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Годовой отчет\"/>
    </mc:Choice>
  </mc:AlternateContent>
  <bookViews>
    <workbookView xWindow="240" yWindow="105" windowWidth="14805" windowHeight="8010"/>
  </bookViews>
  <sheets>
    <sheet name="доходы" sheetId="1" r:id="rId1"/>
  </sheets>
  <definedNames>
    <definedName name="_xlnm._FilterDatabase" localSheetId="0" hidden="1">доходы!$A$6:$H$43</definedName>
    <definedName name="Z_3F5FF18B_C250_488B_BACA_9FDB7344A49C_.wvu.FilterData" localSheetId="0" hidden="1">доходы!$A$6:$H$43</definedName>
    <definedName name="Z_3F5FF18B_C250_488B_BACA_9FDB7344A49C_.wvu.PrintArea" localSheetId="0" hidden="1">доходы!$A$1:$H$43</definedName>
    <definedName name="Z_57A0CBEB_66CE_4949_BC5E_07F68EEAD384_.wvu.FilterData" localSheetId="0" hidden="1">доходы!$A$6:$H$43</definedName>
    <definedName name="Z_5DAA3683_885E_4027_B8F5_9ADB3BC5E679_.wvu.FilterData" localSheetId="0" hidden="1">доходы!$A$6:$H$43</definedName>
    <definedName name="Z_5DAA3683_885E_4027_B8F5_9ADB3BC5E679_.wvu.PrintArea" localSheetId="0" hidden="1">доходы!$A$1:$I$43</definedName>
    <definedName name="Z_6374B099_3E32_4990_A5D3_D2B29C0C33D1_.wvu.FilterData" localSheetId="0" hidden="1">доходы!$A$6:$H$43</definedName>
    <definedName name="Z_6F201349_C4CC_4C05_9162_93CD7E4B0126_.wvu.FilterData" localSheetId="0" hidden="1">доходы!$A$6:$H$43</definedName>
    <definedName name="Z_8FDEA7FA_1DDE_4B89_BD78_D36F8B4EF5CB_.wvu.FilterData" localSheetId="0" hidden="1">доходы!$A$6:$H$43</definedName>
    <definedName name="Z_97D882A6_38D7_47D0_8874_51D8BECD045D_.wvu.FilterData" localSheetId="0" hidden="1">доходы!$A$6:$H$43</definedName>
    <definedName name="Z_97D882A6_38D7_47D0_8874_51D8BECD045D_.wvu.PrintArea" localSheetId="0" hidden="1">доходы!$A$1:$I$43</definedName>
    <definedName name="Z_9BC123BD_E58D_47CB_A039_AD8829545F8D_.wvu.FilterData" localSheetId="0" hidden="1">доходы!$A$6:$H$43</definedName>
    <definedName name="Z_C12F4D5B_6C3B_4025_9058_4066820DCD7E_.wvu.FilterData" localSheetId="0" hidden="1">доходы!$A$6:$H$6</definedName>
    <definedName name="Z_DD356787_9509_43FE_BA27_8293C10F645D_.wvu.FilterData" localSheetId="0" hidden="1">доходы!$A$6:$H$43</definedName>
    <definedName name="Z_DD356787_9509_43FE_BA27_8293C10F645D_.wvu.PrintArea" localSheetId="0" hidden="1">доходы!$A$1:$H$43</definedName>
    <definedName name="Z_E1D0145E_E4C8_416B_8A53_F325E4C6C460_.wvu.FilterData" localSheetId="0" hidden="1">доходы!$A$6:$H$43</definedName>
    <definedName name="Z_FFA34EFA_8843_4576_B6E8_9A53EB0566FB_.wvu.FilterData" localSheetId="0" hidden="1">доходы!$A$6:$H$43</definedName>
    <definedName name="Z_FFA34EFA_8843_4576_B6E8_9A53EB0566FB_.wvu.PrintArea" localSheetId="0" hidden="1">доходы!$A$1:$H$43</definedName>
    <definedName name="_xlnm.Print_Area" localSheetId="0">доходы!$A$1:$I$43</definedName>
  </definedNames>
  <calcPr calcId="162913"/>
  <customWorkbookViews>
    <customWorkbookView name="Занина Лидия Сергеевна - Личное представление" guid="{5DAA3683-885E-4027-B8F5-9ADB3BC5E679}" mergeInterval="0" personalView="1" maximized="1" xWindow="-8" yWindow="-8" windowWidth="1936" windowHeight="1176" activeSheetId="1"/>
    <customWorkbookView name="Сёмочкин Андрей Сергеевич - Личное представление" guid="{3F5FF18B-C250-488B-BACA-9FDB7344A49C}" mergeInterval="0" personalView="1" maximized="1" xWindow="-8" yWindow="-8" windowWidth="1936" windowHeight="1176" activeSheetId="1"/>
    <customWorkbookView name="Коляченкова Надежда - Личное представление" guid="{DD356787-9509-43FE-BA27-8293C10F645D}" mergeInterval="0" personalView="1" xWindow="8" windowWidth="1912" windowHeight="1160" activeSheetId="1"/>
    <customWorkbookView name="Яковлева Полина Валерьевна - Личное представление" guid="{FFA34EFA-8843-4576-B6E8-9A53EB0566FB}" mergeInterval="0" personalView="1" maximized="1" xWindow="-8" yWindow="-8" windowWidth="1936" windowHeight="1176" activeSheetId="1"/>
    <customWorkbookView name="Чижова Елена Анатольевна - Личное представление" guid="{97D882A6-38D7-47D0-8874-51D8BECD045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F39" i="1" l="1"/>
  <c r="G36" i="1" l="1"/>
  <c r="F36" i="1" l="1"/>
  <c r="F40" i="1"/>
  <c r="F38" i="1"/>
  <c r="F37" i="1"/>
  <c r="F35" i="1"/>
  <c r="F34" i="1"/>
  <c r="G34" i="1"/>
  <c r="G40" i="1"/>
  <c r="G39" i="1"/>
  <c r="G38" i="1"/>
  <c r="G37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E7" i="1" l="1"/>
  <c r="D7" i="1"/>
  <c r="C7" i="1"/>
  <c r="C43" i="1" s="1"/>
  <c r="D43" i="1" l="1"/>
  <c r="G43" i="1" s="1"/>
  <c r="G7" i="1"/>
  <c r="F7" i="1"/>
  <c r="E43" i="1"/>
  <c r="F12" i="1"/>
  <c r="F43" i="1" l="1"/>
  <c r="F8" i="1"/>
  <c r="F9" i="1"/>
  <c r="F10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11" i="1"/>
</calcChain>
</file>

<file path=xl/sharedStrings.xml><?xml version="1.0" encoding="utf-8"?>
<sst xmlns="http://schemas.openxmlformats.org/spreadsheetml/2006/main" count="124" uniqueCount="116">
  <si>
    <t/>
  </si>
  <si>
    <t>Код</t>
  </si>
  <si>
    <t>Наименование дохода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</si>
  <si>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</si>
  <si>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</si>
  <si>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</si>
  <si>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</si>
  <si>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</si>
  <si>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</si>
  <si>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</si>
  <si>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</si>
  <si>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</si>
  <si>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</si>
  <si>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</si>
  <si>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</si>
  <si>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</si>
  <si>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</si>
  <si>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</si>
  <si>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</si>
  <si>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</si>
  <si>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</si>
  <si>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</si>
  <si>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</si>
  <si>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</si>
  <si>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</si>
  <si>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</si>
  <si>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</si>
  <si>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000 1 06 04000 02 0000 110</t>
  </si>
  <si>
    <t>Транспортный налог</t>
  </si>
  <si>
    <t>000 1 06 05000 02 0000 110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</si>
  <si>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</si>
  <si>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</si>
  <si>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</si>
  <si>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</si>
  <si>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</si>
  <si>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</si>
  <si>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</si>
  <si>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000 1 08 00000 00 0000 000</t>
  </si>
  <si>
    <t>ГОСУДАРСТВЕННАЯ ПОШЛИНА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</si>
  <si>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</si>
  <si>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</si>
  <si>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</si>
  <si>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</si>
  <si>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</si>
  <si>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</si>
  <si>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</si>
  <si>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</si>
  <si>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</si>
  <si>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</si>
  <si>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</si>
  <si>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</si>
  <si>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</si>
  <si>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</si>
  <si>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</si>
  <si>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</si>
  <si>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</si>
  <si>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</si>
  <si>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</si>
  <si>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</si>
  <si>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</si>
  <si>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</si>
  <si>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</si>
  <si>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</si>
  <si>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</si>
  <si>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</si>
  <si>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</si>
  <si>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</si>
  <si>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000 2 03 00000 00 0000 000</t>
  </si>
  <si>
    <t>БЕЗВОЗМЕЗДНЫЕ ПОСТУПЛЕНИЯ ОТ ГОСУДАРСТВЕННЫХ (МУНИЦИПАЛЬНЫХ)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</si>
  <si>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</si>
  <si>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</si>
  <si>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</si>
  <si>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</si>
  <si>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</si>
  <si>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 xml:space="preserve">тыс.руб. </t>
  </si>
  <si>
    <t>% исполнения плана с учетом всех изменений</t>
  </si>
  <si>
    <t>Пояснения отклонений (более 5 %) между первоначально утвержденными значениями и их фактическими значениями (к гр.6)</t>
  </si>
  <si>
    <t>Поступления задолженности по отмененным налогам являются сложнопрогнозируемыми, носят несистемный характер</t>
  </si>
  <si>
    <t>Сокращение добычи общераспространенных полезных ископаемых по причине снижения потребительского спроса на строительные материалы (окончание периода строительства объектов, использующих  продукцию недропользования (трасса М11), отсутствие аналогичных крупных строительных объектов</t>
  </si>
  <si>
    <t>Уточнение невыясненных поступлений прошлых лет</t>
  </si>
  <si>
    <t>Увеличение количества обращений на право пользования объектами животного мира</t>
  </si>
  <si>
    <t>Увеличение прибыли прибыльных организаций за счет роста объемов реализации продукции по отдельным налогоплательщикам</t>
  </si>
  <si>
    <t>Разовые поступления единого сельскохозяйственного налога за налоговые периоды, истекшие до 01.01.2011</t>
  </si>
  <si>
    <t>Снижение нарушений правил дорожного движения</t>
  </si>
  <si>
    <t>Увеличение числа налогоплательщиков в связи с отменой ЕНВД с 01.01.2021</t>
  </si>
  <si>
    <t>-</t>
  </si>
  <si>
    <t>Исполнено
на 01.01.2021</t>
  </si>
  <si>
    <t>000 1 05 06000 01 0000 110</t>
  </si>
  <si>
    <t>Налог на профессиональный доход</t>
  </si>
  <si>
    <t>000 1 18 00000 00 0000 000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</si>
  <si>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</si>
  <si>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Закон ТО от 01.10.2020 
№ 56-ЗО «О внесении изменений в закон Тверской области 
«Об областном бюджете Тверской области на 2020 год
и на плановый период 2021 и 2022 годов»</t>
  </si>
  <si>
    <t xml:space="preserve">Снижение поступлений по доходам от уплаты акцизов на нефтепродукты связано со снижением объемов реализации нефтепродуктов по Российской Федерации из-за распрастранения кононовирусной инфекции и частичного снижения деловой активности организаций </t>
  </si>
  <si>
    <t>Сокращение объектов игорного бизнеса относительно принятых при прогнозировании (среднемесячное количество объектов – 14, прогноз – 21)</t>
  </si>
  <si>
    <t>Увеличение объемов от платы за размещение отходов производства, перечисленных хозяйствующими субъектами, поступление платы за размещение твердых коммунальных отходов;</t>
  </si>
  <si>
    <t>Снижение фактического количества обращений за оказанием услуги в МФЦ по сравнению с прогнозируемым</t>
  </si>
  <si>
    <t>свыше 200</t>
  </si>
  <si>
    <t xml:space="preserve">Поступление непрогнозируемых доходов: авансовых платежей от продажи квартир, от сдачи металлолома и доходов от продажи земельных участков, находящихся в собственности Тверской области (носят заявительный характер) </t>
  </si>
  <si>
    <t>Закон ТО от 30.12.2019 № 102-ЗО 
"Об областном бюджете Тверской области на 2020 год на плановый период 2021 и 2022 годов"</t>
  </si>
  <si>
    <t>% отклонения последнего закона  от первоначально  утвержденного закона</t>
  </si>
  <si>
    <t>Дополнительно распределены дотации на финансовое обеспечение мероприятий по борьбе с новой коронавирусной инфекцией  (692,5 млн руб.)и дотация на поддержку мер по обеспечению сбалансированности бюджетов  (822,2 млн руб.)</t>
  </si>
  <si>
    <t xml:space="preserve">Недопоступление федеральных средств  по направлениям: строительство детской областной клинической больницы г. Тверь (919 млн руб. ), строительство общеобразовательных школ и детских садов (741 млн руб.), связано с тем, что оплата производилась под фактически выполненные работы
</t>
  </si>
  <si>
    <t>Пояснения отклонений (более 5 %) между первоначально утвержденными значениями и последним законом  (к гр.7)</t>
  </si>
  <si>
    <t>Средства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поступили в соответствии с выполненными работами</t>
  </si>
  <si>
    <t>* Поступление сверх закона по иным межбюджетным трансфертам на осуществление выплат стимулирующего характера за особые условия труда и дополнительную нагрузку медицинским работникам, социальным работникам (576,7 млн руб.)</t>
  </si>
  <si>
    <t xml:space="preserve">Дополнительно распределены средства:      
- на осуществление ежемесячных выплат на детей в возрасте от трех до семи лет включительно (809,3 млн руб.);
-на ликвидацию несанкционированных свалок в границах городов и наиболее опасных объектов накопленного экологического вреда окружающей среде (262,5 млн руб.);
- на реализацию мероприятий по созданию в субъектах Российской Федерации новых мест в общеобразовательных организациях (262,4 млн руб.)
- на сокращение доли загрязненных сточных вод (169 млн руб.);
-на государственную поддержку малого и среднего предпринимательства в субъектах Российской Федерации (121 млн руб.)
- на создание дополнительных мест для детей в возрасте от 1,5 до 3 лет в образовательных организациях (67,7 млн руб.);
</t>
  </si>
  <si>
    <t>Дополнительно распределены средства:      
-на реализацию полномочий Российской Федерации по осуществлению социальных выплат безработным гражданам (356 млн руб.)
-на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(46 млн руб.)
-на оплату жилищно-коммунальных услуг отдельным категориям граждан (46 млн руб.)</t>
  </si>
  <si>
    <t xml:space="preserve">Дополнительно распределены средства:      
- 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социальным работникам (1 066 млн руб.)
-на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(131 млн руб.)
-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(181 млн руб.)
</t>
  </si>
  <si>
    <t>СВЕДЕНИЯ
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</t>
  </si>
  <si>
    <t>Уменьшение связано со снижением динамики поступлений за 7 месяцев 2020 года в результате распространения новой коронавирусной инфекции, а также представления ответственными участниками КГН  уточненной оценки с учетом прогнозируемого снижения</t>
  </si>
  <si>
    <t>Прогнозируемое снижение объемов реализации пива и вина</t>
  </si>
  <si>
    <t xml:space="preserve">В связи со снижением пассажиропотока по новой транспортной модели за февраль-июнь 2020 года из-за коронавирусной инфекции </t>
  </si>
  <si>
    <t xml:space="preserve">Поступление непрогнозируемых доходов  от сдачи металлолома, продажи земельных участков, находящихся в собственности Тверской области (носят заявительный характер) </t>
  </si>
  <si>
    <t>Смещение сроков введения, по отдельным маршрутам, новой транспортной модели по перевозке пассажиров на территории г. Твери и Калининского района, также принятие  ограничительных мер в связи с введением с 17.03.2020 в Тверской области режима повышенной готовности (постановление Губернатора Тверской области от 17.03.2020 № 16-пг)</t>
  </si>
  <si>
    <t>Прогнозируемое уменьшение связано  с введением на федеральном уровне дополнительных мер поддержки для особо пострадавших отраслей (постановление Правительства РФ от 02.04.2020 № 409), также снижения ставок по налогу на основании Закона Тверской области от 30.04.2020 № 27-ЗО</t>
  </si>
  <si>
    <t>Снижение фактического количества обращений за оказанием услуги в МФЦ по сравнению с прогнозируемым, а также принятие  ограничительных мер в связи с введением с 17.03.2020 в Тверской области режима повышенной готовности из-за распространения коронавирусной инфекции (постановление Губернатора Тверской области от 17.03.2020 № 16-пг)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</si>
</sst>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\ _₽_-;\-* #,##0.0\ _₽_-;_-* &quot;-&quot;?\ _₽_-;_-@_-"/>
    <numFmt numFmtId="166" formatCode="#,##0.0"/>
  </numFmts>
  <fonts count="12" x14ac:knownFonts="1">
    <font>
      <sz val="10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center" wrapText="1" indent="1"/>
    </xf>
    <xf numFmtId="1" fontId="6" fillId="0" borderId="3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center" wrapText="1" indent="1"/>
    </xf>
    <xf numFmtId="9" fontId="8" fillId="0" borderId="1" xfId="0" applyNumberFormat="1" applyFont="1" applyFill="1" applyBorder="1" applyAlignment="1">
      <alignment horizontal="right" vertical="center" wrapText="1" indent="1"/>
    </xf>
    <xf numFmtId="165" fontId="7" fillId="0" borderId="1" xfId="0" applyNumberFormat="1" applyFont="1" applyFill="1" applyBorder="1" applyAlignment="1">
      <alignment horizontal="left" vertical="center" wrapText="1" indent="1"/>
    </xf>
    <xf numFmtId="0" fontId="10" fillId="0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5" fillId="2" borderId="0" xfId="0" applyNumberFormat="1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center" wrapText="1" indent="1"/>
    </xf>
    <xf numFmtId="166" fontId="8" fillId="2" borderId="1" xfId="0" applyNumberFormat="1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vertical="top" wrapText="1"/>
    </xf>
    <xf numFmtId="0" fontId="8" fillId="2" borderId="2" xfId="0" applyFont="1" applyFill="1" applyBorder="1" applyAlignment="1">
      <alignment horizontal="left" vertical="center" wrapText="1" indent="1"/>
    </xf>
    <xf numFmtId="166" fontId="8" fillId="0" borderId="1" xfId="0" applyNumberFormat="1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horizontal="right" vertical="center" wrapText="1" indent="1"/>
    </xf>
    <xf numFmtId="165" fontId="2" fillId="0" borderId="7" xfId="0" applyNumberFormat="1" applyFont="1" applyFill="1" applyBorder="1" applyAlignment="1">
      <alignment horizontal="right" vertical="center" wrapText="1" indent="1"/>
    </xf>
    <xf numFmtId="49" fontId="9" fillId="0" borderId="1" xfId="0" applyNumberFormat="1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Fill="1" applyBorder="1" applyAlignment="1">
      <alignment horizontal="right" vertical="center" wrapText="1" indent="1"/>
    </xf>
    <xf numFmtId="165" fontId="3" fillId="2" borderId="1" xfId="0" applyNumberFormat="1" applyFont="1" applyFill="1" applyBorder="1" applyAlignment="1">
      <alignment horizontal="left" vertical="center" wrapText="1" indent="1"/>
    </xf>
    <xf numFmtId="165" fontId="3" fillId="0" borderId="1" xfId="0" applyNumberFormat="1" applyFont="1" applyFill="1" applyBorder="1" applyAlignment="1">
      <alignment horizontal="left" vertical="center" wrapText="1" indent="1"/>
    </xf>
    <xf numFmtId="165" fontId="3" fillId="2" borderId="1" xfId="0" applyNumberFormat="1" applyFont="1" applyFill="1" applyBorder="1" applyAlignment="1">
      <alignment horizontal="left" vertical="top" wrapText="1" inden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C1" zoomScaleNormal="100" zoomScaleSheetLayoutView="100" workbookViewId="0">
      <pane ySplit="5" topLeftCell="A6" activePane="bottomLeft" state="frozen"/>
      <selection pane="bottomLeft" activeCell="I10" sqref="I10"/>
    </sheetView>
  </sheetViews>
  <sheetFormatPr defaultRowHeight="12.75" x14ac:dyDescent="0.2"/>
  <cols>
    <col min="1" max="1" width="31.83203125" style="32" customWidth="1"/>
    <col min="2" max="2" width="68.83203125" customWidth="1"/>
    <col min="3" max="3" width="23.1640625" customWidth="1"/>
    <col min="4" max="4" width="23.83203125" style="12" customWidth="1"/>
    <col min="5" max="5" width="18.33203125" style="12" customWidth="1"/>
    <col min="6" max="6" width="14.5" customWidth="1"/>
    <col min="7" max="7" width="15.33203125" customWidth="1"/>
    <col min="8" max="8" width="74.1640625" customWidth="1"/>
    <col min="9" max="9" width="72.83203125" customWidth="1"/>
  </cols>
  <sheetData>
    <row r="1" spans="1:9" ht="65.25" customHeight="1" x14ac:dyDescent="0.2">
      <c r="A1" s="43" t="s">
        <v>108</v>
      </c>
      <c r="B1" s="43"/>
      <c r="C1" s="43"/>
      <c r="D1" s="43"/>
      <c r="E1" s="43"/>
      <c r="F1" s="43"/>
      <c r="G1" s="43"/>
      <c r="H1" s="43"/>
      <c r="I1" s="43"/>
    </row>
    <row r="2" spans="1:9" ht="18.75" x14ac:dyDescent="0.2">
      <c r="A2" s="28"/>
      <c r="B2" s="3"/>
      <c r="C2" s="3"/>
      <c r="D2" s="18"/>
      <c r="E2" s="14"/>
      <c r="F2" s="13" t="s">
        <v>74</v>
      </c>
      <c r="G2" s="13"/>
      <c r="H2" s="4"/>
      <c r="I2" s="4"/>
    </row>
    <row r="3" spans="1:9" ht="25.5" customHeight="1" x14ac:dyDescent="0.2">
      <c r="A3" s="39" t="s">
        <v>1</v>
      </c>
      <c r="B3" s="39" t="s">
        <v>2</v>
      </c>
      <c r="C3" s="39" t="s">
        <v>98</v>
      </c>
      <c r="D3" s="46" t="s">
        <v>91</v>
      </c>
      <c r="E3" s="47" t="s">
        <v>86</v>
      </c>
      <c r="F3" s="45" t="s">
        <v>75</v>
      </c>
      <c r="G3" s="40" t="s">
        <v>99</v>
      </c>
      <c r="H3" s="44" t="s">
        <v>76</v>
      </c>
      <c r="I3" s="44" t="s">
        <v>102</v>
      </c>
    </row>
    <row r="4" spans="1:9" ht="12.75" customHeight="1" x14ac:dyDescent="0.2">
      <c r="A4" s="39"/>
      <c r="B4" s="39"/>
      <c r="C4" s="39"/>
      <c r="D4" s="46"/>
      <c r="E4" s="47"/>
      <c r="F4" s="45"/>
      <c r="G4" s="41"/>
      <c r="H4" s="44"/>
      <c r="I4" s="44"/>
    </row>
    <row r="5" spans="1:9" ht="63.75" customHeight="1" x14ac:dyDescent="0.2">
      <c r="A5" s="39" t="s">
        <v>0</v>
      </c>
      <c r="B5" s="39" t="s">
        <v>0</v>
      </c>
      <c r="C5" s="39"/>
      <c r="D5" s="46"/>
      <c r="E5" s="47"/>
      <c r="F5" s="45"/>
      <c r="G5" s="42"/>
      <c r="H5" s="44"/>
      <c r="I5" s="44"/>
    </row>
    <row r="6" spans="1:9" x14ac:dyDescent="0.2">
      <c r="A6" s="5" t="s">
        <v>3</v>
      </c>
      <c r="B6" s="5" t="s">
        <v>4</v>
      </c>
      <c r="C6" s="5">
        <v>3</v>
      </c>
      <c r="D6" s="15">
        <v>4</v>
      </c>
      <c r="E6" s="15">
        <v>5</v>
      </c>
      <c r="F6" s="7">
        <v>6</v>
      </c>
      <c r="G6" s="7">
        <v>7</v>
      </c>
      <c r="H6" s="7">
        <v>8</v>
      </c>
      <c r="I6" s="7">
        <v>9</v>
      </c>
    </row>
    <row r="7" spans="1:9" ht="14.25" x14ac:dyDescent="0.2">
      <c r="A7" s="29" t="s">
        <v>5</v>
      </c>
      <c r="B7" s="1" t="s">
        <v>6</v>
      </c>
      <c r="C7" s="6">
        <f>C8+C11+C13+C17+C21+C24+C25+C26+C27+C28+C29+C30+C31+C32</f>
        <v>54949237.900000013</v>
      </c>
      <c r="D7" s="16">
        <f>D8+D11+D13+D17+D21+D24+D25+D26+D27+D28+D29+D30+D31+D32</f>
        <v>51425647.300000012</v>
      </c>
      <c r="E7" s="16">
        <f>E8+E11+E13+E17+E21+E24+E25+E26+E27+E28+E29+E30+E31+E32+E33</f>
        <v>54011187.79999999</v>
      </c>
      <c r="F7" s="6">
        <f t="shared" ref="F7:F12" si="0">E7/D7*100</f>
        <v>105.02772572781981</v>
      </c>
      <c r="G7" s="6">
        <f>D7/C7*100</f>
        <v>93.587553286157586</v>
      </c>
      <c r="H7" s="6"/>
      <c r="I7" s="6"/>
    </row>
    <row r="8" spans="1:9" ht="12.75" customHeight="1" x14ac:dyDescent="0.2">
      <c r="A8" s="29" t="s">
        <v>7</v>
      </c>
      <c r="B8" s="1" t="s">
        <v>8</v>
      </c>
      <c r="C8" s="6">
        <v>29345374</v>
      </c>
      <c r="D8" s="16">
        <v>27557099.399999999</v>
      </c>
      <c r="E8" s="16">
        <v>30812897.399999999</v>
      </c>
      <c r="F8" s="6">
        <f t="shared" si="0"/>
        <v>111.81473402821199</v>
      </c>
      <c r="G8" s="6">
        <f t="shared" ref="G8:G37" si="1">D8/C8*100</f>
        <v>93.906110721233262</v>
      </c>
      <c r="H8" s="6"/>
      <c r="I8" s="6"/>
    </row>
    <row r="9" spans="1:9" ht="81" customHeight="1" x14ac:dyDescent="0.2">
      <c r="A9" s="29" t="s">
        <v>9</v>
      </c>
      <c r="B9" s="1" t="s">
        <v>10</v>
      </c>
      <c r="C9" s="6">
        <v>14461922</v>
      </c>
      <c r="D9" s="16">
        <v>13229157</v>
      </c>
      <c r="E9" s="16">
        <v>15942348.899999999</v>
      </c>
      <c r="F9" s="6">
        <f t="shared" si="0"/>
        <v>120.50918210434722</v>
      </c>
      <c r="G9" s="6">
        <f t="shared" si="1"/>
        <v>91.475787243217056</v>
      </c>
      <c r="H9" s="33" t="s">
        <v>81</v>
      </c>
      <c r="I9" s="34" t="s">
        <v>109</v>
      </c>
    </row>
    <row r="10" spans="1:9" ht="18" customHeight="1" x14ac:dyDescent="0.2">
      <c r="A10" s="29" t="s">
        <v>11</v>
      </c>
      <c r="B10" s="1" t="s">
        <v>12</v>
      </c>
      <c r="C10" s="6">
        <v>14883452</v>
      </c>
      <c r="D10" s="16">
        <v>14327942.4</v>
      </c>
      <c r="E10" s="16">
        <v>14870548.5</v>
      </c>
      <c r="F10" s="6">
        <f t="shared" si="0"/>
        <v>103.78704830639185</v>
      </c>
      <c r="G10" s="6">
        <f t="shared" si="1"/>
        <v>96.2676024352415</v>
      </c>
      <c r="H10" s="35"/>
      <c r="I10" s="35"/>
    </row>
    <row r="11" spans="1:9" ht="42.75" x14ac:dyDescent="0.2">
      <c r="A11" s="29" t="s">
        <v>13</v>
      </c>
      <c r="B11" s="1" t="s">
        <v>14</v>
      </c>
      <c r="C11" s="6">
        <v>10020214.699999999</v>
      </c>
      <c r="D11" s="16">
        <v>9573820</v>
      </c>
      <c r="E11" s="16">
        <v>8919403.1999999993</v>
      </c>
      <c r="F11" s="6">
        <f t="shared" si="0"/>
        <v>93.164517402666846</v>
      </c>
      <c r="G11" s="6">
        <f t="shared" si="1"/>
        <v>95.545058530532287</v>
      </c>
      <c r="H11" s="35"/>
      <c r="I11" s="35"/>
    </row>
    <row r="12" spans="1:9" ht="76.5" customHeight="1" x14ac:dyDescent="0.2">
      <c r="A12" s="29" t="s">
        <v>15</v>
      </c>
      <c r="B12" s="1" t="s">
        <v>16</v>
      </c>
      <c r="C12" s="6">
        <v>10020214.699999999</v>
      </c>
      <c r="D12" s="16">
        <v>9573820</v>
      </c>
      <c r="E12" s="16">
        <v>8919403.1999999993</v>
      </c>
      <c r="F12" s="6">
        <f t="shared" si="0"/>
        <v>93.164517402666846</v>
      </c>
      <c r="G12" s="6">
        <f t="shared" si="1"/>
        <v>95.545058530532287</v>
      </c>
      <c r="H12" s="33" t="s">
        <v>92</v>
      </c>
      <c r="I12" s="34" t="s">
        <v>110</v>
      </c>
    </row>
    <row r="13" spans="1:9" ht="27" customHeight="1" x14ac:dyDescent="0.2">
      <c r="A13" s="29" t="s">
        <v>17</v>
      </c>
      <c r="B13" s="1" t="s">
        <v>18</v>
      </c>
      <c r="C13" s="6">
        <v>3303794</v>
      </c>
      <c r="D13" s="16">
        <v>2958790.9</v>
      </c>
      <c r="E13" s="16">
        <v>3458000.3</v>
      </c>
      <c r="F13" s="6">
        <f t="shared" ref="F13:F31" si="2">E13/D13*100</f>
        <v>116.87207433279588</v>
      </c>
      <c r="G13" s="6">
        <f t="shared" si="1"/>
        <v>89.557366470185485</v>
      </c>
      <c r="H13" s="35"/>
      <c r="I13" s="35"/>
    </row>
    <row r="14" spans="1:9" ht="84" customHeight="1" x14ac:dyDescent="0.2">
      <c r="A14" s="29" t="s">
        <v>19</v>
      </c>
      <c r="B14" s="1" t="s">
        <v>20</v>
      </c>
      <c r="C14" s="6">
        <v>3303794</v>
      </c>
      <c r="D14" s="16">
        <v>2958786</v>
      </c>
      <c r="E14" s="16">
        <v>3456905.3</v>
      </c>
      <c r="F14" s="6">
        <f t="shared" si="2"/>
        <v>116.83525946114386</v>
      </c>
      <c r="G14" s="6">
        <f t="shared" si="1"/>
        <v>89.557218155853548</v>
      </c>
      <c r="H14" s="33" t="s">
        <v>84</v>
      </c>
      <c r="I14" s="34" t="s">
        <v>114</v>
      </c>
    </row>
    <row r="15" spans="1:9" ht="30" x14ac:dyDescent="0.2">
      <c r="A15" s="29" t="s">
        <v>21</v>
      </c>
      <c r="B15" s="1" t="s">
        <v>22</v>
      </c>
      <c r="C15" s="6">
        <v>0</v>
      </c>
      <c r="D15" s="16">
        <v>0.4</v>
      </c>
      <c r="E15" s="16">
        <v>0.6</v>
      </c>
      <c r="F15" s="6">
        <f t="shared" si="2"/>
        <v>149.99999999999997</v>
      </c>
      <c r="G15" s="6" t="s">
        <v>85</v>
      </c>
      <c r="H15" s="33" t="s">
        <v>82</v>
      </c>
      <c r="I15" s="33"/>
    </row>
    <row r="16" spans="1:9" s="12" customFormat="1" ht="15.75" x14ac:dyDescent="0.2">
      <c r="A16" s="30" t="s">
        <v>87</v>
      </c>
      <c r="B16" s="19" t="s">
        <v>88</v>
      </c>
      <c r="C16" s="16">
        <v>0</v>
      </c>
      <c r="D16" s="16">
        <v>4.5</v>
      </c>
      <c r="E16" s="16">
        <v>1094.4000000000001</v>
      </c>
      <c r="F16" s="16"/>
      <c r="G16" s="16" t="s">
        <v>85</v>
      </c>
      <c r="H16" s="34"/>
      <c r="I16" s="34"/>
    </row>
    <row r="17" spans="1:9" ht="14.25" x14ac:dyDescent="0.2">
      <c r="A17" s="29" t="s">
        <v>23</v>
      </c>
      <c r="B17" s="1" t="s">
        <v>24</v>
      </c>
      <c r="C17" s="6">
        <v>8401720</v>
      </c>
      <c r="D17" s="16">
        <v>8401720</v>
      </c>
      <c r="E17" s="16">
        <v>8374208.7000000002</v>
      </c>
      <c r="F17" s="6">
        <f t="shared" si="2"/>
        <v>99.672551572773187</v>
      </c>
      <c r="G17" s="6">
        <f t="shared" si="1"/>
        <v>100</v>
      </c>
      <c r="H17" s="35"/>
      <c r="I17" s="35"/>
    </row>
    <row r="18" spans="1:9" ht="14.25" x14ac:dyDescent="0.2">
      <c r="A18" s="29" t="s">
        <v>25</v>
      </c>
      <c r="B18" s="1" t="s">
        <v>26</v>
      </c>
      <c r="C18" s="6">
        <v>6879285</v>
      </c>
      <c r="D18" s="16">
        <v>6879285</v>
      </c>
      <c r="E18" s="16">
        <v>6824261.7000000002</v>
      </c>
      <c r="F18" s="6">
        <f t="shared" si="2"/>
        <v>99.200159609610594</v>
      </c>
      <c r="G18" s="6">
        <f t="shared" si="1"/>
        <v>100</v>
      </c>
      <c r="H18" s="35"/>
      <c r="I18" s="35"/>
    </row>
    <row r="19" spans="1:9" ht="15" x14ac:dyDescent="0.2">
      <c r="A19" s="29" t="s">
        <v>27</v>
      </c>
      <c r="B19" s="1" t="s">
        <v>28</v>
      </c>
      <c r="C19" s="6">
        <v>1518907</v>
      </c>
      <c r="D19" s="16">
        <v>1518907</v>
      </c>
      <c r="E19" s="16">
        <v>1547712.8</v>
      </c>
      <c r="F19" s="6">
        <f t="shared" si="2"/>
        <v>101.8964821414346</v>
      </c>
      <c r="G19" s="6">
        <f t="shared" si="1"/>
        <v>100</v>
      </c>
      <c r="H19" s="33"/>
      <c r="I19" s="33"/>
    </row>
    <row r="20" spans="1:9" ht="45" x14ac:dyDescent="0.2">
      <c r="A20" s="29" t="s">
        <v>29</v>
      </c>
      <c r="B20" s="1" t="s">
        <v>30</v>
      </c>
      <c r="C20" s="6">
        <v>3528</v>
      </c>
      <c r="D20" s="16">
        <v>3528</v>
      </c>
      <c r="E20" s="16">
        <v>2234.1999999999998</v>
      </c>
      <c r="F20" s="6">
        <f t="shared" si="2"/>
        <v>63.327664399092967</v>
      </c>
      <c r="G20" s="6">
        <f t="shared" si="1"/>
        <v>100</v>
      </c>
      <c r="H20" s="33" t="s">
        <v>93</v>
      </c>
      <c r="I20" s="33"/>
    </row>
    <row r="21" spans="1:9" ht="28.5" x14ac:dyDescent="0.2">
      <c r="A21" s="29" t="s">
        <v>31</v>
      </c>
      <c r="B21" s="1" t="s">
        <v>32</v>
      </c>
      <c r="C21" s="6">
        <v>58400</v>
      </c>
      <c r="D21" s="16">
        <v>58400</v>
      </c>
      <c r="E21" s="16">
        <v>41382.400000000001</v>
      </c>
      <c r="F21" s="6">
        <f t="shared" si="2"/>
        <v>70.860273972602741</v>
      </c>
      <c r="G21" s="6">
        <f t="shared" si="1"/>
        <v>100</v>
      </c>
      <c r="H21" s="35"/>
      <c r="I21" s="35"/>
    </row>
    <row r="22" spans="1:9" ht="75" x14ac:dyDescent="0.2">
      <c r="A22" s="29" t="s">
        <v>33</v>
      </c>
      <c r="B22" s="1" t="s">
        <v>34</v>
      </c>
      <c r="C22" s="6">
        <v>53603</v>
      </c>
      <c r="D22" s="16">
        <v>53603</v>
      </c>
      <c r="E22" s="16">
        <v>35371.300000000003</v>
      </c>
      <c r="F22" s="6">
        <f t="shared" si="2"/>
        <v>65.987538010932241</v>
      </c>
      <c r="G22" s="6">
        <f t="shared" si="1"/>
        <v>100</v>
      </c>
      <c r="H22" s="33" t="s">
        <v>78</v>
      </c>
      <c r="I22" s="33"/>
    </row>
    <row r="23" spans="1:9" ht="42.75" x14ac:dyDescent="0.2">
      <c r="A23" s="29" t="s">
        <v>35</v>
      </c>
      <c r="B23" s="1" t="s">
        <v>36</v>
      </c>
      <c r="C23" s="6">
        <v>4797</v>
      </c>
      <c r="D23" s="16">
        <v>4797</v>
      </c>
      <c r="E23" s="16">
        <v>6011.1</v>
      </c>
      <c r="F23" s="6">
        <f t="shared" si="2"/>
        <v>125.30956848030019</v>
      </c>
      <c r="G23" s="6">
        <f t="shared" si="1"/>
        <v>100</v>
      </c>
      <c r="H23" s="33" t="s">
        <v>80</v>
      </c>
      <c r="I23" s="33"/>
    </row>
    <row r="24" spans="1:9" ht="102.75" customHeight="1" x14ac:dyDescent="0.2">
      <c r="A24" s="29" t="s">
        <v>37</v>
      </c>
      <c r="B24" s="1" t="s">
        <v>38</v>
      </c>
      <c r="C24" s="6">
        <v>247335.7</v>
      </c>
      <c r="D24" s="16">
        <v>229831.7</v>
      </c>
      <c r="E24" s="16">
        <v>180731.80000000002</v>
      </c>
      <c r="F24" s="6">
        <f t="shared" si="2"/>
        <v>78.636584944548559</v>
      </c>
      <c r="G24" s="6">
        <f t="shared" si="1"/>
        <v>92.922978769340617</v>
      </c>
      <c r="H24" s="36" t="s">
        <v>95</v>
      </c>
      <c r="I24" s="27" t="s">
        <v>115</v>
      </c>
    </row>
    <row r="25" spans="1:9" ht="42.75" x14ac:dyDescent="0.2">
      <c r="A25" s="29" t="s">
        <v>39</v>
      </c>
      <c r="B25" s="1" t="s">
        <v>40</v>
      </c>
      <c r="C25" s="6">
        <v>202</v>
      </c>
      <c r="D25" s="16">
        <v>202</v>
      </c>
      <c r="E25" s="16">
        <v>63.6</v>
      </c>
      <c r="F25" s="6">
        <f t="shared" si="2"/>
        <v>31.485148514851485</v>
      </c>
      <c r="G25" s="6">
        <f t="shared" si="1"/>
        <v>100</v>
      </c>
      <c r="H25" s="37" t="s">
        <v>77</v>
      </c>
      <c r="I25" s="36"/>
    </row>
    <row r="26" spans="1:9" ht="45.75" customHeight="1" x14ac:dyDescent="0.2">
      <c r="A26" s="29" t="s">
        <v>41</v>
      </c>
      <c r="B26" s="1" t="s">
        <v>42</v>
      </c>
      <c r="C26" s="6">
        <v>89865.2</v>
      </c>
      <c r="D26" s="16">
        <v>89865.2</v>
      </c>
      <c r="E26" s="16">
        <v>91682.400000000009</v>
      </c>
      <c r="F26" s="6">
        <f t="shared" si="2"/>
        <v>102.02213982720787</v>
      </c>
      <c r="G26" s="6">
        <f t="shared" si="1"/>
        <v>100</v>
      </c>
      <c r="H26" s="33"/>
      <c r="I26" s="33"/>
    </row>
    <row r="27" spans="1:9" ht="57.75" customHeight="1" x14ac:dyDescent="0.2">
      <c r="A27" s="29" t="s">
        <v>43</v>
      </c>
      <c r="B27" s="1" t="s">
        <v>44</v>
      </c>
      <c r="C27" s="6">
        <v>348428.6</v>
      </c>
      <c r="D27" s="16">
        <v>348430.2</v>
      </c>
      <c r="E27" s="16">
        <v>421570.7</v>
      </c>
      <c r="F27" s="6">
        <f t="shared" si="2"/>
        <v>120.99143530038441</v>
      </c>
      <c r="G27" s="6">
        <f t="shared" si="1"/>
        <v>100.0004592045544</v>
      </c>
      <c r="H27" s="37" t="s">
        <v>94</v>
      </c>
      <c r="I27" s="37"/>
    </row>
    <row r="28" spans="1:9" ht="95.25" customHeight="1" x14ac:dyDescent="0.2">
      <c r="A28" s="29" t="s">
        <v>45</v>
      </c>
      <c r="B28" s="1" t="s">
        <v>46</v>
      </c>
      <c r="C28" s="6">
        <v>2307322.2000000002</v>
      </c>
      <c r="D28" s="16">
        <v>1363430.6</v>
      </c>
      <c r="E28" s="16">
        <v>961479.9</v>
      </c>
      <c r="F28" s="6">
        <f t="shared" si="2"/>
        <v>70.519166872153221</v>
      </c>
      <c r="G28" s="6">
        <f t="shared" si="1"/>
        <v>59.091469756586221</v>
      </c>
      <c r="H28" s="33" t="s">
        <v>113</v>
      </c>
      <c r="I28" s="38" t="s">
        <v>111</v>
      </c>
    </row>
    <row r="29" spans="1:9" ht="73.5" customHeight="1" x14ac:dyDescent="0.2">
      <c r="A29" s="29" t="s">
        <v>47</v>
      </c>
      <c r="B29" s="1" t="s">
        <v>48</v>
      </c>
      <c r="C29" s="6">
        <v>284.10000000000002</v>
      </c>
      <c r="D29" s="16">
        <v>659.7</v>
      </c>
      <c r="E29" s="16">
        <v>3558.1000000000004</v>
      </c>
      <c r="F29" s="6" t="s">
        <v>96</v>
      </c>
      <c r="G29" s="6">
        <f t="shared" si="1"/>
        <v>232.20696937697994</v>
      </c>
      <c r="H29" s="33" t="s">
        <v>97</v>
      </c>
      <c r="I29" s="33" t="s">
        <v>112</v>
      </c>
    </row>
    <row r="30" spans="1:9" ht="23.25" customHeight="1" x14ac:dyDescent="0.2">
      <c r="A30" s="29" t="s">
        <v>49</v>
      </c>
      <c r="B30" s="1" t="s">
        <v>50</v>
      </c>
      <c r="C30" s="6">
        <v>6235.9</v>
      </c>
      <c r="D30" s="16">
        <v>6235.9</v>
      </c>
      <c r="E30" s="16">
        <v>6449.6</v>
      </c>
      <c r="F30" s="6">
        <f t="shared" si="2"/>
        <v>103.42693115668951</v>
      </c>
      <c r="G30" s="6">
        <f t="shared" si="1"/>
        <v>100</v>
      </c>
      <c r="H30" s="35"/>
      <c r="I30" s="35"/>
    </row>
    <row r="31" spans="1:9" ht="20.25" customHeight="1" x14ac:dyDescent="0.2">
      <c r="A31" s="29" t="s">
        <v>51</v>
      </c>
      <c r="B31" s="1" t="s">
        <v>52</v>
      </c>
      <c r="C31" s="6">
        <v>819925.4</v>
      </c>
      <c r="D31" s="16">
        <v>837025.6</v>
      </c>
      <c r="E31" s="16">
        <v>742960.9</v>
      </c>
      <c r="F31" s="6">
        <f t="shared" si="2"/>
        <v>88.762028305944298</v>
      </c>
      <c r="G31" s="6">
        <f t="shared" si="1"/>
        <v>102.08557998081289</v>
      </c>
      <c r="H31" s="37" t="s">
        <v>83</v>
      </c>
      <c r="I31" s="37"/>
    </row>
    <row r="32" spans="1:9" ht="20.25" customHeight="1" x14ac:dyDescent="0.2">
      <c r="A32" s="29" t="s">
        <v>53</v>
      </c>
      <c r="B32" s="1" t="s">
        <v>54</v>
      </c>
      <c r="C32" s="6">
        <v>136.1</v>
      </c>
      <c r="D32" s="16">
        <v>136.1</v>
      </c>
      <c r="E32" s="16">
        <v>-4874.1000000000004</v>
      </c>
      <c r="F32" s="6" t="s">
        <v>96</v>
      </c>
      <c r="G32" s="6">
        <f t="shared" si="1"/>
        <v>100</v>
      </c>
      <c r="H32" s="37" t="s">
        <v>79</v>
      </c>
      <c r="I32" s="37"/>
    </row>
    <row r="33" spans="1:9" ht="66" customHeight="1" x14ac:dyDescent="0.2">
      <c r="A33" s="29" t="s">
        <v>89</v>
      </c>
      <c r="B33" s="1" t="s">
        <v>90</v>
      </c>
      <c r="C33" s="6">
        <v>0</v>
      </c>
      <c r="D33" s="16">
        <v>0</v>
      </c>
      <c r="E33" s="16">
        <v>1672.9</v>
      </c>
      <c r="F33" s="6"/>
      <c r="G33" s="6">
        <v>0</v>
      </c>
      <c r="H33" s="10"/>
      <c r="I33" s="10"/>
    </row>
    <row r="34" spans="1:9" ht="15.75" x14ac:dyDescent="0.2">
      <c r="A34" s="29" t="s">
        <v>55</v>
      </c>
      <c r="B34" s="1" t="s">
        <v>56</v>
      </c>
      <c r="C34" s="20">
        <v>20707129.800000001</v>
      </c>
      <c r="D34" s="21">
        <v>25715578</v>
      </c>
      <c r="E34" s="17">
        <v>25224420.300000001</v>
      </c>
      <c r="F34" s="6">
        <f t="shared" ref="F34:F37" si="3">E34/D34*100</f>
        <v>98.090038263965923</v>
      </c>
      <c r="G34" s="6">
        <f>D34/C34*100</f>
        <v>124.18707106380333</v>
      </c>
      <c r="H34" s="8"/>
      <c r="I34" s="8"/>
    </row>
    <row r="35" spans="1:9" ht="42.75" x14ac:dyDescent="0.2">
      <c r="A35" s="29" t="s">
        <v>57</v>
      </c>
      <c r="B35" s="1" t="s">
        <v>58</v>
      </c>
      <c r="C35" s="20">
        <v>20389490.100000001</v>
      </c>
      <c r="D35" s="21">
        <v>25397938.300000001</v>
      </c>
      <c r="E35" s="17">
        <v>24957393.599999998</v>
      </c>
      <c r="F35" s="6">
        <f t="shared" si="3"/>
        <v>98.265431253528163</v>
      </c>
      <c r="G35" s="6">
        <f t="shared" si="1"/>
        <v>124.56387175665564</v>
      </c>
      <c r="H35" s="8"/>
      <c r="I35" s="8"/>
    </row>
    <row r="36" spans="1:9" ht="78.75" x14ac:dyDescent="0.2">
      <c r="A36" s="29" t="s">
        <v>59</v>
      </c>
      <c r="B36" s="1" t="s">
        <v>60</v>
      </c>
      <c r="C36" s="20">
        <v>6164337.2999999998</v>
      </c>
      <c r="D36" s="21">
        <v>7490492.5999999996</v>
      </c>
      <c r="E36" s="26">
        <v>7836403.5</v>
      </c>
      <c r="F36" s="6">
        <f>E36/D36*100</f>
        <v>104.6179993556098</v>
      </c>
      <c r="G36" s="6">
        <f>D36/C36*100</f>
        <v>121.5133474282791</v>
      </c>
      <c r="H36" s="23"/>
      <c r="I36" s="23" t="s">
        <v>100</v>
      </c>
    </row>
    <row r="37" spans="1:9" ht="240" x14ac:dyDescent="0.2">
      <c r="A37" s="29" t="s">
        <v>61</v>
      </c>
      <c r="B37" s="1" t="s">
        <v>62</v>
      </c>
      <c r="C37" s="20">
        <v>7946493.9000000004</v>
      </c>
      <c r="D37" s="21">
        <v>9681375.9000000004</v>
      </c>
      <c r="E37" s="26">
        <v>8108402.0999999987</v>
      </c>
      <c r="F37" s="6">
        <f t="shared" si="3"/>
        <v>83.752580043917092</v>
      </c>
      <c r="G37" s="22">
        <f t="shared" si="1"/>
        <v>121.83204343742086</v>
      </c>
      <c r="H37" s="24" t="s">
        <v>101</v>
      </c>
      <c r="I37" s="24" t="s">
        <v>105</v>
      </c>
    </row>
    <row r="38" spans="1:9" ht="150" x14ac:dyDescent="0.2">
      <c r="A38" s="29" t="s">
        <v>63</v>
      </c>
      <c r="B38" s="1" t="s">
        <v>64</v>
      </c>
      <c r="C38" s="20">
        <v>4003525.2</v>
      </c>
      <c r="D38" s="8">
        <v>4405365.3</v>
      </c>
      <c r="E38" s="26">
        <v>4615174</v>
      </c>
      <c r="F38" s="6">
        <f t="shared" ref="F38" si="4">E38/D38*100</f>
        <v>104.76257212994346</v>
      </c>
      <c r="G38" s="6">
        <f t="shared" ref="G38" si="5">D38/C38*100</f>
        <v>110.03715675375292</v>
      </c>
      <c r="H38" s="8"/>
      <c r="I38" s="24" t="s">
        <v>106</v>
      </c>
    </row>
    <row r="39" spans="1:9" ht="225" x14ac:dyDescent="0.2">
      <c r="A39" s="29" t="s">
        <v>65</v>
      </c>
      <c r="B39" s="1" t="s">
        <v>66</v>
      </c>
      <c r="C39" s="20">
        <v>2275133.7000000002</v>
      </c>
      <c r="D39" s="8">
        <v>3820704.5</v>
      </c>
      <c r="E39" s="26">
        <v>4397414</v>
      </c>
      <c r="F39" s="6">
        <f>E39/D39*100</f>
        <v>115.09432357304786</v>
      </c>
      <c r="G39" s="6">
        <f t="shared" ref="G39" si="6">D39/C39*100</f>
        <v>167.93318564091419</v>
      </c>
      <c r="H39" s="25" t="s">
        <v>104</v>
      </c>
      <c r="I39" s="25" t="s">
        <v>107</v>
      </c>
    </row>
    <row r="40" spans="1:9" ht="75" x14ac:dyDescent="0.2">
      <c r="A40" s="29" t="s">
        <v>67</v>
      </c>
      <c r="B40" s="1" t="s">
        <v>68</v>
      </c>
      <c r="C40" s="8">
        <v>317639.7</v>
      </c>
      <c r="D40" s="8">
        <v>317639.7</v>
      </c>
      <c r="E40" s="26">
        <v>256711</v>
      </c>
      <c r="F40" s="6">
        <f t="shared" ref="F40:F43" si="7">E40/D40*100</f>
        <v>80.818298216501276</v>
      </c>
      <c r="G40" s="6">
        <f t="shared" ref="G40:G43" si="8">D40/C40*100</f>
        <v>100</v>
      </c>
      <c r="H40" s="25" t="s">
        <v>103</v>
      </c>
      <c r="I40" s="11"/>
    </row>
    <row r="41" spans="1:9" ht="71.25" x14ac:dyDescent="0.2">
      <c r="A41" s="29" t="s">
        <v>69</v>
      </c>
      <c r="B41" s="1" t="s">
        <v>70</v>
      </c>
      <c r="C41" s="8">
        <v>0</v>
      </c>
      <c r="D41" s="8">
        <v>0</v>
      </c>
      <c r="E41" s="26">
        <v>58262.7</v>
      </c>
      <c r="F41" s="6" t="s">
        <v>85</v>
      </c>
      <c r="G41" s="9" t="s">
        <v>85</v>
      </c>
      <c r="H41" s="8"/>
      <c r="I41" s="8"/>
    </row>
    <row r="42" spans="1:9" ht="57" x14ac:dyDescent="0.2">
      <c r="A42" s="29" t="s">
        <v>71</v>
      </c>
      <c r="B42" s="1" t="s">
        <v>72</v>
      </c>
      <c r="C42" s="8">
        <v>0</v>
      </c>
      <c r="D42" s="8">
        <v>0</v>
      </c>
      <c r="E42" s="26">
        <v>-48299.1</v>
      </c>
      <c r="F42" s="6" t="s">
        <v>85</v>
      </c>
      <c r="G42" s="9" t="s">
        <v>85</v>
      </c>
      <c r="H42" s="8"/>
      <c r="I42" s="8"/>
    </row>
    <row r="43" spans="1:9" ht="15.75" x14ac:dyDescent="0.2">
      <c r="A43" s="31" t="s">
        <v>0</v>
      </c>
      <c r="B43" s="2" t="s">
        <v>73</v>
      </c>
      <c r="C43" s="8">
        <f>C34+C7</f>
        <v>75656367.700000018</v>
      </c>
      <c r="D43" s="8">
        <f>D34+D7</f>
        <v>77141225.300000012</v>
      </c>
      <c r="E43" s="8">
        <f>E34+E7</f>
        <v>79235608.099999994</v>
      </c>
      <c r="F43" s="6">
        <f t="shared" si="7"/>
        <v>102.71499809842919</v>
      </c>
      <c r="G43" s="6">
        <f t="shared" si="8"/>
        <v>101.962634005756</v>
      </c>
      <c r="H43" s="8"/>
      <c r="I43" s="8"/>
    </row>
  </sheetData>
  <autoFilter ref="A6:H43"/>
  <customSheetViews>
    <customSheetView guid="{5DAA3683-885E-4027-B8F5-9ADB3BC5E679}" scale="96" showPageBreaks="1" printArea="1" showAutoFilter="1" view="pageBreakPreview" topLeftCell="C1">
      <selection activeCell="G9" sqref="G9"/>
      <pageMargins left="0.39370080000000002" right="0.39370080000000002" top="0.39370080000000002" bottom="0.58740159999999997" header="0.3" footer="0.3"/>
      <pageSetup paperSize="9" scale="50" orientation="landscape" r:id="rId1"/>
      <headerFooter>
        <oddFooter>&amp;C&amp;P из &amp;N</oddFooter>
      </headerFooter>
      <autoFilter ref="A6:H43"/>
    </customSheetView>
    <customSheetView guid="{3F5FF18B-C250-488B-BACA-9FDB7344A49C}" showPageBreaks="1" printArea="1" showAutoFilter="1" view="pageBreakPreview">
      <selection activeCell="A287" sqref="A287:H287"/>
      <pageMargins left="0.39370080000000002" right="0.39370080000000002" top="0.39370080000000002" bottom="0.58740159999999997" header="0.3" footer="0.3"/>
      <pageSetup paperSize="9" scale="50" orientation="landscape" r:id="rId2"/>
      <headerFooter>
        <oddFooter>&amp;C&amp;P из &amp;N</oddFooter>
      </headerFooter>
      <autoFilter ref="A6:H482"/>
    </customSheetView>
    <customSheetView guid="{DD356787-9509-43FE-BA27-8293C10F645D}" showPageBreaks="1" printArea="1" showAutoFilter="1" view="pageBreakPreview" topLeftCell="A13">
      <selection activeCell="H29" sqref="H29"/>
      <pageMargins left="0.39370080000000002" right="0.39370080000000002" top="0.39370080000000002" bottom="0.58740159999999997" header="0.3" footer="0.3"/>
      <pageSetup paperSize="9" scale="50" orientation="landscape" r:id="rId3"/>
      <headerFooter>
        <oddFooter>&amp;C&amp;P из &amp;N</oddFooter>
      </headerFooter>
      <autoFilter ref="A6:H220"/>
    </customSheetView>
    <customSheetView guid="{FFA34EFA-8843-4576-B6E8-9A53EB0566FB}" showAutoFilter="1" topLeftCell="A7">
      <selection activeCell="H24" sqref="H24"/>
      <pageMargins left="0.39370080000000002" right="0.39370080000000002" top="0.39370080000000002" bottom="0.58740159999999997" header="0.3" footer="0.3"/>
      <pageSetup paperSize="9" scale="50" orientation="landscape" r:id="rId4"/>
      <headerFooter>
        <oddFooter>&amp;C&amp;P из &amp;N</oddFooter>
      </headerFooter>
      <autoFilter ref="A6:H220"/>
    </customSheetView>
    <customSheetView guid="{97D882A6-38D7-47D0-8874-51D8BECD045D}" scale="70" showPageBreaks="1" printArea="1" showAutoFilter="1" view="pageBreakPreview">
      <pane ySplit="5" topLeftCell="A6" activePane="bottomLeft" state="frozen"/>
      <selection pane="bottomLeft" sqref="A1:I1"/>
      <pageMargins left="0.39370080000000002" right="0.39370080000000002" top="0.39370080000000002" bottom="0.58740159999999997" header="0.3" footer="0.3"/>
      <pageSetup paperSize="9" scale="40" orientation="landscape" r:id="rId5"/>
      <headerFooter>
        <oddFooter>&amp;C&amp;P из &amp;N</oddFooter>
      </headerFooter>
      <autoFilter ref="A6:H43"/>
    </customSheetView>
  </customSheetViews>
  <mergeCells count="10">
    <mergeCell ref="A3:A5"/>
    <mergeCell ref="B3:B5"/>
    <mergeCell ref="C3:C5"/>
    <mergeCell ref="G3:G5"/>
    <mergeCell ref="A1:I1"/>
    <mergeCell ref="I3:I5"/>
    <mergeCell ref="F3:F5"/>
    <mergeCell ref="H3:H5"/>
    <mergeCell ref="D3:D5"/>
    <mergeCell ref="E3:E5"/>
  </mergeCells>
  <printOptions horizontalCentered="1"/>
  <pageMargins left="0.19685039370078741" right="0.19685039370078741" top="0.39370078740157483" bottom="0.59055118110236227" header="0.31496062992125984" footer="0.31496062992125984"/>
  <pageSetup paperSize="9" scale="45" orientation="landscape" r:id="rId6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Занина Лидия Сергеевна</dc:creator>
  <cp:lastModifiedBy>Занина Лидия Сергеевна</cp:lastModifiedBy>
  <cp:lastPrinted>2021-06-08T07:52:43Z</cp:lastPrinted>
  <dcterms:created xsi:type="dcterms:W3CDTF">2006-09-16T00:00:00Z</dcterms:created>
  <dcterms:modified xsi:type="dcterms:W3CDTF">2021-06-08T08:14:25Z</dcterms:modified>
</cp:coreProperties>
</file>