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2-ОСБП\Открытость бюджета\ОТКРЫТЫЕ ДАННЫЕ (НИФИ)\2019 год\4. годовой отчет об исполнении бюджета\"/>
    </mc:Choice>
  </mc:AlternateContent>
  <bookViews>
    <workbookView xWindow="0" yWindow="0" windowWidth="23040" windowHeight="8520"/>
  </bookViews>
  <sheets>
    <sheet name="Лист1 " sheetId="2" r:id="rId1"/>
  </sheets>
  <definedNames>
    <definedName name="_xlnm._FilterDatabase" localSheetId="0" hidden="1">'Лист1 '!$A$6:$G$212</definedName>
    <definedName name="_xlnm.Print_Titles" localSheetId="0">'Лист1 '!$4:$6</definedName>
    <definedName name="_xlnm.Print_Area" localSheetId="0">'Лист1 '!$A$1:$H$175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8" i="2"/>
  <c r="G9" i="2"/>
  <c r="G10" i="2"/>
  <c r="G11" i="2"/>
  <c r="G12" i="2"/>
  <c r="G13" i="2"/>
  <c r="G14" i="2"/>
  <c r="G16" i="2"/>
  <c r="G17" i="2"/>
  <c r="G18" i="2"/>
  <c r="G19" i="2"/>
  <c r="G20" i="2"/>
  <c r="G21" i="2"/>
  <c r="G22" i="2"/>
  <c r="G23" i="2"/>
  <c r="G25" i="2"/>
  <c r="G26" i="2"/>
  <c r="G27" i="2"/>
  <c r="G28" i="2"/>
  <c r="G29" i="2"/>
  <c r="G30" i="2"/>
  <c r="G31" i="2"/>
  <c r="F7" i="2"/>
  <c r="F8" i="2"/>
  <c r="F9" i="2"/>
  <c r="F10" i="2"/>
  <c r="F11" i="2"/>
  <c r="F12" i="2"/>
  <c r="F13" i="2"/>
  <c r="F14" i="2"/>
  <c r="F16" i="2"/>
  <c r="F17" i="2"/>
  <c r="F18" i="2"/>
  <c r="F19" i="2"/>
  <c r="F20" i="2"/>
  <c r="F21" i="2"/>
  <c r="F22" i="2"/>
  <c r="F23" i="2"/>
  <c r="F25" i="2"/>
  <c r="F26" i="2"/>
  <c r="F27" i="2"/>
  <c r="F28" i="2"/>
  <c r="F29" i="2"/>
  <c r="F30" i="2"/>
  <c r="F31" i="2"/>
  <c r="G66" i="2" l="1"/>
  <c r="G74" i="2"/>
  <c r="L77" i="2"/>
  <c r="L78" i="2"/>
  <c r="L79" i="2"/>
  <c r="L72" i="2"/>
  <c r="L73" i="2"/>
  <c r="L74" i="2"/>
  <c r="L75" i="2"/>
  <c r="L76" i="2"/>
  <c r="L70" i="2"/>
  <c r="L71" i="2"/>
  <c r="L69" i="2"/>
  <c r="L66" i="2"/>
  <c r="L67" i="2"/>
  <c r="L68" i="2"/>
  <c r="L64" i="2"/>
  <c r="L65" i="2"/>
  <c r="L60" i="2"/>
  <c r="L61" i="2"/>
  <c r="L62" i="2"/>
  <c r="L63" i="2"/>
  <c r="L59" i="2"/>
  <c r="L57" i="2"/>
  <c r="L58" i="2"/>
  <c r="L55" i="2"/>
  <c r="L56" i="2"/>
  <c r="L51" i="2"/>
  <c r="L52" i="2"/>
  <c r="L53" i="2"/>
  <c r="L54" i="2"/>
  <c r="L50" i="2"/>
  <c r="L38" i="2"/>
  <c r="L39" i="2"/>
  <c r="L40" i="2"/>
  <c r="L41" i="2"/>
  <c r="L42" i="2"/>
  <c r="L43" i="2"/>
  <c r="L44" i="2"/>
  <c r="L45" i="2"/>
  <c r="L46" i="2"/>
  <c r="L47" i="2"/>
  <c r="L48" i="2"/>
  <c r="L49" i="2"/>
  <c r="L37" i="2"/>
  <c r="L36" i="2"/>
  <c r="G173" i="2" l="1"/>
  <c r="G153" i="2"/>
  <c r="G150" i="2"/>
  <c r="G127" i="2"/>
  <c r="G87" i="2"/>
  <c r="G35" i="2"/>
  <c r="F150" i="2"/>
  <c r="F87" i="2"/>
  <c r="F35" i="2"/>
  <c r="F33" i="2"/>
  <c r="F34" i="2"/>
  <c r="F32" i="2"/>
  <c r="D32" i="2" l="1"/>
  <c r="G32" i="2" s="1"/>
  <c r="D33" i="2"/>
  <c r="G33" i="2" s="1"/>
  <c r="D34" i="2"/>
  <c r="G34" i="2" s="1"/>
  <c r="H167" i="2" l="1"/>
  <c r="H166" i="2"/>
  <c r="H165" i="2"/>
  <c r="H164" i="2"/>
  <c r="H163" i="2"/>
  <c r="H162" i="2"/>
  <c r="H161" i="2"/>
  <c r="H160" i="2"/>
  <c r="H159" i="2"/>
  <c r="H158" i="2"/>
  <c r="H157" i="2"/>
</calcChain>
</file>

<file path=xl/sharedStrings.xml><?xml version="1.0" encoding="utf-8"?>
<sst xmlns="http://schemas.openxmlformats.org/spreadsheetml/2006/main" count="535" uniqueCount="449">
  <si>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</si>
  <si>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</si>
  <si>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</si>
  <si>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</si>
  <si>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</si>
  <si>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</si>
  <si>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</si>
  <si>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000 2 02 20000 00 0000 151</t>
  </si>
  <si>
    <t>Субсидии бюджетам бюджетной системы Российской Федерации (межбюджетные субсидии)</t>
  </si>
  <si>
    <t>000 2 02 20051 00 0000 151</t>
  </si>
  <si>
    <t>Субсидии бюджетам на реализацию федеральных целевых программ</t>
  </si>
  <si>
    <t>000 2 02 20051 02 0000 151</t>
  </si>
  <si>
    <t>Субсидии бюджетам субъектов Российской Федерации на реализацию федеральных целевых программ</t>
  </si>
  <si>
    <t>000 2 02 20077 00 0000 151</t>
  </si>
  <si>
    <t>Субсидии бюджетам на софинансирование капитальных вложений в объекты государственной (муниципальной) собственности</t>
  </si>
  <si>
    <t>000 2 02 20077 02 0000 151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</si>
  <si>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</si>
  <si>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000 2 02 25027 00 0000 151</t>
  </si>
  <si>
    <t>Субсидии бюджетам на реализацию мероприятий государственной программы Российской Федерации "Доступная среда" на 2011 - 2020 годы</t>
  </si>
  <si>
    <t>000 2 02 25027 02 0000 151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</si>
  <si>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</si>
  <si>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000 2 02 25066 02 0000 151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</si>
  <si>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</si>
  <si>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000 2 02 25081 00 0000 151</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</si>
  <si>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</si>
  <si>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000 2 02 25081 02 0000 151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</si>
  <si>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</si>
  <si>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000 2 02 25082 02 0000 151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</si>
  <si>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</si>
  <si>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</si>
  <si>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</si>
  <si>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000 2 02 25086 00 0000 151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</si>
  <si>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</si>
  <si>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000 2 02 25086 02 0000 151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</si>
  <si>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</si>
  <si>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</si>
  <si>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</si>
  <si>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</si>
  <si>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</si>
  <si>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000 2 02 25198 02 0000 151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</si>
  <si>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</si>
  <si>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000 2 02 25209 02 0000 151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</si>
  <si>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</si>
  <si>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000 2 02 25382 02 0000 151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</si>
  <si>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</si>
  <si>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000 2 02 25402 02 0000 151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</si>
  <si>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</si>
  <si>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000 2 02 25462 02 0000 151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</si>
  <si>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</si>
  <si>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000 2 02 25466 00 0000 151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</si>
  <si>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</si>
  <si>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000 2 02 25466 02 0000 151</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</si>
  <si>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</si>
  <si>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000 2 02 25467 00 0000 151</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</si>
  <si>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</si>
  <si>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000 2 02 25467 02 0000 151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</si>
  <si>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</si>
  <si>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000 2 02 25497 02 0000 151</t>
  </si>
  <si>
    <t>Субсидии бюджетам субъектов Российской Федерации на реализацию мероприятий по обеспечению жильем молодых семей</t>
  </si>
  <si>
    <t>000 2 02 25517 00 0000 151</t>
  </si>
  <si>
    <t>Субсидии бюджетам на поддержку творческой деятельности и техническое оснащение детских и кукольных театров</t>
  </si>
  <si>
    <t>000 2 02 25517 02 0000 151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</si>
  <si>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</si>
  <si>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000 2 02 25519 00 0000 151</t>
  </si>
  <si>
    <t>Субсидия бюджетам на поддержку отрасли культуры</t>
  </si>
  <si>
    <t>000 2 02 25519 02 0000 151</t>
  </si>
  <si>
    <t>Субсидия бюджетам субъектов Российской Федерации на поддержку отрасли культуры</t>
  </si>
  <si>
    <t>000 2 02 25520 00 0000 151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</si>
  <si>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</si>
  <si>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000 2 02 25520 02 0000 151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</si>
  <si>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</si>
  <si>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000 2 02 25527 00 0000 151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</si>
  <si>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</si>
  <si>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000 2 02 25527 02 0000 151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</si>
  <si>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</si>
  <si>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000 2 02 25541 02 0000 151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</si>
  <si>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</si>
  <si>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000 2 02 25542 02 0000 151</t>
  </si>
  <si>
    <t>Субсидии бюджетам субъектов Российской Федерации на повышение продуктивности в молочном скотоводстве</t>
  </si>
  <si>
    <t>000 2 02 25543 02 0000 151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</si>
  <si>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</si>
  <si>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000 2 02 25544 02 0000 151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</si>
  <si>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</si>
  <si>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000 2 02 25554 02 0000 151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</si>
  <si>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</si>
  <si>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</si>
  <si>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</si>
  <si>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</si>
  <si>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</si>
  <si>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000 2 02 25560 00 0000 151</t>
  </si>
  <si>
    <t>Субсидии бюджетам на поддержку обустройства мест массового отдыха населения (городских парков)</t>
  </si>
  <si>
    <t>000 2 02 25560 02 0000 151</t>
  </si>
  <si>
    <t>Субсидии бюджетам субъектов Российской Федерации на поддержку обустройства мест массового отдыха населения (городских парков)</t>
  </si>
  <si>
    <t>000 2 02 25567 00 0000 151</t>
  </si>
  <si>
    <t>Субсидии бюджетам на реализацию мероприятий по устойчивому развитию сельских территорий</t>
  </si>
  <si>
    <t>000 2 02 25567 02 0000 151</t>
  </si>
  <si>
    <t>Субсидии бюджетам субъектов Российской Федерации на реализацию мероприятий по устойчивому развитию сельских территорий</t>
  </si>
  <si>
    <t>000 2 02 25568 02 0000 151</t>
  </si>
  <si>
    <t>Субсидии бюджетам субъектов Российской Федерации на реализацию мероприятий в области мелиорации земель сельскохозяйственного назначения</t>
  </si>
  <si>
    <t>000 2 02 25674 00 0000 151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</si>
  <si>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</si>
  <si>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000 2 02 25674 02 0000 151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</si>
  <si>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</si>
  <si>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000 2 02 30000 00 0000 151</t>
  </si>
  <si>
    <t>Субвенции бюджетам бюджетной системы Российской Федерации</t>
  </si>
  <si>
    <t>000 2 02 35118 00 0000 151</t>
  </si>
  <si>
    <t>Субвенции бюджетам на осуществление первичного воинского учета на территориях, где отсутствуют военные комиссариаты</t>
  </si>
  <si>
    <t>000 2 02 35118 02 0000 151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</si>
  <si>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</si>
  <si>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</si>
  <si>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</si>
  <si>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000 2 02 35120 02 0000 151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</si>
  <si>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</si>
  <si>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000 2 02 35128 00 0000 151</t>
  </si>
  <si>
    <t>Субвенции бюджетам на осуществление отдельных полномочий в области водных отношений</t>
  </si>
  <si>
    <t>000 2 02 35128 02 0000 151</t>
  </si>
  <si>
    <t>Субвенции бюджетам субъектов Российской Федерации на осуществление отдельных полномочий в области водных отношений</t>
  </si>
  <si>
    <t>000 2 02 35129 00 0000 151</t>
  </si>
  <si>
    <t>Субвенции бюджетам на осуществление отдельных полномочий в области лесных отношений</t>
  </si>
  <si>
    <t>000 2 02 35129 02 0000 151</t>
  </si>
  <si>
    <t>Субвенции бюджетам субъектов Российской Федерации на осуществление отдельных полномочий в области лесных отношений</t>
  </si>
  <si>
    <t>000 2 02 35134 00 0000 151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</si>
  <si>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</si>
  <si>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</si>
  <si>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</si>
  <si>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</si>
  <si>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</si>
  <si>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000 2 02 35135 02 0000 151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</si>
  <si>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</si>
  <si>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</si>
  <si>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</si>
  <si>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</si>
  <si>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</si>
  <si>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</si>
  <si>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</si>
  <si>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</si>
  <si>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</si>
  <si>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</si>
  <si>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</si>
  <si>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000 2 02 35220 02 0000 151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</si>
  <si>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</si>
  <si>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</si>
  <si>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</si>
  <si>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000 2 02 35240 02 0000 151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</si>
  <si>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</si>
  <si>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000 2 02 35250 00 0000 151</t>
  </si>
  <si>
    <t>Субвенции бюджетам на оплату жилищно-коммунальных услуг отдельным категориям граждан</t>
  </si>
  <si>
    <t>000 2 02 35250 02 0000 151</t>
  </si>
  <si>
    <t>Субвенции бюджетам субъектов Российской Федерации на оплату жилищно-коммунальных услуг отдельным категориям граждан</t>
  </si>
  <si>
    <t>000 2 02 35260 00 0000 151</t>
  </si>
  <si>
    <t>Субвенции бюджетам на выплату единовременного пособия при всех формах устройства детей, лишенных родительского попечения, в семью</t>
  </si>
  <si>
    <t>000 2 02 35260 02 0000 151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</si>
  <si>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</si>
  <si>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000 2 02 35270 00 0000 151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</si>
  <si>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</si>
  <si>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000 2 02 35270 02 0000 151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</si>
  <si>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</si>
  <si>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</si>
  <si>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</si>
  <si>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000 2 02 35280 02 0000 151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</si>
  <si>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</si>
  <si>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000 2 02 35290 00 0000 151</t>
  </si>
  <si>
    <t>Субвенции бюджетам на реализацию полномочий Российской Федерации по осуществлению социальных выплат безработным гражданам</t>
  </si>
  <si>
    <t>000 2 02 35290 02 0000 151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</si>
  <si>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</si>
  <si>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000 2 02 35380 00 0000 151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</si>
  <si>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</si>
  <si>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</si>
  <si>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</si>
  <si>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000 2 02 35460 00 0000 151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</si>
  <si>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</si>
  <si>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</si>
  <si>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</si>
  <si>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000 2 02 35485 00 0000 151</t>
  </si>
  <si>
    <t>Субвенции бюджетам на обеспечение жильем граждан, уволенных с военной службы (службы), и приравненных к ним лиц</t>
  </si>
  <si>
    <t>000 2 02 35485 02 0000 151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</si>
  <si>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</si>
  <si>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000 2 02 35573 00 0000 151</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</si>
  <si>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</si>
  <si>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000 2 02 35573 02 0000 151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</si>
  <si>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</si>
  <si>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000 2 02 35900 02 0000 151</t>
  </si>
  <si>
    <t>Единая субвенция бюджетам субъектов Российской Федерации и бюджету г. Байконура</t>
  </si>
  <si>
    <t>000 2 02 40000 00 0000 151</t>
  </si>
  <si>
    <t>Иные межбюджетные трансферты</t>
  </si>
  <si>
    <t>000 2 02 45141 00 0000 151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</si>
  <si>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</si>
  <si>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000 2 02 45141 02 0000 151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</si>
  <si>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</si>
  <si>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000 2 02 45142 00 0000 151</t>
  </si>
  <si>
    <t>Межбюджетные трансферты, передаваемые бюджетам на обеспечение членов Совета Федерации и их помощников в субъектах Российской Федерации</t>
  </si>
  <si>
    <t>000 2 02 45142 02 0000 151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</si>
  <si>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</si>
  <si>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000 2 02 45159 00 0000 151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</si>
  <si>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</si>
  <si>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000 2 02 45159 02 0000 151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</si>
  <si>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</si>
  <si>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000 2 02 45161 00 0000 151</t>
  </si>
  <si>
    <t>Межбюджетные трансферты, передаваемые бюджетам на реализацию отдельных полномочий в области лекарственного обеспечения</t>
  </si>
  <si>
    <t>000 2 02 45161 02 0000 151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</si>
  <si>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</si>
  <si>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000 2 02 45197 02 0000 151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</si>
  <si>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</si>
  <si>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000 2 02 45390 00 0000 151</t>
  </si>
  <si>
    <t>Межбюджетные трансферты, передаваемые бюджетам на финансовое обеспечение дорожной деятельности</t>
  </si>
  <si>
    <t>000 2 02 45390 02 0000 151</t>
  </si>
  <si>
    <t>Межбюджетные трансферты, передаваемые бюджетам субъектов Российской Федерации на финансовое обеспечение дорожной деятельности</t>
  </si>
  <si>
    <t>000 2 02 49001 00 0000 151</t>
  </si>
  <si>
    <t>Межбюджетные трансферты, передаваемые бюджетам, за счет средств резервного фонда Правительства Российской Федерации</t>
  </si>
  <si>
    <t>000 2 02 49001 02 0000 151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</si>
  <si>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</si>
  <si>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000 2 04 00000 00 0000 000</t>
  </si>
  <si>
    <t>БЕЗВОЗМЕЗДНЫЕ ПОСТУПЛЕНИЯ ОТ НЕГОСУДАРСТВЕННЫХ ОРГАНИЗАЦИЙ</t>
  </si>
  <si>
    <t>000 2 04 02000 02 0000 180</t>
  </si>
  <si>
    <t>Безвозмездные поступления от негосударственных организаций в бюджеты субъектов Российской Федерации</t>
  </si>
  <si>
    <t>000 2 04 02010 02 0000 180</t>
  </si>
  <si>
    <t>Предоставление негосударственными организациями грантов для получателей средств бюджетов субъектов Российской Федерации</t>
  </si>
  <si>
    <t>000 2 02 25533 02 0000 151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</si>
  <si>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</si>
  <si>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000 2 02 45574 02 0000 151</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</si>
  <si>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</si>
  <si>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000 2 07 00000 00 0000 000</t>
  </si>
  <si>
    <t>ПРОЧИЕ БЕЗВОЗМЕЗДНЫЕ ПОСТУПЛЕНИЯ</t>
  </si>
  <si>
    <t>000 2 07 02000 02 0000 180</t>
  </si>
  <si>
    <t>Прочие безвозмездные поступления в бюджеты субъектов Российской Федерации</t>
  </si>
  <si>
    <t>000 2 07 02030 02 0000 180</t>
  </si>
  <si>
    <t>000 2 02 25497 00 0000 151</t>
  </si>
  <si>
    <t>Субсидии бюджетам на реализацию мероприятий по обеспечению жильем молодых семей</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</si>
  <si>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</si>
  <si>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</si>
  <si>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000 2 18 00000 00 0000 180</t>
  </si>
  <si>
    <t>Доходы бюджетов бюджетной системы Российской Федерации от возврата организациями остатков субсидий прошлых лет</t>
  </si>
  <si>
    <t>000 2 18 02010 02 0000 180</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</si>
  <si>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</si>
  <si>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организациями остатков субсидий прошлых лет</t>
  </si>
  <si>
    <t>000 2 18 02000 02 0000 180</t>
  </si>
  <si>
    <t>Доходы бюджетов субъектов Российской Федерации от возврата автономными учреждениями остатков субсидий прошлых лет</t>
  </si>
  <si>
    <t>000 2 18 02020 02 0000 180</t>
  </si>
  <si>
    <t>000 2 02 45422 02 0000 151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</si>
  <si>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</si>
  <si>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000 2 02 45433 00 0000 151</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</si>
  <si>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</si>
  <si>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000 2 02 45433 02 0000 151</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</si>
  <si>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</si>
  <si>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000 2 02 49999 00 0000 151</t>
  </si>
  <si>
    <t>Прочие межбюджетные трансферты, передаваемые бюджетам</t>
  </si>
  <si>
    <t>000 2 02 49999 02 0000 151</t>
  </si>
  <si>
    <t>Прочие межбюджетные трансферты, передаваемые бюджетам субъектов Российской Федерации</t>
  </si>
  <si>
    <t>000 2 19 00000 00 0000 000</t>
  </si>
  <si>
    <t>ВОЗВРАТ ОСТАТКОВ СУБСИДИЙ, СУБВЕНЦИЙ И ИНЫХ МЕЖБЮДЖЕТНЫХ ТРАНСФЕРТОВ, ИМЕЮЩИХ ЦЕЛЕВОЕ НАЗНАЧЕНИЕ, ПРОШЛЫХ ЛЕТ</t>
  </si>
  <si>
    <t>000 2 19 00000 02 0000 151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</si>
  <si>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</si>
  <si>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000 2 19 90000 02 0000 151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</si>
  <si>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</si>
  <si>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субсидии</t>
  </si>
  <si>
    <t>Прочие субсидии бюджетам субъектов Российской Федерации</t>
  </si>
  <si>
    <t>000 2 02 29999 00 0000 151</t>
  </si>
  <si>
    <t>000 2 02 29999 02 0000 151</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</si>
  <si>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</si>
  <si>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</si>
  <si>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</si>
  <si>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000 2 03 00000 00 0000 000</t>
  </si>
  <si>
    <t>000 2 03 02000 02 0000 180</t>
  </si>
  <si>
    <t>000 2 03 02030 02 0000 180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</si>
  <si>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</si>
  <si>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</si>
  <si>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</si>
  <si>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</si>
  <si>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</si>
  <si>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</si>
  <si>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</si>
  <si>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</si>
  <si>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</si>
  <si>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</si>
  <si>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</si>
  <si>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000 2 18 00000 00 0000 151</t>
  </si>
  <si>
    <t>000 2 18 00000 02 0000 151</t>
  </si>
  <si>
    <t>000 2 18 25097 02 0000 151</t>
  </si>
  <si>
    <t>000 2 18 25509 02 0000 151</t>
  </si>
  <si>
    <t>000 2 18 60010 02 0000 151</t>
  </si>
  <si>
    <t>Доходы бюджетов субъектов Российской Федерации от возврата иными организациями остатков субсидий прошлых лет</t>
  </si>
  <si>
    <t>000 2 18 02030 02 0000 180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</si>
  <si>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</si>
  <si>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</si>
  <si>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</si>
  <si>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</si>
  <si>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</si>
  <si>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</si>
  <si>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</si>
  <si>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</si>
  <si>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</si>
  <si>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</si>
  <si>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</si>
  <si>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</si>
  <si>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</si>
  <si>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</si>
  <si>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</si>
  <si>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</si>
  <si>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</si>
  <si>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</si>
  <si>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</si>
  <si>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</si>
  <si>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</si>
  <si>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</si>
  <si>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</si>
  <si>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</si>
  <si>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</si>
  <si>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</si>
  <si>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</si>
  <si>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</si>
  <si>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</si>
  <si>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</si>
  <si>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</si>
  <si>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</si>
  <si>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</si>
  <si>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</si>
  <si>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</si>
  <si>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</si>
  <si>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000 2 19 25018 02 0000 151</t>
  </si>
  <si>
    <t>000 2 19 25020 02 0000 151</t>
  </si>
  <si>
    <t>000 2 19 25027 02 0000 151</t>
  </si>
  <si>
    <t>000 2 19 25041 02 0000 151</t>
  </si>
  <si>
    <t>000 2 19 25042 02 0000 151</t>
  </si>
  <si>
    <t>000 2 19 25048 02 0000 151</t>
  </si>
  <si>
    <t>000 2 19 25053 02 0000 151</t>
  </si>
  <si>
    <t>000 2 19 25054 02 0000 151</t>
  </si>
  <si>
    <t>000 2 19 25064 02 0000 151</t>
  </si>
  <si>
    <t>000 2 19 25086 02 0000 151</t>
  </si>
  <si>
    <t>000 2 19 25097 02 0000 151</t>
  </si>
  <si>
    <t>000 2 19 25444 02 0000 151</t>
  </si>
  <si>
    <t>000 219 25445 02 0000 151</t>
  </si>
  <si>
    <t>000 2 19 25446 02 0000 151</t>
  </si>
  <si>
    <t>000 2 19 25450 02 0000 151</t>
  </si>
  <si>
    <t>000 2 19 25462 02 0000 151</t>
  </si>
  <si>
    <t>000 2 19 25509 02 0000 151</t>
  </si>
  <si>
    <t>000 2 19 25520 02 0000 151</t>
  </si>
  <si>
    <t>000 2 19 25541 02 0000 151</t>
  </si>
  <si>
    <t>000 2 19 25555 02 0000 151</t>
  </si>
  <si>
    <t>000 2 19 25558 02 0000 151</t>
  </si>
  <si>
    <t>000 219 25560 02 0000 151</t>
  </si>
  <si>
    <t>000 2 19 35134 02 0000 151</t>
  </si>
  <si>
    <t>000 2 19 35137 02 0000 151</t>
  </si>
  <si>
    <t>000 2 19 35220 02 0000 151</t>
  </si>
  <si>
    <t>000 2 19 35270 02 0000 151</t>
  </si>
  <si>
    <t>000 2 19 35250 02 0000 151</t>
  </si>
  <si>
    <t>000 2 19 35380 02 0000 151</t>
  </si>
  <si>
    <t>000 2 19 35485 02 0000 151</t>
  </si>
  <si>
    <t>000 2 19 45462 02 0000 151</t>
  </si>
  <si>
    <t>000 2 19 51360 02 0000 151</t>
  </si>
  <si>
    <t>000 2 19 25495 02 0000 151</t>
  </si>
  <si>
    <t>000 2 19 25081 02 0000 151</t>
  </si>
  <si>
    <t>000 2 18 25555 02 0000 151</t>
  </si>
  <si>
    <t>000 2 18 25558 02 0000 151</t>
  </si>
  <si>
    <t>000 2 18 25560 02 0000 151</t>
  </si>
  <si>
    <t>000 2 18 35485 02 0000 151</t>
  </si>
  <si>
    <t>000 2 18 52900 02 0000 151</t>
  </si>
  <si>
    <t>000 2 19 25039 02 0000 151</t>
  </si>
  <si>
    <t>000 2 19 25082 02 0000 151</t>
  </si>
  <si>
    <t>000 2 19 25084 02 0000 151</t>
  </si>
  <si>
    <t xml:space="preserve">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
</t>
  </si>
  <si>
    <t>(тыс. руб.)</t>
  </si>
  <si>
    <t>00021825520020000151</t>
  </si>
  <si>
    <t>00021925110020000151</t>
  </si>
  <si>
    <t>Сведения о фактических поступлениях доходов в областной бюджет Тверской области за 2018 год по видам доходов в сравнении с первоначально утвержденными (установленными) законом о бюджете значениями и с уточненными значениями с учетом всех изменений</t>
  </si>
  <si>
    <t>Наименование показателя</t>
  </si>
  <si>
    <t>Код по бюджетной классификации</t>
  </si>
  <si>
    <t>Исполнено
на 01.01.2019</t>
  </si>
  <si>
    <t>% исполнения первоначального плана</t>
  </si>
  <si>
    <t>% исполнения плана с учетом всех изменений</t>
  </si>
  <si>
    <t>Утверждено законом об областном бюджете (первоначально,в ред. от 27.12.2017 № 85-ЗО)</t>
  </si>
  <si>
    <t xml:space="preserve">Утверждено законом об областном бюджете (с учетом внесенных изменений, в ред.  от 28.11.2018 № 59-ЗО)
</t>
  </si>
  <si>
    <t>св.200</t>
  </si>
  <si>
    <t>-</t>
  </si>
  <si>
    <t>В течение года Тверской области дополнительно распределена  дотация 
-на поддержку мер по обеспечению сбалансированности бюджетов в сумме 604 785,0 тыс.руб. (в том числе 189 632,0 тыс.руб. на доп расходы на з/пл (МРОТ));
-в целях стимулирования роста налогового потенциала по налогу на прибыль организаций в сумме 149 562,0 тыс.руб.;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сумме 105 000,0тыс.руб.
-за достижение наивысших темпов роста налогового потенциала в сумме 137 628,8 тыс.руб.</t>
  </si>
  <si>
    <t>Субсидии бюджетам на обеспечение развития и укрепления материально-технической базы муниципальных домов культуры</t>
  </si>
  <si>
    <t>Субсидии бюджетам субъектов Российской Федерации на обеспечение развития и укрепления материально-технической базы муниципальных домов культуры</t>
  </si>
  <si>
    <t>Субсидии:
-на софинансирование капитальных вложений в объекты государственной (муниципальной) собственности (строительство детской областной клинической больницы) в сумме 1 000 000,0 тыс. руб. предусмотрены в соответствии с соглашением (в конце года доп соглашением);
- на возмещение части процентной ставки по инвестиционным кредитам (займам) в агропромышленном комплексе в сумме 354 427,1 тыс.руб. (т.к. изменилась форма предоставления средства перераспределены на межбюджетные трансферты)
- по развитию материально-технической базы детских поликлиник и детских поликлинических отделений медицинских организаций в сумме 95 425,3 тыс.руб. поступили дополнительно в бюджет Тверской области;
- на реализацию мероприятий по содействию созданию в субъектах Российской Федерации новых мест в общеобразовательных организациях не допопоступили в сумме 283 192,1 тыс.руб. Оплата произведенена с фактически выполненными работами по предоставленным счетам.  Неиспользованные бюджетные ассигнования 2018 года поступят в 2019 году под заключенные контракты.</t>
  </si>
  <si>
    <t>Иные межбюджетные трансферты распределены в течение 2018 года:на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реализацию отдельных полномочий в области лекарственного обеспечения;на финансовое обеспечение дорожной деятельности; по созданию детских технопарков «Кванториум»; межбюджетные трансферты за счет средств резервного фонда Правительства Российской Федерации (приобретение передвижных модульных конструкций, фельдшерско-акушерских пунктов, оказание паллиативной помощи, ЕГИС); прочие межбюджетные трансферты (средства из бюджета г.Москва на реконструкцию Иваньковского водохранилища).</t>
  </si>
  <si>
    <t>Средства перечислены в фонд "Ты не один!" под фактическую потребность</t>
  </si>
  <si>
    <t>Добровольные пожертвования во втором полугодии 2018 года.</t>
  </si>
  <si>
    <t>Пояснения отклонений (более 5 %) между первоначально утвержденными значениями и их фактическими значениями (к гр.6)</t>
  </si>
  <si>
    <t>НАЛОГОВЫЕ И НЕНАЛОГОВЫЕ ДОХОДЫ</t>
  </si>
  <si>
    <t>НАЛОГИ НА ПРИБЫЛЬ, ДОХОДЫ</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</si>
  <si>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</si>
  <si>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</si>
  <si>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</si>
  <si>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</si>
  <si>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</si>
  <si>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</si>
  <si>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</si>
  <si>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</si>
  <si>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организаций</t>
  </si>
  <si>
    <t>Транспортный налог</t>
  </si>
  <si>
    <t>Налог на игорный бизнес</t>
  </si>
  <si>
    <t>НАЛОГИ, СБОРЫ И РЕГУЛЯРНЫЕ ПЛАТЕЖИ ЗА ПОЛЬЗОВАНИЕ ПРИРОДНЫМИ РЕСУРСАМИ</t>
  </si>
  <si>
    <t>Налог на добычу полезных ископаемых</t>
  </si>
  <si>
    <t>Сборы за пользование объектами животного мира и за пользование объектами водных биологических ресурсов</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</si>
  <si>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</si>
  <si>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</si>
  <si>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</si>
  <si>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</si>
  <si>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</si>
  <si>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</si>
  <si>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АДМИНИСТРАТИВНЫЕ ПЛАТЕЖИ И СБОРЫ</t>
  </si>
  <si>
    <t>ШТРАФЫ, САНКЦИИ, ВОЗМЕЩЕНИЕ УЩЕРБА</t>
  </si>
  <si>
    <t>ПРОЧИЕ НЕНАЛОГОВЫЕ ДОХОДЫ</t>
  </si>
  <si>
    <t>000 1 00 00000 00 0000 000</t>
  </si>
  <si>
    <t>000 1 01 00000 00 0000 000</t>
  </si>
  <si>
    <t>000 1 01 01000 00 0000 110</t>
  </si>
  <si>
    <t>000 1 01 02000 01 0000 110</t>
  </si>
  <si>
    <t>000 1 03 00000 00 0000 000</t>
  </si>
  <si>
    <t>000 1 03 02000 01 0000 110</t>
  </si>
  <si>
    <t>000 1 05 00000 00 0000 000</t>
  </si>
  <si>
    <t>000 1 05 01000 00 0000 110</t>
  </si>
  <si>
    <t>000 1 05 03000 01 0000 110</t>
  </si>
  <si>
    <t>000 1 06 00000 00 0000 000</t>
  </si>
  <si>
    <t>000 1 06 02000 02 0000 110</t>
  </si>
  <si>
    <t>000 1 06 04000 02 0000 110</t>
  </si>
  <si>
    <t>000 1 06 05000 02 0000 110</t>
  </si>
  <si>
    <t>000 1 07 00000 00 0000 000</t>
  </si>
  <si>
    <t>000 1 07 01000 01 0000 110</t>
  </si>
  <si>
    <t>000 1 07 04000 01 0000 110</t>
  </si>
  <si>
    <t>000 1 08 00000 00 0000 000</t>
  </si>
  <si>
    <t>000 1 09 00000 00 0000 000</t>
  </si>
  <si>
    <t>000 1 11 00000 00 0000 000</t>
  </si>
  <si>
    <t>000 1 12 00000 00 0000 000</t>
  </si>
  <si>
    <t>000 1 13 00000 00 0000 000</t>
  </si>
  <si>
    <t>000 1 14 00000 00 0000 000</t>
  </si>
  <si>
    <t>000 1 15 00000 00 0000 000</t>
  </si>
  <si>
    <t>000 1 16 00000 00 0000 000</t>
  </si>
  <si>
    <t>000 1 17 00000 00 0000 000</t>
  </si>
  <si>
    <t>увеличение налоговых ставок в связи с внесением изменений в закон Тверской области от 27.11.2003 № 80-ЗО «О ставках налога на игорный бизнес» в соответствии с изменениями в статье 369 главы 29 Налогового кодекса Российской Федерации</t>
  </si>
  <si>
    <t>Фактическая собираемость за 2018 год ( 87,8 %) превысила прогнозируемую 82,8 % (среднее за 2014 – 2016 годы)(форма № 1-НМ «Отчет о начислении и поступлении налогов, сборов и иных обязательных платежей в бюджетную систему Российской Федерации» по состоянию на 01.01.2019) в связи с направлением налоговых уведомлений налогоплательщикам в августе – сентябре 2018 года, а также взысканием задолженности</t>
  </si>
  <si>
    <t>В 2018 году поступил налог по налогоплательщикам, данные налоговых деклараций которых не отражены в отчете по форме
№ 5-ЕСХН за 2017 год (поступления по контрольной работе, доначисления, оплата сверх начисленных сумм, поступления «разового характера»)</t>
  </si>
  <si>
    <t xml:space="preserve">Превышение на 2 253 единиц количества налогоплательщиков (согласно форме 5-УСН за 2017 год – 25 077 ед.) над прогнозными показателями </t>
  </si>
  <si>
    <t>Уменьшение  количества выданных разрешений на пользование объектами животного мира в связи с уменьшением лимитов на добычу охотничьих  ресурсов и снижением численности отдельных особей животных (прогноз на основе данных формы № 5-ЖМ  за 2016 год)</t>
  </si>
  <si>
    <t xml:space="preserve">Увелечение стоимости добытого полезного ископаемого( песчано-гравийоного материала, песка строительного, торфа) </t>
  </si>
  <si>
    <t xml:space="preserve">Снижение фактического количества обращений за оказанием услуги в МФЦ по сравнению с прогнозируемым </t>
  </si>
  <si>
    <t>Увеличение поступлений в связи с возвратом остатков средств по неисполненным государственным заданиям</t>
  </si>
  <si>
    <t>св. 200</t>
  </si>
  <si>
    <t>поступления задолженности по отмененным налогам являются сложнопрогнозируемыми, носят несистемный характер</t>
  </si>
  <si>
    <t>Увеличение доходов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в связи с передачей активов в государственную собственность Тверской области на основании соглашений от 09.02.2018 и 22.02.2018</t>
  </si>
  <si>
    <t xml:space="preserve">уменьшение  поступлений по штрафам за нарушение законодательства о безопасности дорожного движения </t>
  </si>
  <si>
    <t>уточнение невыясненных поступлений прошлых лет</t>
  </si>
  <si>
    <t xml:space="preserve">Увеличение налоговой базы в связи с ростом заказов, увеличением объема реализации, ростом налоговой базы головных организаций, существенное влияние  положительных курсовых разниц по крупнейшему плательщику консолидированной группы налогоплательщиков
</t>
  </si>
  <si>
    <t>При прогнозировании темп роста фонда заработной платы на 2018 год закладывался в размере 104,3 %, по  оценке за 2018 год темпа роста составил 107,1 %</t>
  </si>
  <si>
    <t>Рост нормативов отчислений во втором полугодии 2018 года по доходам от уплаты акцизов на нефтепродукты, зачисление в январе 2018 года декабрьского платежа 2017 года по акцизам на пиво</t>
  </si>
  <si>
    <t>Поступление непрогнозируемых доходов от продажи земельных участков, находящихся в собственности Тверской области (носит заявительный характер)</t>
  </si>
  <si>
    <t>Увеличение коэффициентов индексации к ставкам платы за единицу объема лесных ресурсов , установленных Постановлением Правительства Российской Федерации от 11.11.2017 № 1363 «О коэффициентах к ставкам платы за единицу объема лесных ресурсов и ставкам платы за единицу площади лесного участка, находящегося в федеральной собственности», рост спроса населения на отпуск древесины на корню для строительства, ремонта и отопления жилых помещений.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</si>
</sst>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204"/>
      <scheme val="minor"/>
    </font>
    <font>
      <b/>
      <sz val="14"/>
      <color rgb="FF000000"/>
      <name val="Times New Roman"/>
      <family val="1"/>
      <charset val="204"/>
    </font>
    <font>
      <sz val="12"/>
      <color rgb="FF000000"/>
      <name val="Times New Roman"/>
      <family val="1"/>
      <charset val="204"/>
    </font>
    <font>
      <b/>
      <sz val="12"/>
      <color rgb="FF000000"/>
      <name val="Times New Roman"/>
      <family val="1"/>
      <charset val="204"/>
    </font>
    <font>
      <sz val="11"/>
      <color indexed="8"/>
      <name val="Times New Roman"/>
      <family val="1"/>
      <charset val="204"/>
    </font>
    <font>
      <sz val="14"/>
      <color rgb="FF000000"/>
      <name val="Times New Roman"/>
      <family val="1"/>
      <charset val="204"/>
    </font>
    <font>
      <sz val="11"/>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7">
    <xf numFmtId="0" fontId="0" fillId="0" borderId="0" xfId="0"/>
    <xf numFmtId="0" fontId="0" fillId="0" borderId="0" xfId="0" applyFont="1" applyFill="1" applyAlignment="1">
      <alignment vertical="top"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164" fontId="3" fillId="0" borderId="1" xfId="0" applyNumberFormat="1" applyFont="1" applyFill="1" applyBorder="1" applyAlignment="1">
      <alignment horizontal="right" vertical="center" wrapText="1" indent="1"/>
    </xf>
    <xf numFmtId="164" fontId="2" fillId="0" borderId="1" xfId="0" applyNumberFormat="1" applyFont="1" applyFill="1" applyBorder="1" applyAlignment="1">
      <alignment horizontal="right" vertical="center" wrapText="1" inden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top" wrapText="1" indent="1"/>
    </xf>
    <xf numFmtId="164" fontId="3" fillId="0" borderId="3" xfId="0" applyNumberFormat="1" applyFont="1" applyFill="1" applyBorder="1" applyAlignment="1">
      <alignment horizontal="right" vertical="center" wrapText="1" indent="1"/>
    </xf>
    <xf numFmtId="0" fontId="5" fillId="0" borderId="0" xfId="0" applyFont="1" applyFill="1" applyAlignment="1">
      <alignment horizontal="right"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64" fontId="3" fillId="3" borderId="3" xfId="0" applyNumberFormat="1" applyFont="1" applyFill="1" applyBorder="1" applyAlignment="1">
      <alignment horizontal="right" vertical="center" wrapText="1" indent="1"/>
    </xf>
    <xf numFmtId="164" fontId="2" fillId="3" borderId="1" xfId="0" applyNumberFormat="1" applyFont="1" applyFill="1" applyBorder="1" applyAlignment="1">
      <alignment horizontal="right" vertical="center" wrapText="1" indent="1"/>
    </xf>
    <xf numFmtId="164" fontId="3" fillId="3" borderId="1" xfId="0" applyNumberFormat="1" applyFont="1" applyFill="1" applyBorder="1" applyAlignment="1">
      <alignment horizontal="right" vertical="center" wrapText="1" indent="1"/>
    </xf>
    <xf numFmtId="164" fontId="3" fillId="3"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164" fontId="6" fillId="0" borderId="1" xfId="0" applyNumberFormat="1" applyFont="1" applyFill="1" applyBorder="1" applyAlignment="1">
      <alignment horizontal="right" vertical="top" wrapText="1"/>
    </xf>
    <xf numFmtId="1" fontId="2" fillId="0" borderId="7" xfId="0" applyNumberFormat="1" applyFont="1" applyFill="1" applyBorder="1" applyAlignment="1">
      <alignment horizontal="center" vertical="center" wrapText="1"/>
    </xf>
    <xf numFmtId="164" fontId="3" fillId="0" borderId="6" xfId="0" applyNumberFormat="1" applyFont="1" applyFill="1" applyBorder="1" applyAlignment="1">
      <alignment horizontal="right" vertical="center" wrapText="1" indent="1"/>
    </xf>
    <xf numFmtId="164" fontId="3" fillId="0" borderId="7" xfId="0" applyNumberFormat="1" applyFont="1" applyFill="1" applyBorder="1" applyAlignment="1">
      <alignment horizontal="right" vertical="center" wrapText="1" indent="1"/>
    </xf>
    <xf numFmtId="0" fontId="2" fillId="0" borderId="3" xfId="0" applyFont="1" applyFill="1" applyBorder="1" applyAlignment="1">
      <alignment horizontal="left" vertical="top" wrapText="1" indent="1"/>
    </xf>
    <xf numFmtId="0" fontId="0" fillId="0" borderId="4" xfId="0" applyFont="1" applyFill="1" applyBorder="1" applyAlignment="1">
      <alignment vertical="top" wrapText="1"/>
    </xf>
    <xf numFmtId="164" fontId="2" fillId="0" borderId="7" xfId="0" applyNumberFormat="1" applyFont="1" applyFill="1" applyBorder="1" applyAlignment="1">
      <alignment horizontal="right" vertical="center" wrapText="1" indent="1"/>
    </xf>
    <xf numFmtId="0" fontId="2" fillId="0" borderId="2" xfId="0" applyFont="1" applyFill="1" applyBorder="1" applyAlignment="1">
      <alignment horizontal="left" vertical="top" wrapText="1" indent="1"/>
    </xf>
    <xf numFmtId="1" fontId="3" fillId="0" borderId="3" xfId="0" applyNumberFormat="1" applyFont="1" applyFill="1" applyBorder="1" applyAlignment="1">
      <alignment horizontal="left" vertical="center" wrapText="1" indent="1"/>
    </xf>
    <xf numFmtId="1" fontId="3"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4" fillId="0" borderId="0" xfId="0" applyFont="1" applyFill="1" applyAlignment="1">
      <alignment horizontal="right" vertical="top" wrapText="1"/>
    </xf>
    <xf numFmtId="0" fontId="1" fillId="0" borderId="0" xfId="0" applyFont="1" applyFill="1" applyAlignment="1">
      <alignment horizontal="left" vertical="center" wrapText="1"/>
    </xf>
    <xf numFmtId="0" fontId="7" fillId="0" borderId="4"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tabSelected="1" view="pageBreakPreview" topLeftCell="A150" zoomScale="86" zoomScaleNormal="98" zoomScaleSheetLayoutView="86" workbookViewId="0">
      <selection activeCell="H9" sqref="H9"/>
    </sheetView>
  </sheetViews>
  <sheetFormatPr defaultColWidth="8.85546875" defaultRowHeight="15" x14ac:dyDescent="0.25"/>
  <cols>
    <col min="1" max="1" width="46.85546875" style="1" customWidth="1"/>
    <col min="2" max="2" width="46.42578125" style="1" customWidth="1"/>
    <col min="3" max="3" width="24" style="1" customWidth="1"/>
    <col min="4" max="4" width="23.28515625" style="1" customWidth="1"/>
    <col min="5" max="7" width="20.7109375" style="1" customWidth="1"/>
    <col min="8" max="8" width="66.140625" style="1" customWidth="1"/>
    <col min="9" max="9" width="18" style="1" customWidth="1"/>
    <col min="10" max="10" width="37.85546875" style="1" customWidth="1"/>
    <col min="11" max="11" width="16.140625" style="1" customWidth="1"/>
    <col min="12" max="12" width="13.85546875" style="1" customWidth="1"/>
    <col min="13" max="16384" width="8.85546875" style="1"/>
  </cols>
  <sheetData>
    <row r="1" spans="1:8" ht="73.5" customHeight="1" x14ac:dyDescent="0.25">
      <c r="A1" s="42"/>
      <c r="B1" s="42"/>
      <c r="C1" s="42"/>
      <c r="D1" s="42"/>
      <c r="E1" s="42"/>
    </row>
    <row r="2" spans="1:8" ht="72.75" customHeight="1" x14ac:dyDescent="0.25">
      <c r="A2" s="43" t="s">
        <v>363</v>
      </c>
      <c r="B2" s="43"/>
      <c r="C2" s="43"/>
      <c r="D2" s="43"/>
      <c r="E2" s="43"/>
      <c r="F2" s="43"/>
      <c r="G2" s="43"/>
      <c r="H2" s="43"/>
    </row>
    <row r="3" spans="1:8" ht="42" customHeight="1" x14ac:dyDescent="0.3">
      <c r="A3" s="2"/>
      <c r="B3" s="15"/>
      <c r="C3" s="15"/>
      <c r="D3" s="2"/>
      <c r="E3" s="13"/>
      <c r="F3" s="13"/>
      <c r="G3" s="13" t="s">
        <v>360</v>
      </c>
    </row>
    <row r="4" spans="1:8" ht="24.95" customHeight="1" x14ac:dyDescent="0.25">
      <c r="A4" s="40" t="s">
        <v>364</v>
      </c>
      <c r="B4" s="40" t="s">
        <v>365</v>
      </c>
      <c r="C4" s="36" t="s">
        <v>369</v>
      </c>
      <c r="D4" s="36" t="s">
        <v>370</v>
      </c>
      <c r="E4" s="36" t="s">
        <v>366</v>
      </c>
      <c r="F4" s="36" t="s">
        <v>367</v>
      </c>
      <c r="G4" s="38" t="s">
        <v>368</v>
      </c>
      <c r="H4" s="40" t="s">
        <v>380</v>
      </c>
    </row>
    <row r="5" spans="1:8" ht="75.75" customHeight="1" x14ac:dyDescent="0.25">
      <c r="A5" s="41" t="s">
        <v>0</v>
      </c>
      <c r="B5" s="41" t="s">
        <v>0</v>
      </c>
      <c r="C5" s="37"/>
      <c r="D5" s="37"/>
      <c r="E5" s="37"/>
      <c r="F5" s="37"/>
      <c r="G5" s="39"/>
      <c r="H5" s="41"/>
    </row>
    <row r="6" spans="1:8" ht="21.6" customHeight="1" x14ac:dyDescent="0.25">
      <c r="A6" s="4">
        <v>1</v>
      </c>
      <c r="B6" s="4">
        <v>2</v>
      </c>
      <c r="C6" s="17">
        <v>3</v>
      </c>
      <c r="D6" s="4">
        <v>4</v>
      </c>
      <c r="E6" s="4">
        <v>5</v>
      </c>
      <c r="F6" s="19">
        <v>6</v>
      </c>
      <c r="G6" s="27">
        <v>7</v>
      </c>
      <c r="H6" s="31"/>
    </row>
    <row r="7" spans="1:8" ht="15.75" x14ac:dyDescent="0.25">
      <c r="A7" s="34" t="s">
        <v>381</v>
      </c>
      <c r="B7" s="35" t="s">
        <v>406</v>
      </c>
      <c r="C7" s="7">
        <v>42194857.399999991</v>
      </c>
      <c r="D7" s="7">
        <v>42194857.399999991</v>
      </c>
      <c r="E7" s="7">
        <v>47632517.79999999</v>
      </c>
      <c r="F7" s="20">
        <f t="shared" ref="F7:F31" si="0">E7/C7*100</f>
        <v>112.88702163027099</v>
      </c>
      <c r="G7" s="28">
        <f t="shared" ref="G7:G31" si="1">E7/D7*100</f>
        <v>112.88702163027099</v>
      </c>
      <c r="H7" s="31"/>
    </row>
    <row r="8" spans="1:8" ht="15.75" x14ac:dyDescent="0.25">
      <c r="A8" s="34" t="s">
        <v>382</v>
      </c>
      <c r="B8" s="35" t="s">
        <v>407</v>
      </c>
      <c r="C8" s="7">
        <v>23920078</v>
      </c>
      <c r="D8" s="7">
        <v>23920078</v>
      </c>
      <c r="E8" s="7">
        <v>27584483.299999997</v>
      </c>
      <c r="F8" s="20">
        <f t="shared" si="0"/>
        <v>115.31937019603362</v>
      </c>
      <c r="G8" s="28">
        <f t="shared" si="1"/>
        <v>115.31937019603362</v>
      </c>
      <c r="H8" s="31"/>
    </row>
    <row r="9" spans="1:8" ht="150" x14ac:dyDescent="0.25">
      <c r="A9" s="34" t="s">
        <v>383</v>
      </c>
      <c r="B9" s="35" t="s">
        <v>408</v>
      </c>
      <c r="C9" s="7">
        <v>11234633</v>
      </c>
      <c r="D9" s="7">
        <v>11234633</v>
      </c>
      <c r="E9" s="7">
        <v>14128693</v>
      </c>
      <c r="F9" s="20">
        <f t="shared" si="0"/>
        <v>125.76016501829655</v>
      </c>
      <c r="G9" s="28">
        <f t="shared" si="1"/>
        <v>125.76016501829655</v>
      </c>
      <c r="H9" s="44" t="s">
        <v>444</v>
      </c>
    </row>
    <row r="10" spans="1:8" ht="56.25" x14ac:dyDescent="0.25">
      <c r="A10" s="34" t="s">
        <v>384</v>
      </c>
      <c r="B10" s="35" t="s">
        <v>409</v>
      </c>
      <c r="C10" s="7">
        <v>12685445</v>
      </c>
      <c r="D10" s="7">
        <v>12685445</v>
      </c>
      <c r="E10" s="7">
        <v>13455790.299999999</v>
      </c>
      <c r="F10" s="20">
        <f t="shared" si="0"/>
        <v>106.07267068675949</v>
      </c>
      <c r="G10" s="28">
        <f t="shared" si="1"/>
        <v>106.07267068675949</v>
      </c>
      <c r="H10" s="44" t="s">
        <v>445</v>
      </c>
    </row>
    <row r="11" spans="1:8" ht="63" x14ac:dyDescent="0.25">
      <c r="A11" s="34" t="s">
        <v>385</v>
      </c>
      <c r="B11" s="35" t="s">
        <v>410</v>
      </c>
      <c r="C11" s="7">
        <v>4800678</v>
      </c>
      <c r="D11" s="7">
        <v>4989264</v>
      </c>
      <c r="E11" s="7">
        <v>6266547.1000000006</v>
      </c>
      <c r="F11" s="20">
        <f t="shared" si="0"/>
        <v>130.53462656733069</v>
      </c>
      <c r="G11" s="28">
        <f t="shared" si="1"/>
        <v>125.60063167633544</v>
      </c>
      <c r="H11" s="44"/>
    </row>
    <row r="12" spans="1:8" ht="75" x14ac:dyDescent="0.25">
      <c r="A12" s="34" t="s">
        <v>386</v>
      </c>
      <c r="B12" s="35" t="s">
        <v>411</v>
      </c>
      <c r="C12" s="7">
        <v>4800678</v>
      </c>
      <c r="D12" s="7">
        <v>4989264</v>
      </c>
      <c r="E12" s="7">
        <v>6266547.1000000006</v>
      </c>
      <c r="F12" s="20">
        <f t="shared" si="0"/>
        <v>130.53462656733069</v>
      </c>
      <c r="G12" s="28">
        <f t="shared" si="1"/>
        <v>125.60063167633544</v>
      </c>
      <c r="H12" s="44" t="s">
        <v>446</v>
      </c>
    </row>
    <row r="13" spans="1:8" ht="18.75" x14ac:dyDescent="0.25">
      <c r="A13" s="34" t="s">
        <v>387</v>
      </c>
      <c r="B13" s="35" t="s">
        <v>412</v>
      </c>
      <c r="C13" s="7">
        <v>2344203</v>
      </c>
      <c r="D13" s="7">
        <v>2344203</v>
      </c>
      <c r="E13" s="7">
        <v>2810336.5</v>
      </c>
      <c r="F13" s="20">
        <f t="shared" si="0"/>
        <v>119.88451938675959</v>
      </c>
      <c r="G13" s="28">
        <f t="shared" si="1"/>
        <v>119.88451938675959</v>
      </c>
      <c r="H13" s="44"/>
    </row>
    <row r="14" spans="1:8" ht="56.25" x14ac:dyDescent="0.25">
      <c r="A14" s="34" t="s">
        <v>388</v>
      </c>
      <c r="B14" s="35" t="s">
        <v>413</v>
      </c>
      <c r="C14" s="7">
        <v>2344203</v>
      </c>
      <c r="D14" s="7">
        <v>2344203</v>
      </c>
      <c r="E14" s="7">
        <v>2810335.7</v>
      </c>
      <c r="F14" s="20">
        <f t="shared" si="0"/>
        <v>119.88448526002229</v>
      </c>
      <c r="G14" s="28">
        <f t="shared" si="1"/>
        <v>119.88448526002229</v>
      </c>
      <c r="H14" s="44" t="s">
        <v>434</v>
      </c>
    </row>
    <row r="15" spans="1:8" ht="112.5" x14ac:dyDescent="0.25">
      <c r="A15" s="34" t="s">
        <v>389</v>
      </c>
      <c r="B15" s="35" t="s">
        <v>414</v>
      </c>
      <c r="C15" s="7">
        <v>0</v>
      </c>
      <c r="D15" s="7">
        <v>0</v>
      </c>
      <c r="E15" s="7">
        <v>0.8</v>
      </c>
      <c r="F15" s="20" t="s">
        <v>372</v>
      </c>
      <c r="G15" s="28" t="s">
        <v>372</v>
      </c>
      <c r="H15" s="44" t="s">
        <v>433</v>
      </c>
    </row>
    <row r="16" spans="1:8" ht="18.75" x14ac:dyDescent="0.25">
      <c r="A16" s="34" t="s">
        <v>390</v>
      </c>
      <c r="B16" s="35" t="s">
        <v>415</v>
      </c>
      <c r="C16" s="7">
        <v>9155415</v>
      </c>
      <c r="D16" s="7">
        <v>9155415</v>
      </c>
      <c r="E16" s="7">
        <v>9092909</v>
      </c>
      <c r="F16" s="20">
        <f t="shared" si="0"/>
        <v>99.317278353848508</v>
      </c>
      <c r="G16" s="28">
        <f t="shared" si="1"/>
        <v>99.317278353848508</v>
      </c>
      <c r="H16" s="44"/>
    </row>
    <row r="17" spans="1:8" ht="18.75" x14ac:dyDescent="0.25">
      <c r="A17" s="34" t="s">
        <v>391</v>
      </c>
      <c r="B17" s="35" t="s">
        <v>416</v>
      </c>
      <c r="C17" s="7">
        <v>8039042</v>
      </c>
      <c r="D17" s="7">
        <v>8039042</v>
      </c>
      <c r="E17" s="7">
        <v>7873064</v>
      </c>
      <c r="F17" s="20">
        <f t="shared" si="0"/>
        <v>97.935351003266319</v>
      </c>
      <c r="G17" s="28">
        <f t="shared" si="1"/>
        <v>97.935351003266319</v>
      </c>
      <c r="H17" s="44"/>
    </row>
    <row r="18" spans="1:8" ht="168.75" x14ac:dyDescent="0.25">
      <c r="A18" s="34" t="s">
        <v>392</v>
      </c>
      <c r="B18" s="35" t="s">
        <v>417</v>
      </c>
      <c r="C18" s="7">
        <v>1113949</v>
      </c>
      <c r="D18" s="7">
        <v>1113949</v>
      </c>
      <c r="E18" s="7">
        <v>1216362.8999999999</v>
      </c>
      <c r="F18" s="20">
        <f t="shared" si="0"/>
        <v>109.19376919410134</v>
      </c>
      <c r="G18" s="28">
        <f t="shared" si="1"/>
        <v>109.19376919410134</v>
      </c>
      <c r="H18" s="44" t="s">
        <v>432</v>
      </c>
    </row>
    <row r="19" spans="1:8" ht="93.75" x14ac:dyDescent="0.25">
      <c r="A19" s="34" t="s">
        <v>393</v>
      </c>
      <c r="B19" s="35" t="s">
        <v>418</v>
      </c>
      <c r="C19" s="7">
        <v>2424</v>
      </c>
      <c r="D19" s="7">
        <v>2424</v>
      </c>
      <c r="E19" s="7">
        <v>3482.1</v>
      </c>
      <c r="F19" s="20">
        <f t="shared" si="0"/>
        <v>143.6509900990099</v>
      </c>
      <c r="G19" s="28">
        <f t="shared" si="1"/>
        <v>143.6509900990099</v>
      </c>
      <c r="H19" s="44" t="s">
        <v>431</v>
      </c>
    </row>
    <row r="20" spans="1:8" ht="47.25" x14ac:dyDescent="0.25">
      <c r="A20" s="34" t="s">
        <v>394</v>
      </c>
      <c r="B20" s="35" t="s">
        <v>419</v>
      </c>
      <c r="C20" s="7">
        <v>57378</v>
      </c>
      <c r="D20" s="7">
        <v>57378</v>
      </c>
      <c r="E20" s="7">
        <v>61776.6</v>
      </c>
      <c r="F20" s="20">
        <f t="shared" si="0"/>
        <v>107.66600439192722</v>
      </c>
      <c r="G20" s="28">
        <f t="shared" si="1"/>
        <v>107.66600439192722</v>
      </c>
      <c r="H20" s="44"/>
    </row>
    <row r="21" spans="1:8" ht="56.25" x14ac:dyDescent="0.25">
      <c r="A21" s="34" t="s">
        <v>395</v>
      </c>
      <c r="B21" s="35" t="s">
        <v>420</v>
      </c>
      <c r="C21" s="7">
        <v>49510</v>
      </c>
      <c r="D21" s="7">
        <v>49510</v>
      </c>
      <c r="E21" s="7">
        <v>57331.6</v>
      </c>
      <c r="F21" s="20">
        <f t="shared" si="0"/>
        <v>115.79802060189861</v>
      </c>
      <c r="G21" s="28">
        <f t="shared" si="1"/>
        <v>115.79802060189861</v>
      </c>
      <c r="H21" s="44" t="s">
        <v>436</v>
      </c>
    </row>
    <row r="22" spans="1:8" ht="112.5" x14ac:dyDescent="0.25">
      <c r="A22" s="34" t="s">
        <v>396</v>
      </c>
      <c r="B22" s="35" t="s">
        <v>421</v>
      </c>
      <c r="C22" s="7">
        <v>7868</v>
      </c>
      <c r="D22" s="7">
        <v>7868</v>
      </c>
      <c r="E22" s="7">
        <v>4445</v>
      </c>
      <c r="F22" s="20">
        <f t="shared" si="0"/>
        <v>56.494661921708186</v>
      </c>
      <c r="G22" s="28">
        <f t="shared" si="1"/>
        <v>56.494661921708186</v>
      </c>
      <c r="H22" s="44" t="s">
        <v>435</v>
      </c>
    </row>
    <row r="23" spans="1:8" ht="56.25" x14ac:dyDescent="0.25">
      <c r="A23" s="34" t="s">
        <v>397</v>
      </c>
      <c r="B23" s="35" t="s">
        <v>422</v>
      </c>
      <c r="C23" s="7">
        <v>270392.59999999998</v>
      </c>
      <c r="D23" s="7">
        <v>270392.59999999998</v>
      </c>
      <c r="E23" s="7">
        <v>247570.1</v>
      </c>
      <c r="F23" s="20">
        <f t="shared" si="0"/>
        <v>91.559495341218664</v>
      </c>
      <c r="G23" s="28">
        <f t="shared" si="1"/>
        <v>91.559495341218664</v>
      </c>
      <c r="H23" s="44" t="s">
        <v>437</v>
      </c>
    </row>
    <row r="24" spans="1:8" ht="63" x14ac:dyDescent="0.25">
      <c r="A24" s="34" t="s">
        <v>398</v>
      </c>
      <c r="B24" s="35" t="s">
        <v>423</v>
      </c>
      <c r="C24" s="7">
        <v>72</v>
      </c>
      <c r="D24" s="7">
        <v>72</v>
      </c>
      <c r="E24" s="7">
        <v>294.3</v>
      </c>
      <c r="F24" s="20" t="s">
        <v>439</v>
      </c>
      <c r="G24" s="28" t="s">
        <v>439</v>
      </c>
      <c r="H24" s="44" t="s">
        <v>440</v>
      </c>
    </row>
    <row r="25" spans="1:8" ht="131.25" x14ac:dyDescent="0.25">
      <c r="A25" s="34" t="s">
        <v>399</v>
      </c>
      <c r="B25" s="35" t="s">
        <v>424</v>
      </c>
      <c r="C25" s="7">
        <v>141860.80000000002</v>
      </c>
      <c r="D25" s="7">
        <v>141860.80000000002</v>
      </c>
      <c r="E25" s="7">
        <v>158399.29999999996</v>
      </c>
      <c r="F25" s="20">
        <f t="shared" si="0"/>
        <v>111.658259364109</v>
      </c>
      <c r="G25" s="28">
        <f t="shared" si="1"/>
        <v>111.658259364109</v>
      </c>
      <c r="H25" s="44" t="s">
        <v>441</v>
      </c>
    </row>
    <row r="26" spans="1:8" ht="187.5" x14ac:dyDescent="0.25">
      <c r="A26" s="34" t="s">
        <v>400</v>
      </c>
      <c r="B26" s="35" t="s">
        <v>425</v>
      </c>
      <c r="C26" s="7">
        <v>276837.59999999998</v>
      </c>
      <c r="D26" s="7">
        <v>276837.59999999998</v>
      </c>
      <c r="E26" s="7">
        <v>358886.8</v>
      </c>
      <c r="F26" s="20">
        <f t="shared" si="0"/>
        <v>129.63802604848476</v>
      </c>
      <c r="G26" s="28">
        <f t="shared" si="1"/>
        <v>129.63802604848476</v>
      </c>
      <c r="H26" s="44" t="s">
        <v>448</v>
      </c>
    </row>
    <row r="27" spans="1:8" ht="56.25" x14ac:dyDescent="0.25">
      <c r="A27" s="34" t="s">
        <v>401</v>
      </c>
      <c r="B27" s="35" t="s">
        <v>426</v>
      </c>
      <c r="C27" s="7">
        <v>226283.80000000002</v>
      </c>
      <c r="D27" s="7">
        <v>226283.80000000002</v>
      </c>
      <c r="E27" s="7">
        <v>254727.4</v>
      </c>
      <c r="F27" s="20">
        <f t="shared" si="0"/>
        <v>112.56987906337086</v>
      </c>
      <c r="G27" s="28">
        <f t="shared" si="1"/>
        <v>112.56987906337086</v>
      </c>
      <c r="H27" s="44" t="s">
        <v>438</v>
      </c>
    </row>
    <row r="28" spans="1:8" ht="56.25" x14ac:dyDescent="0.25">
      <c r="A28" s="34" t="s">
        <v>402</v>
      </c>
      <c r="B28" s="35" t="s">
        <v>427</v>
      </c>
      <c r="C28" s="7">
        <v>346.79999999999995</v>
      </c>
      <c r="D28" s="7">
        <v>346.79999999999995</v>
      </c>
      <c r="E28" s="7">
        <v>18798.099999999999</v>
      </c>
      <c r="F28" s="20">
        <f t="shared" si="0"/>
        <v>5420.4440599769323</v>
      </c>
      <c r="G28" s="28">
        <f t="shared" si="1"/>
        <v>5420.4440599769323</v>
      </c>
      <c r="H28" s="44" t="s">
        <v>447</v>
      </c>
    </row>
    <row r="29" spans="1:8" ht="31.5" x14ac:dyDescent="0.25">
      <c r="A29" s="34" t="s">
        <v>403</v>
      </c>
      <c r="B29" s="35" t="s">
        <v>428</v>
      </c>
      <c r="C29" s="7">
        <v>5875.8</v>
      </c>
      <c r="D29" s="7">
        <v>5875.8</v>
      </c>
      <c r="E29" s="7">
        <v>6060.3</v>
      </c>
      <c r="F29" s="20">
        <f t="shared" si="0"/>
        <v>103.1399979577249</v>
      </c>
      <c r="G29" s="28">
        <f t="shared" si="1"/>
        <v>103.1399979577249</v>
      </c>
      <c r="H29" s="44"/>
    </row>
    <row r="30" spans="1:8" ht="56.25" x14ac:dyDescent="0.25">
      <c r="A30" s="34" t="s">
        <v>404</v>
      </c>
      <c r="B30" s="35" t="s">
        <v>429</v>
      </c>
      <c r="C30" s="7">
        <v>995327.1</v>
      </c>
      <c r="D30" s="7">
        <v>806741.1</v>
      </c>
      <c r="E30" s="7">
        <v>773336.1</v>
      </c>
      <c r="F30" s="20">
        <f t="shared" si="0"/>
        <v>77.696678810413175</v>
      </c>
      <c r="G30" s="28">
        <f t="shared" si="1"/>
        <v>95.859266374305221</v>
      </c>
      <c r="H30" s="44" t="s">
        <v>442</v>
      </c>
    </row>
    <row r="31" spans="1:8" ht="18.75" x14ac:dyDescent="0.25">
      <c r="A31" s="34" t="s">
        <v>405</v>
      </c>
      <c r="B31" s="35" t="s">
        <v>430</v>
      </c>
      <c r="C31" s="7">
        <v>108.9</v>
      </c>
      <c r="D31" s="7">
        <v>108.9</v>
      </c>
      <c r="E31" s="7">
        <v>-1607.1000000000001</v>
      </c>
      <c r="F31" s="20">
        <f t="shared" si="0"/>
        <v>-1475.7575757575758</v>
      </c>
      <c r="G31" s="28">
        <f t="shared" si="1"/>
        <v>-1475.7575757575758</v>
      </c>
      <c r="H31" s="44" t="s">
        <v>443</v>
      </c>
    </row>
    <row r="32" spans="1:8" ht="15.75" x14ac:dyDescent="0.25">
      <c r="A32" s="11" t="s">
        <v>2</v>
      </c>
      <c r="B32" s="10" t="s">
        <v>1</v>
      </c>
      <c r="C32" s="12">
        <v>11385661.5</v>
      </c>
      <c r="D32" s="12">
        <f>12562688.1+47948</f>
        <v>12610636.1</v>
      </c>
      <c r="E32" s="12">
        <v>12079871</v>
      </c>
      <c r="F32" s="20">
        <f>E32/C32*100</f>
        <v>106.09722588362564</v>
      </c>
      <c r="G32" s="28">
        <f>E32/D32*100</f>
        <v>95.791131424369624</v>
      </c>
      <c r="H32" s="45"/>
    </row>
    <row r="33" spans="1:12" ht="63" x14ac:dyDescent="0.25">
      <c r="A33" s="5" t="s">
        <v>4</v>
      </c>
      <c r="B33" s="9" t="s">
        <v>3</v>
      </c>
      <c r="C33" s="7">
        <v>11379103.9</v>
      </c>
      <c r="D33" s="7">
        <f>13049856+47948</f>
        <v>13097804</v>
      </c>
      <c r="E33" s="7">
        <v>12429905.1</v>
      </c>
      <c r="F33" s="20">
        <f t="shared" ref="F33:F34" si="2">E33/C33*100</f>
        <v>109.23448110883318</v>
      </c>
      <c r="G33" s="29">
        <f>E33/D33*100</f>
        <v>94.90068029724678</v>
      </c>
      <c r="H33" s="45"/>
    </row>
    <row r="34" spans="1:12" ht="242.25" customHeight="1" x14ac:dyDescent="0.25">
      <c r="A34" s="5" t="s">
        <v>6</v>
      </c>
      <c r="B34" s="9" t="s">
        <v>5</v>
      </c>
      <c r="C34" s="7">
        <v>4737153.8</v>
      </c>
      <c r="D34" s="7">
        <f>5548552.8+47948</f>
        <v>5596500.7999999998</v>
      </c>
      <c r="E34" s="7">
        <v>5734129.5999999996</v>
      </c>
      <c r="F34" s="20">
        <f t="shared" si="2"/>
        <v>121.04588202308315</v>
      </c>
      <c r="G34" s="7">
        <f>E34/D34*100</f>
        <v>102.45919378766104</v>
      </c>
      <c r="H34" s="30" t="s">
        <v>373</v>
      </c>
    </row>
    <row r="35" spans="1:12" ht="346.5" x14ac:dyDescent="0.25">
      <c r="A35" s="5" t="s">
        <v>8</v>
      </c>
      <c r="B35" s="9" t="s">
        <v>7</v>
      </c>
      <c r="C35" s="7">
        <v>3937649.5</v>
      </c>
      <c r="D35" s="7">
        <v>2758334</v>
      </c>
      <c r="E35" s="7">
        <v>2384897.6999999997</v>
      </c>
      <c r="F35" s="22">
        <f t="shared" ref="F35" si="3">E35/C35*100</f>
        <v>60.566530870764389</v>
      </c>
      <c r="G35" s="7">
        <f>E35/D35*100</f>
        <v>86.461527139207931</v>
      </c>
      <c r="H35" s="6" t="s">
        <v>376</v>
      </c>
    </row>
    <row r="36" spans="1:12" ht="31.5" hidden="1" x14ac:dyDescent="0.25">
      <c r="A36" s="6" t="s">
        <v>10</v>
      </c>
      <c r="B36" s="3" t="s">
        <v>9</v>
      </c>
      <c r="C36" s="26">
        <v>109812.1</v>
      </c>
      <c r="D36" s="8">
        <v>30747.200000000001</v>
      </c>
      <c r="E36" s="8">
        <v>4723.5</v>
      </c>
      <c r="F36" s="21"/>
      <c r="G36" s="8"/>
      <c r="H36" s="46"/>
      <c r="I36" s="24" t="s">
        <v>9</v>
      </c>
      <c r="J36" s="25" t="s">
        <v>10</v>
      </c>
      <c r="K36" s="26">
        <v>109812.1</v>
      </c>
      <c r="L36" s="1">
        <f>IF(I36=B36,1,0)</f>
        <v>1</v>
      </c>
    </row>
    <row r="37" spans="1:12" ht="47.25" hidden="1" x14ac:dyDescent="0.25">
      <c r="A37" s="6" t="s">
        <v>12</v>
      </c>
      <c r="B37" s="3" t="s">
        <v>11</v>
      </c>
      <c r="C37" s="26">
        <v>109812.1</v>
      </c>
      <c r="D37" s="8">
        <v>30747.200000000001</v>
      </c>
      <c r="E37" s="8">
        <v>4723.5</v>
      </c>
      <c r="F37" s="21"/>
      <c r="G37" s="8"/>
      <c r="H37" s="46"/>
      <c r="I37" s="24" t="s">
        <v>11</v>
      </c>
      <c r="J37" s="25" t="s">
        <v>12</v>
      </c>
      <c r="K37" s="26">
        <v>109812.1</v>
      </c>
      <c r="L37" s="1">
        <f>IF(I37=B37,1,0)</f>
        <v>1</v>
      </c>
    </row>
    <row r="38" spans="1:12" ht="63" hidden="1" x14ac:dyDescent="0.25">
      <c r="A38" s="6" t="s">
        <v>14</v>
      </c>
      <c r="B38" s="3" t="s">
        <v>13</v>
      </c>
      <c r="C38" s="26">
        <v>1110456</v>
      </c>
      <c r="D38" s="8">
        <v>110456</v>
      </c>
      <c r="E38" s="8">
        <v>108547.5</v>
      </c>
      <c r="F38" s="21"/>
      <c r="G38" s="8"/>
      <c r="H38" s="46"/>
      <c r="I38" s="24" t="s">
        <v>13</v>
      </c>
      <c r="J38" s="25" t="s">
        <v>14</v>
      </c>
      <c r="K38" s="26">
        <v>1110456</v>
      </c>
      <c r="L38" s="1">
        <f t="shared" ref="L38:L79" si="4">IF(I38=B38,1,0)</f>
        <v>1</v>
      </c>
    </row>
    <row r="39" spans="1:12" ht="78.75" hidden="1" x14ac:dyDescent="0.25">
      <c r="A39" s="6" t="s">
        <v>16</v>
      </c>
      <c r="B39" s="3" t="s">
        <v>15</v>
      </c>
      <c r="C39" s="26">
        <v>1110456</v>
      </c>
      <c r="D39" s="8">
        <v>110456</v>
      </c>
      <c r="E39" s="8">
        <v>108547.5</v>
      </c>
      <c r="F39" s="21"/>
      <c r="G39" s="8"/>
      <c r="H39" s="46"/>
      <c r="I39" s="24" t="s">
        <v>15</v>
      </c>
      <c r="J39" s="25" t="s">
        <v>16</v>
      </c>
      <c r="K39" s="26">
        <v>1110456</v>
      </c>
      <c r="L39" s="1">
        <f t="shared" si="4"/>
        <v>1</v>
      </c>
    </row>
    <row r="40" spans="1:12" ht="63" hidden="1" x14ac:dyDescent="0.25">
      <c r="A40" s="6" t="s">
        <v>18</v>
      </c>
      <c r="B40" s="3" t="s">
        <v>17</v>
      </c>
      <c r="C40" s="26">
        <v>11947.3</v>
      </c>
      <c r="D40" s="8">
        <v>11947.3</v>
      </c>
      <c r="E40" s="8">
        <v>11418.4</v>
      </c>
      <c r="F40" s="21"/>
      <c r="G40" s="8"/>
      <c r="H40" s="46"/>
      <c r="I40" s="24" t="s">
        <v>17</v>
      </c>
      <c r="J40" s="25" t="s">
        <v>18</v>
      </c>
      <c r="K40" s="26">
        <v>11947.3</v>
      </c>
      <c r="L40" s="1">
        <f t="shared" si="4"/>
        <v>1</v>
      </c>
    </row>
    <row r="41" spans="1:12" ht="78.75" hidden="1" x14ac:dyDescent="0.25">
      <c r="A41" s="6" t="s">
        <v>20</v>
      </c>
      <c r="B41" s="3" t="s">
        <v>19</v>
      </c>
      <c r="C41" s="26">
        <v>11947.3</v>
      </c>
      <c r="D41" s="8">
        <v>11947.3</v>
      </c>
      <c r="E41" s="8">
        <v>11418.4</v>
      </c>
      <c r="F41" s="21"/>
      <c r="G41" s="8"/>
      <c r="H41" s="46"/>
      <c r="I41" s="24" t="s">
        <v>19</v>
      </c>
      <c r="J41" s="25" t="s">
        <v>20</v>
      </c>
      <c r="K41" s="26">
        <v>11947.3</v>
      </c>
      <c r="L41" s="1">
        <f t="shared" si="4"/>
        <v>1</v>
      </c>
    </row>
    <row r="42" spans="1:12" ht="75" hidden="1" x14ac:dyDescent="0.25">
      <c r="A42" s="6" t="s">
        <v>22</v>
      </c>
      <c r="B42" s="3" t="s">
        <v>21</v>
      </c>
      <c r="C42" s="26">
        <v>413.4</v>
      </c>
      <c r="D42" s="8">
        <v>413.4</v>
      </c>
      <c r="E42" s="8">
        <v>413.4</v>
      </c>
      <c r="F42" s="21"/>
      <c r="G42" s="8"/>
      <c r="H42" s="46"/>
      <c r="I42" s="24" t="s">
        <v>21</v>
      </c>
      <c r="J42" s="25" t="s">
        <v>22</v>
      </c>
      <c r="K42" s="26">
        <v>413.4</v>
      </c>
      <c r="L42" s="1">
        <f t="shared" si="4"/>
        <v>1</v>
      </c>
    </row>
    <row r="43" spans="1:12" ht="78.75" hidden="1" x14ac:dyDescent="0.25">
      <c r="A43" s="6" t="s">
        <v>24</v>
      </c>
      <c r="B43" s="3" t="s">
        <v>23</v>
      </c>
      <c r="C43" s="26">
        <v>15363</v>
      </c>
      <c r="D43" s="8">
        <v>15363</v>
      </c>
      <c r="E43" s="8">
        <v>15363</v>
      </c>
      <c r="F43" s="21"/>
      <c r="G43" s="8"/>
      <c r="H43" s="46"/>
      <c r="I43" s="24" t="s">
        <v>23</v>
      </c>
      <c r="J43" s="25" t="s">
        <v>24</v>
      </c>
      <c r="K43" s="26">
        <v>15363</v>
      </c>
      <c r="L43" s="1">
        <f t="shared" si="4"/>
        <v>1</v>
      </c>
    </row>
    <row r="44" spans="1:12" ht="94.5" hidden="1" x14ac:dyDescent="0.25">
      <c r="A44" s="6" t="s">
        <v>26</v>
      </c>
      <c r="B44" s="3" t="s">
        <v>25</v>
      </c>
      <c r="C44" s="26">
        <v>15363</v>
      </c>
      <c r="D44" s="8">
        <v>15363</v>
      </c>
      <c r="E44" s="8">
        <v>15363</v>
      </c>
      <c r="F44" s="21"/>
      <c r="G44" s="8"/>
      <c r="H44" s="46"/>
      <c r="I44" s="24" t="s">
        <v>25</v>
      </c>
      <c r="J44" s="25" t="s">
        <v>26</v>
      </c>
      <c r="K44" s="26">
        <v>15363</v>
      </c>
      <c r="L44" s="1">
        <f t="shared" si="4"/>
        <v>1</v>
      </c>
    </row>
    <row r="45" spans="1:12" ht="105" hidden="1" x14ac:dyDescent="0.25">
      <c r="A45" s="6" t="s">
        <v>28</v>
      </c>
      <c r="B45" s="3" t="s">
        <v>27</v>
      </c>
      <c r="C45" s="26">
        <v>52167.7</v>
      </c>
      <c r="D45" s="8">
        <v>52167.7</v>
      </c>
      <c r="E45" s="8">
        <v>50345.3</v>
      </c>
      <c r="F45" s="21"/>
      <c r="G45" s="8"/>
      <c r="H45" s="46"/>
      <c r="I45" s="24" t="s">
        <v>27</v>
      </c>
      <c r="J45" s="25" t="s">
        <v>28</v>
      </c>
      <c r="K45" s="26">
        <v>52167.7</v>
      </c>
      <c r="L45" s="1">
        <f t="shared" si="4"/>
        <v>1</v>
      </c>
    </row>
    <row r="46" spans="1:12" ht="105" hidden="1" x14ac:dyDescent="0.25">
      <c r="A46" s="6" t="s">
        <v>30</v>
      </c>
      <c r="B46" s="3" t="s">
        <v>29</v>
      </c>
      <c r="C46" s="26">
        <v>319937.3</v>
      </c>
      <c r="D46" s="8">
        <v>337866.5</v>
      </c>
      <c r="E46" s="8">
        <v>337866.5</v>
      </c>
      <c r="F46" s="21"/>
      <c r="G46" s="8"/>
      <c r="H46" s="46"/>
      <c r="I46" s="24" t="s">
        <v>29</v>
      </c>
      <c r="J46" s="25" t="s">
        <v>30</v>
      </c>
      <c r="K46" s="26">
        <v>319937.3</v>
      </c>
      <c r="L46" s="1">
        <f t="shared" si="4"/>
        <v>1</v>
      </c>
    </row>
    <row r="47" spans="1:12" ht="135" hidden="1" x14ac:dyDescent="0.25">
      <c r="A47" s="6" t="s">
        <v>32</v>
      </c>
      <c r="B47" s="3" t="s">
        <v>31</v>
      </c>
      <c r="C47" s="26">
        <v>4297</v>
      </c>
      <c r="D47" s="8">
        <v>4297</v>
      </c>
      <c r="E47" s="8">
        <v>4211.1000000000004</v>
      </c>
      <c r="F47" s="21"/>
      <c r="G47" s="8"/>
      <c r="H47" s="46"/>
      <c r="I47" s="24" t="s">
        <v>31</v>
      </c>
      <c r="J47" s="25" t="s">
        <v>32</v>
      </c>
      <c r="K47" s="26">
        <v>4297</v>
      </c>
      <c r="L47" s="1">
        <f t="shared" si="4"/>
        <v>1</v>
      </c>
    </row>
    <row r="48" spans="1:12" ht="150" hidden="1" x14ac:dyDescent="0.25">
      <c r="A48" s="6" t="s">
        <v>34</v>
      </c>
      <c r="B48" s="3" t="s">
        <v>33</v>
      </c>
      <c r="C48" s="26">
        <v>4297</v>
      </c>
      <c r="D48" s="8">
        <v>4297</v>
      </c>
      <c r="E48" s="8">
        <v>4211.1000000000004</v>
      </c>
      <c r="F48" s="21"/>
      <c r="G48" s="8"/>
      <c r="H48" s="46"/>
      <c r="I48" s="24" t="s">
        <v>33</v>
      </c>
      <c r="J48" s="25" t="s">
        <v>34</v>
      </c>
      <c r="K48" s="26">
        <v>4297</v>
      </c>
      <c r="L48" s="1">
        <f t="shared" si="4"/>
        <v>1</v>
      </c>
    </row>
    <row r="49" spans="1:12" ht="78.75" hidden="1" x14ac:dyDescent="0.25">
      <c r="A49" s="6" t="s">
        <v>36</v>
      </c>
      <c r="B49" s="3" t="s">
        <v>35</v>
      </c>
      <c r="C49" s="26">
        <v>8744</v>
      </c>
      <c r="D49" s="8">
        <v>8744</v>
      </c>
      <c r="E49" s="8">
        <v>7589.7</v>
      </c>
      <c r="F49" s="21"/>
      <c r="G49" s="8"/>
      <c r="H49" s="46"/>
      <c r="I49" s="24" t="s">
        <v>35</v>
      </c>
      <c r="J49" s="25" t="s">
        <v>36</v>
      </c>
      <c r="K49" s="26">
        <v>8744</v>
      </c>
      <c r="L49" s="1">
        <f t="shared" si="4"/>
        <v>1</v>
      </c>
    </row>
    <row r="50" spans="1:12" ht="94.5" hidden="1" x14ac:dyDescent="0.25">
      <c r="A50" s="6" t="s">
        <v>38</v>
      </c>
      <c r="B50" s="3" t="s">
        <v>37</v>
      </c>
      <c r="C50" s="26">
        <v>8744</v>
      </c>
      <c r="D50" s="8">
        <v>8744</v>
      </c>
      <c r="E50" s="8">
        <v>7589.7</v>
      </c>
      <c r="F50" s="21"/>
      <c r="G50" s="8"/>
      <c r="H50" s="46"/>
      <c r="I50" s="24" t="s">
        <v>37</v>
      </c>
      <c r="J50" s="25" t="s">
        <v>38</v>
      </c>
      <c r="K50" s="26">
        <v>8744</v>
      </c>
      <c r="L50" s="1">
        <f t="shared" si="4"/>
        <v>1</v>
      </c>
    </row>
    <row r="51" spans="1:12" ht="78.75" hidden="1" x14ac:dyDescent="0.25">
      <c r="A51" s="6" t="s">
        <v>40</v>
      </c>
      <c r="B51" s="3" t="s">
        <v>39</v>
      </c>
      <c r="C51" s="26"/>
      <c r="D51" s="8">
        <v>82.5</v>
      </c>
      <c r="E51" s="8">
        <v>82.5</v>
      </c>
      <c r="F51" s="21"/>
      <c r="G51" s="8"/>
      <c r="H51" s="46"/>
      <c r="I51" s="24"/>
      <c r="J51" s="25"/>
      <c r="K51" s="26"/>
      <c r="L51" s="1">
        <f t="shared" si="4"/>
        <v>0</v>
      </c>
    </row>
    <row r="52" spans="1:12" ht="173.25" hidden="1" x14ac:dyDescent="0.25">
      <c r="A52" s="6" t="s">
        <v>42</v>
      </c>
      <c r="B52" s="3" t="s">
        <v>41</v>
      </c>
      <c r="C52" s="26"/>
      <c r="D52" s="8">
        <v>3118.1</v>
      </c>
      <c r="E52" s="8">
        <v>3105</v>
      </c>
      <c r="F52" s="21"/>
      <c r="G52" s="8"/>
      <c r="H52" s="46"/>
      <c r="I52" s="24"/>
      <c r="J52" s="25"/>
      <c r="K52" s="26"/>
      <c r="L52" s="1">
        <f t="shared" si="4"/>
        <v>0</v>
      </c>
    </row>
    <row r="53" spans="1:12" ht="90" hidden="1" x14ac:dyDescent="0.25">
      <c r="A53" s="6" t="s">
        <v>44</v>
      </c>
      <c r="B53" s="3" t="s">
        <v>43</v>
      </c>
      <c r="C53" s="26">
        <v>49515.7</v>
      </c>
      <c r="D53" s="8">
        <v>49515.7</v>
      </c>
      <c r="E53" s="8">
        <v>38117.9</v>
      </c>
      <c r="F53" s="21"/>
      <c r="G53" s="8"/>
      <c r="H53" s="46"/>
      <c r="I53" s="24" t="s">
        <v>43</v>
      </c>
      <c r="J53" s="25" t="s">
        <v>44</v>
      </c>
      <c r="K53" s="26">
        <v>49515.7</v>
      </c>
      <c r="L53" s="1">
        <f t="shared" si="4"/>
        <v>1</v>
      </c>
    </row>
    <row r="54" spans="1:12" ht="135" hidden="1" x14ac:dyDescent="0.25">
      <c r="A54" s="6" t="s">
        <v>46</v>
      </c>
      <c r="B54" s="3" t="s">
        <v>45</v>
      </c>
      <c r="C54" s="26">
        <v>11270</v>
      </c>
      <c r="D54" s="8">
        <v>11270</v>
      </c>
      <c r="E54" s="8">
        <v>11349.4</v>
      </c>
      <c r="F54" s="21"/>
      <c r="G54" s="8"/>
      <c r="H54" s="46"/>
      <c r="I54" s="24" t="s">
        <v>45</v>
      </c>
      <c r="J54" s="25" t="s">
        <v>46</v>
      </c>
      <c r="K54" s="26">
        <v>11270</v>
      </c>
      <c r="L54" s="1">
        <f t="shared" si="4"/>
        <v>1</v>
      </c>
    </row>
    <row r="55" spans="1:12" ht="78.75" hidden="1" x14ac:dyDescent="0.25">
      <c r="A55" s="6" t="s">
        <v>48</v>
      </c>
      <c r="B55" s="3" t="s">
        <v>47</v>
      </c>
      <c r="C55" s="26">
        <v>14450.7</v>
      </c>
      <c r="D55" s="8">
        <v>14450.7</v>
      </c>
      <c r="E55" s="8">
        <v>14449.1</v>
      </c>
      <c r="F55" s="21"/>
      <c r="G55" s="8"/>
      <c r="H55" s="46"/>
      <c r="I55" s="24" t="s">
        <v>47</v>
      </c>
      <c r="J55" s="25" t="s">
        <v>48</v>
      </c>
      <c r="K55" s="26">
        <v>14450.7</v>
      </c>
      <c r="L55" s="1">
        <f t="shared" si="4"/>
        <v>1</v>
      </c>
    </row>
    <row r="56" spans="1:12" ht="94.5" hidden="1" x14ac:dyDescent="0.25">
      <c r="A56" s="6" t="s">
        <v>50</v>
      </c>
      <c r="B56" s="3" t="s">
        <v>49</v>
      </c>
      <c r="C56" s="26">
        <v>9634</v>
      </c>
      <c r="D56" s="8">
        <v>9634</v>
      </c>
      <c r="E56" s="8">
        <v>9634</v>
      </c>
      <c r="F56" s="21"/>
      <c r="G56" s="8"/>
      <c r="H56" s="46"/>
      <c r="I56" s="24" t="s">
        <v>49</v>
      </c>
      <c r="J56" s="25" t="s">
        <v>50</v>
      </c>
      <c r="K56" s="26">
        <v>9634</v>
      </c>
      <c r="L56" s="1">
        <f t="shared" si="4"/>
        <v>1</v>
      </c>
    </row>
    <row r="57" spans="1:12" ht="105" hidden="1" x14ac:dyDescent="0.25">
      <c r="A57" s="6" t="s">
        <v>52</v>
      </c>
      <c r="B57" s="3" t="s">
        <v>51</v>
      </c>
      <c r="C57" s="26">
        <v>9634</v>
      </c>
      <c r="D57" s="8">
        <v>9634</v>
      </c>
      <c r="E57" s="8">
        <v>9634</v>
      </c>
      <c r="F57" s="21"/>
      <c r="G57" s="8"/>
      <c r="H57" s="46"/>
      <c r="I57" s="24" t="s">
        <v>51</v>
      </c>
      <c r="J57" s="25" t="s">
        <v>52</v>
      </c>
      <c r="K57" s="26">
        <v>9634</v>
      </c>
      <c r="L57" s="1">
        <f t="shared" si="4"/>
        <v>1</v>
      </c>
    </row>
    <row r="58" spans="1:12" ht="78.75" hidden="1" x14ac:dyDescent="0.25">
      <c r="A58" s="6" t="s">
        <v>54</v>
      </c>
      <c r="B58" s="3" t="s">
        <v>53</v>
      </c>
      <c r="C58" s="26">
        <v>29756.9</v>
      </c>
      <c r="D58" s="8">
        <v>29756.9</v>
      </c>
      <c r="E58" s="8">
        <v>29754.6</v>
      </c>
      <c r="F58" s="21"/>
      <c r="G58" s="8"/>
      <c r="H58" s="46"/>
      <c r="I58" s="24" t="s">
        <v>53</v>
      </c>
      <c r="J58" s="25" t="s">
        <v>374</v>
      </c>
      <c r="K58" s="26">
        <v>29756.9</v>
      </c>
      <c r="L58" s="1">
        <f t="shared" si="4"/>
        <v>1</v>
      </c>
    </row>
    <row r="59" spans="1:12" ht="78.75" hidden="1" x14ac:dyDescent="0.25">
      <c r="A59" s="6" t="s">
        <v>56</v>
      </c>
      <c r="B59" s="3" t="s">
        <v>55</v>
      </c>
      <c r="C59" s="26">
        <v>29756.9</v>
      </c>
      <c r="D59" s="8">
        <v>29756.9</v>
      </c>
      <c r="E59" s="8">
        <v>29754.6</v>
      </c>
      <c r="F59" s="21"/>
      <c r="G59" s="8"/>
      <c r="H59" s="46"/>
      <c r="I59" s="24" t="s">
        <v>55</v>
      </c>
      <c r="J59" s="25" t="s">
        <v>375</v>
      </c>
      <c r="K59" s="26">
        <v>29756.9</v>
      </c>
      <c r="L59" s="1">
        <f t="shared" si="4"/>
        <v>1</v>
      </c>
    </row>
    <row r="60" spans="1:12" ht="47.25" hidden="1" x14ac:dyDescent="0.25">
      <c r="A60" s="6" t="s">
        <v>227</v>
      </c>
      <c r="B60" s="3" t="s">
        <v>226</v>
      </c>
      <c r="C60" s="26"/>
      <c r="D60" s="8">
        <v>45691.9</v>
      </c>
      <c r="E60" s="8">
        <v>45399</v>
      </c>
      <c r="F60" s="21"/>
      <c r="G60" s="8"/>
      <c r="H60" s="46"/>
      <c r="I60" s="24"/>
      <c r="J60" s="25"/>
      <c r="K60" s="26"/>
      <c r="L60" s="1">
        <f t="shared" si="4"/>
        <v>0</v>
      </c>
    </row>
    <row r="61" spans="1:12" ht="47.25" hidden="1" x14ac:dyDescent="0.25">
      <c r="A61" s="6" t="s">
        <v>58</v>
      </c>
      <c r="B61" s="3" t="s">
        <v>57</v>
      </c>
      <c r="C61" s="26"/>
      <c r="D61" s="8">
        <v>45691.9</v>
      </c>
      <c r="E61" s="8">
        <v>45399</v>
      </c>
      <c r="F61" s="21"/>
      <c r="G61" s="8"/>
      <c r="H61" s="46"/>
      <c r="I61" s="24"/>
      <c r="J61" s="25"/>
      <c r="K61" s="26"/>
      <c r="L61" s="1">
        <f t="shared" si="4"/>
        <v>0</v>
      </c>
    </row>
    <row r="62" spans="1:12" ht="60" hidden="1" x14ac:dyDescent="0.25">
      <c r="A62" s="6" t="s">
        <v>60</v>
      </c>
      <c r="B62" s="3" t="s">
        <v>59</v>
      </c>
      <c r="C62" s="26">
        <v>3133.9</v>
      </c>
      <c r="D62" s="8">
        <v>9033.9</v>
      </c>
      <c r="E62" s="8">
        <v>9033.9</v>
      </c>
      <c r="F62" s="21"/>
      <c r="G62" s="8"/>
      <c r="H62" s="46"/>
      <c r="I62" s="24" t="s">
        <v>59</v>
      </c>
      <c r="J62" s="25" t="s">
        <v>60</v>
      </c>
      <c r="K62" s="26">
        <v>3133.9</v>
      </c>
      <c r="L62" s="1">
        <f t="shared" si="4"/>
        <v>1</v>
      </c>
    </row>
    <row r="63" spans="1:12" ht="75" hidden="1" x14ac:dyDescent="0.25">
      <c r="A63" s="6" t="s">
        <v>62</v>
      </c>
      <c r="B63" s="3" t="s">
        <v>61</v>
      </c>
      <c r="C63" s="26">
        <v>3133.9</v>
      </c>
      <c r="D63" s="8">
        <v>9033.9</v>
      </c>
      <c r="E63" s="8">
        <v>9033.9</v>
      </c>
      <c r="F63" s="21"/>
      <c r="G63" s="8"/>
      <c r="H63" s="46"/>
      <c r="I63" s="24" t="s">
        <v>61</v>
      </c>
      <c r="J63" s="25" t="s">
        <v>62</v>
      </c>
      <c r="K63" s="26">
        <v>3133.9</v>
      </c>
      <c r="L63" s="1">
        <f t="shared" si="4"/>
        <v>1</v>
      </c>
    </row>
    <row r="64" spans="1:12" ht="31.5" hidden="1" x14ac:dyDescent="0.25">
      <c r="A64" s="6" t="s">
        <v>64</v>
      </c>
      <c r="B64" s="3" t="s">
        <v>63</v>
      </c>
      <c r="C64" s="26">
        <v>5593.6</v>
      </c>
      <c r="D64" s="8">
        <v>5593.6</v>
      </c>
      <c r="E64" s="8">
        <v>5470.1</v>
      </c>
      <c r="F64" s="21"/>
      <c r="G64" s="8"/>
      <c r="H64" s="46"/>
      <c r="I64" s="24" t="s">
        <v>63</v>
      </c>
      <c r="J64" s="25" t="s">
        <v>64</v>
      </c>
      <c r="K64" s="26">
        <v>5593.6</v>
      </c>
      <c r="L64" s="1">
        <f t="shared" si="4"/>
        <v>1</v>
      </c>
    </row>
    <row r="65" spans="1:12" ht="45" hidden="1" x14ac:dyDescent="0.25">
      <c r="A65" s="6" t="s">
        <v>66</v>
      </c>
      <c r="B65" s="3" t="s">
        <v>65</v>
      </c>
      <c r="C65" s="26">
        <v>5593.6</v>
      </c>
      <c r="D65" s="8">
        <v>5593.6</v>
      </c>
      <c r="E65" s="8">
        <v>5470.1</v>
      </c>
      <c r="F65" s="21"/>
      <c r="G65" s="8"/>
      <c r="H65" s="46"/>
      <c r="I65" s="24" t="s">
        <v>65</v>
      </c>
      <c r="J65" s="25" t="s">
        <v>66</v>
      </c>
      <c r="K65" s="26">
        <v>5593.6</v>
      </c>
      <c r="L65" s="1">
        <f t="shared" si="4"/>
        <v>1</v>
      </c>
    </row>
    <row r="66" spans="1:12" ht="75" hidden="1" x14ac:dyDescent="0.25">
      <c r="A66" s="6" t="s">
        <v>68</v>
      </c>
      <c r="B66" s="3" t="s">
        <v>67</v>
      </c>
      <c r="C66" s="26">
        <v>520851.8</v>
      </c>
      <c r="D66" s="8">
        <v>520851.8</v>
      </c>
      <c r="E66" s="8">
        <v>237659.7</v>
      </c>
      <c r="F66" s="21"/>
      <c r="G66" s="8">
        <f>E66-C66</f>
        <v>-283192.09999999998</v>
      </c>
      <c r="H66" s="46"/>
      <c r="I66" s="24" t="s">
        <v>67</v>
      </c>
      <c r="J66" s="25" t="s">
        <v>68</v>
      </c>
      <c r="K66" s="26">
        <v>520851.8</v>
      </c>
      <c r="L66" s="1">
        <f t="shared" si="4"/>
        <v>1</v>
      </c>
    </row>
    <row r="67" spans="1:12" ht="90" hidden="1" x14ac:dyDescent="0.25">
      <c r="A67" s="6" t="s">
        <v>70</v>
      </c>
      <c r="B67" s="3" t="s">
        <v>69</v>
      </c>
      <c r="C67" s="26">
        <v>520851.8</v>
      </c>
      <c r="D67" s="8">
        <v>520851.8</v>
      </c>
      <c r="E67" s="8">
        <v>237659.7</v>
      </c>
      <c r="F67" s="21"/>
      <c r="G67" s="8"/>
      <c r="H67" s="46"/>
      <c r="I67" s="24" t="s">
        <v>69</v>
      </c>
      <c r="J67" s="25" t="s">
        <v>70</v>
      </c>
      <c r="K67" s="26">
        <v>520851.8</v>
      </c>
      <c r="L67" s="1">
        <f t="shared" si="4"/>
        <v>1</v>
      </c>
    </row>
    <row r="68" spans="1:12" ht="110.25" hidden="1" x14ac:dyDescent="0.25">
      <c r="A68" s="6" t="s">
        <v>72</v>
      </c>
      <c r="B68" s="3" t="s">
        <v>71</v>
      </c>
      <c r="C68" s="26">
        <v>31938</v>
      </c>
      <c r="D68" s="8">
        <v>31938</v>
      </c>
      <c r="E68" s="8">
        <v>23006.5</v>
      </c>
      <c r="F68" s="21"/>
      <c r="G68" s="8"/>
      <c r="H68" s="46"/>
      <c r="I68" s="24" t="s">
        <v>71</v>
      </c>
      <c r="J68" s="25" t="s">
        <v>72</v>
      </c>
      <c r="K68" s="26">
        <v>31938</v>
      </c>
      <c r="L68" s="1">
        <f t="shared" si="4"/>
        <v>1</v>
      </c>
    </row>
    <row r="69" spans="1:12" ht="120" hidden="1" x14ac:dyDescent="0.25">
      <c r="A69" s="6" t="s">
        <v>74</v>
      </c>
      <c r="B69" s="3" t="s">
        <v>73</v>
      </c>
      <c r="C69" s="26">
        <v>31938</v>
      </c>
      <c r="D69" s="8">
        <v>31938</v>
      </c>
      <c r="E69" s="8">
        <v>23006.5</v>
      </c>
      <c r="F69" s="21"/>
      <c r="G69" s="8"/>
      <c r="H69" s="46"/>
      <c r="I69" s="24" t="s">
        <v>73</v>
      </c>
      <c r="J69" s="25" t="s">
        <v>74</v>
      </c>
      <c r="K69" s="26">
        <v>31938</v>
      </c>
      <c r="L69" s="1">
        <f t="shared" si="4"/>
        <v>1</v>
      </c>
    </row>
    <row r="70" spans="1:12" ht="110.25" hidden="1" x14ac:dyDescent="0.25">
      <c r="A70" s="6" t="s">
        <v>218</v>
      </c>
      <c r="B70" s="3" t="s">
        <v>217</v>
      </c>
      <c r="C70" s="26"/>
      <c r="D70" s="8">
        <v>20164.5</v>
      </c>
      <c r="E70" s="8">
        <v>20164.5</v>
      </c>
      <c r="F70" s="21"/>
      <c r="G70" s="8"/>
      <c r="H70" s="46"/>
      <c r="I70" s="24"/>
      <c r="J70" s="25"/>
      <c r="K70" s="26"/>
      <c r="L70" s="1">
        <f t="shared" si="4"/>
        <v>0</v>
      </c>
    </row>
    <row r="71" spans="1:12" ht="90" hidden="1" x14ac:dyDescent="0.25">
      <c r="A71" s="6" t="s">
        <v>76</v>
      </c>
      <c r="B71" s="3" t="s">
        <v>75</v>
      </c>
      <c r="C71" s="26">
        <v>171490</v>
      </c>
      <c r="D71" s="8">
        <v>211610.3</v>
      </c>
      <c r="E71" s="8">
        <v>211610.3</v>
      </c>
      <c r="F71" s="21"/>
      <c r="G71" s="8"/>
      <c r="H71" s="46"/>
      <c r="I71" s="24" t="s">
        <v>75</v>
      </c>
      <c r="J71" s="25" t="s">
        <v>76</v>
      </c>
      <c r="K71" s="26">
        <v>171490</v>
      </c>
      <c r="L71" s="1">
        <f t="shared" si="4"/>
        <v>1</v>
      </c>
    </row>
    <row r="72" spans="1:12" ht="60" hidden="1" x14ac:dyDescent="0.25">
      <c r="A72" s="6" t="s">
        <v>78</v>
      </c>
      <c r="B72" s="3" t="s">
        <v>77</v>
      </c>
      <c r="C72" s="26">
        <v>65801.899999999994</v>
      </c>
      <c r="D72" s="8">
        <v>65801.899999999994</v>
      </c>
      <c r="E72" s="8">
        <v>65801.899999999994</v>
      </c>
      <c r="F72" s="21"/>
      <c r="G72" s="8"/>
      <c r="H72" s="46"/>
      <c r="I72" s="24" t="s">
        <v>77</v>
      </c>
      <c r="J72" s="25" t="s">
        <v>78</v>
      </c>
      <c r="K72" s="26">
        <v>65801.899999999994</v>
      </c>
      <c r="L72" s="1">
        <f t="shared" si="4"/>
        <v>1</v>
      </c>
    </row>
    <row r="73" spans="1:12" ht="90" hidden="1" x14ac:dyDescent="0.25">
      <c r="A73" s="6" t="s">
        <v>80</v>
      </c>
      <c r="B73" s="3" t="s">
        <v>79</v>
      </c>
      <c r="C73" s="26">
        <v>190469.3</v>
      </c>
      <c r="D73" s="8">
        <v>190469.3</v>
      </c>
      <c r="E73" s="8">
        <v>184230.7</v>
      </c>
      <c r="F73" s="21"/>
      <c r="G73" s="8"/>
      <c r="H73" s="46"/>
      <c r="I73" s="24" t="s">
        <v>79</v>
      </c>
      <c r="J73" s="25" t="s">
        <v>80</v>
      </c>
      <c r="K73" s="26">
        <v>190469.3</v>
      </c>
      <c r="L73" s="1">
        <f t="shared" si="4"/>
        <v>1</v>
      </c>
    </row>
    <row r="74" spans="1:12" ht="78.75" hidden="1" x14ac:dyDescent="0.25">
      <c r="A74" s="6" t="s">
        <v>82</v>
      </c>
      <c r="B74" s="3" t="s">
        <v>81</v>
      </c>
      <c r="C74" s="26">
        <v>891768.4</v>
      </c>
      <c r="D74" s="8">
        <v>537341.30000000005</v>
      </c>
      <c r="E74" s="8">
        <v>537341.30000000005</v>
      </c>
      <c r="F74" s="21"/>
      <c r="G74" s="8">
        <f>C74-D74</f>
        <v>354427.1</v>
      </c>
      <c r="H74" s="46"/>
      <c r="I74" s="24" t="s">
        <v>81</v>
      </c>
      <c r="J74" s="25" t="s">
        <v>82</v>
      </c>
      <c r="K74" s="26">
        <v>891768.4</v>
      </c>
      <c r="L74" s="1">
        <f t="shared" si="4"/>
        <v>1</v>
      </c>
    </row>
    <row r="75" spans="1:12" ht="105" hidden="1" x14ac:dyDescent="0.25">
      <c r="A75" s="6" t="s">
        <v>84</v>
      </c>
      <c r="B75" s="3" t="s">
        <v>83</v>
      </c>
      <c r="C75" s="26">
        <v>42545.7</v>
      </c>
      <c r="D75" s="8">
        <v>42545.7</v>
      </c>
      <c r="E75" s="8">
        <v>42545.7</v>
      </c>
      <c r="F75" s="21"/>
      <c r="G75" s="8"/>
      <c r="H75" s="46"/>
      <c r="I75" s="24" t="s">
        <v>83</v>
      </c>
      <c r="J75" s="25" t="s">
        <v>84</v>
      </c>
      <c r="K75" s="26">
        <v>42545.7</v>
      </c>
      <c r="L75" s="1">
        <f t="shared" si="4"/>
        <v>1</v>
      </c>
    </row>
    <row r="76" spans="1:12" ht="90" hidden="1" x14ac:dyDescent="0.25">
      <c r="A76" s="6" t="s">
        <v>86</v>
      </c>
      <c r="B76" s="3" t="s">
        <v>85</v>
      </c>
      <c r="C76" s="26">
        <v>258997.7</v>
      </c>
      <c r="D76" s="8">
        <v>258997.7</v>
      </c>
      <c r="E76" s="8">
        <v>239767.1</v>
      </c>
      <c r="F76" s="21"/>
      <c r="G76" s="8"/>
      <c r="H76" s="46"/>
      <c r="I76" s="24" t="s">
        <v>85</v>
      </c>
      <c r="J76" s="25" t="s">
        <v>86</v>
      </c>
      <c r="K76" s="26">
        <v>258997.7</v>
      </c>
      <c r="L76" s="1">
        <f t="shared" si="4"/>
        <v>1</v>
      </c>
    </row>
    <row r="77" spans="1:12" ht="105" hidden="1" x14ac:dyDescent="0.25">
      <c r="A77" s="6" t="s">
        <v>88</v>
      </c>
      <c r="B77" s="3" t="s">
        <v>87</v>
      </c>
      <c r="C77" s="26">
        <v>258997.7</v>
      </c>
      <c r="D77" s="8">
        <v>258997.7</v>
      </c>
      <c r="E77" s="8">
        <v>239767.1</v>
      </c>
      <c r="F77" s="21"/>
      <c r="G77" s="8"/>
      <c r="H77" s="46"/>
      <c r="I77" s="24" t="s">
        <v>87</v>
      </c>
      <c r="J77" s="25" t="s">
        <v>88</v>
      </c>
      <c r="K77" s="26">
        <v>258997.7</v>
      </c>
      <c r="L77" s="1">
        <f t="shared" si="4"/>
        <v>1</v>
      </c>
    </row>
    <row r="78" spans="1:12" ht="47.25" hidden="1" x14ac:dyDescent="0.25">
      <c r="A78" s="6" t="s">
        <v>90</v>
      </c>
      <c r="B78" s="3" t="s">
        <v>89</v>
      </c>
      <c r="C78" s="26">
        <v>7294.1</v>
      </c>
      <c r="D78" s="8">
        <v>7294.1</v>
      </c>
      <c r="E78" s="8">
        <v>7061.2</v>
      </c>
      <c r="F78" s="21"/>
      <c r="G78" s="8"/>
      <c r="H78" s="46"/>
      <c r="I78" s="24" t="s">
        <v>89</v>
      </c>
      <c r="J78" s="25" t="s">
        <v>90</v>
      </c>
      <c r="K78" s="26">
        <v>7294.1</v>
      </c>
      <c r="L78" s="1">
        <f t="shared" si="4"/>
        <v>1</v>
      </c>
    </row>
    <row r="79" spans="1:12" ht="63" hidden="1" x14ac:dyDescent="0.25">
      <c r="A79" s="6" t="s">
        <v>92</v>
      </c>
      <c r="B79" s="3" t="s">
        <v>91</v>
      </c>
      <c r="C79" s="26">
        <v>7294.1</v>
      </c>
      <c r="D79" s="8">
        <v>7294.1</v>
      </c>
      <c r="E79" s="8">
        <v>7061.2</v>
      </c>
      <c r="F79" s="21"/>
      <c r="G79" s="8"/>
      <c r="H79" s="46"/>
      <c r="I79" s="24" t="s">
        <v>91</v>
      </c>
      <c r="J79" s="25" t="s">
        <v>92</v>
      </c>
      <c r="K79" s="26">
        <v>7294.1</v>
      </c>
      <c r="L79" s="1">
        <f t="shared" si="4"/>
        <v>1</v>
      </c>
    </row>
    <row r="80" spans="1:12" ht="47.25" hidden="1" x14ac:dyDescent="0.25">
      <c r="A80" s="6" t="s">
        <v>94</v>
      </c>
      <c r="B80" s="3" t="s">
        <v>93</v>
      </c>
      <c r="C80" s="16"/>
      <c r="D80" s="8">
        <v>7637.5</v>
      </c>
      <c r="E80" s="8">
        <v>7635.6</v>
      </c>
      <c r="F80" s="21"/>
      <c r="G80" s="8"/>
      <c r="H80" s="46"/>
    </row>
    <row r="81" spans="1:8" ht="63" hidden="1" x14ac:dyDescent="0.25">
      <c r="A81" s="6" t="s">
        <v>96</v>
      </c>
      <c r="B81" s="3" t="s">
        <v>95</v>
      </c>
      <c r="C81" s="16"/>
      <c r="D81" s="8">
        <v>7637.5</v>
      </c>
      <c r="E81" s="8">
        <v>7635.6</v>
      </c>
      <c r="F81" s="21"/>
      <c r="G81" s="8"/>
      <c r="H81" s="46"/>
    </row>
    <row r="82" spans="1:8" ht="63" hidden="1" x14ac:dyDescent="0.25">
      <c r="A82" s="6" t="s">
        <v>98</v>
      </c>
      <c r="B82" s="3" t="s">
        <v>97</v>
      </c>
      <c r="C82" s="16"/>
      <c r="D82" s="8">
        <v>5571</v>
      </c>
      <c r="E82" s="8">
        <v>5571</v>
      </c>
      <c r="F82" s="21"/>
      <c r="G82" s="8"/>
      <c r="H82" s="46"/>
    </row>
    <row r="83" spans="1:8" ht="110.25" hidden="1" x14ac:dyDescent="0.25">
      <c r="A83" s="6" t="s">
        <v>100</v>
      </c>
      <c r="B83" s="3" t="s">
        <v>99</v>
      </c>
      <c r="C83" s="16"/>
      <c r="D83" s="8">
        <v>107961.5</v>
      </c>
      <c r="E83" s="8">
        <v>95425.3</v>
      </c>
      <c r="F83" s="21"/>
      <c r="G83" s="8"/>
      <c r="H83" s="46"/>
    </row>
    <row r="84" spans="1:8" ht="126" hidden="1" x14ac:dyDescent="0.25">
      <c r="A84" s="6" t="s">
        <v>102</v>
      </c>
      <c r="B84" s="3" t="s">
        <v>101</v>
      </c>
      <c r="C84" s="16"/>
      <c r="D84" s="8">
        <v>107961.5</v>
      </c>
      <c r="E84" s="8">
        <v>95425.3</v>
      </c>
      <c r="F84" s="21"/>
      <c r="G84" s="8"/>
      <c r="H84" s="46"/>
    </row>
    <row r="85" spans="1:8" ht="15.75" hidden="1" x14ac:dyDescent="0.25">
      <c r="A85" s="6" t="s">
        <v>254</v>
      </c>
      <c r="B85" s="3" t="s">
        <v>256</v>
      </c>
      <c r="C85" s="16"/>
      <c r="D85" s="8">
        <v>0</v>
      </c>
      <c r="E85" s="8">
        <v>203</v>
      </c>
      <c r="F85" s="21"/>
      <c r="G85" s="8"/>
      <c r="H85" s="46"/>
    </row>
    <row r="86" spans="1:8" ht="31.5" hidden="1" x14ac:dyDescent="0.25">
      <c r="A86" s="6" t="s">
        <v>255</v>
      </c>
      <c r="B86" s="3" t="s">
        <v>257</v>
      </c>
      <c r="C86" s="16"/>
      <c r="D86" s="8">
        <v>0</v>
      </c>
      <c r="E86" s="8">
        <v>203</v>
      </c>
      <c r="F86" s="21"/>
      <c r="G86" s="8"/>
      <c r="H86" s="46"/>
    </row>
    <row r="87" spans="1:8" ht="31.5" x14ac:dyDescent="0.25">
      <c r="A87" s="5" t="s">
        <v>104</v>
      </c>
      <c r="B87" s="9" t="s">
        <v>103</v>
      </c>
      <c r="C87" s="7">
        <v>2610140.7000000002</v>
      </c>
      <c r="D87" s="7">
        <v>2743732.9</v>
      </c>
      <c r="E87" s="7">
        <v>2686648.7000000007</v>
      </c>
      <c r="F87" s="22">
        <f t="shared" ref="F87" si="5">E87/C87*100</f>
        <v>102.93118298182165</v>
      </c>
      <c r="G87" s="7">
        <f>E87/D87*100</f>
        <v>97.91946949355021</v>
      </c>
      <c r="H87" s="46"/>
    </row>
    <row r="88" spans="1:8" ht="63" hidden="1" x14ac:dyDescent="0.25">
      <c r="A88" s="6" t="s">
        <v>106</v>
      </c>
      <c r="B88" s="3" t="s">
        <v>105</v>
      </c>
      <c r="C88" s="16"/>
      <c r="D88" s="8">
        <v>31426.1</v>
      </c>
      <c r="E88" s="8">
        <v>31426.1</v>
      </c>
      <c r="F88" s="21"/>
      <c r="G88" s="8"/>
      <c r="H88" s="46"/>
    </row>
    <row r="89" spans="1:8" ht="78.75" hidden="1" x14ac:dyDescent="0.25">
      <c r="A89" s="6" t="s">
        <v>108</v>
      </c>
      <c r="B89" s="3" t="s">
        <v>107</v>
      </c>
      <c r="C89" s="16"/>
      <c r="D89" s="8">
        <v>31426.1</v>
      </c>
      <c r="E89" s="8">
        <v>31426.1</v>
      </c>
      <c r="F89" s="21"/>
      <c r="G89" s="8"/>
      <c r="H89" s="46"/>
    </row>
    <row r="90" spans="1:8" ht="78.75" hidden="1" x14ac:dyDescent="0.25">
      <c r="A90" s="6" t="s">
        <v>110</v>
      </c>
      <c r="B90" s="3" t="s">
        <v>109</v>
      </c>
      <c r="C90" s="16"/>
      <c r="D90" s="8">
        <v>3886.1</v>
      </c>
      <c r="E90" s="8">
        <v>3886.1</v>
      </c>
      <c r="F90" s="21"/>
      <c r="G90" s="8"/>
      <c r="H90" s="46"/>
    </row>
    <row r="91" spans="1:8" ht="94.5" hidden="1" x14ac:dyDescent="0.25">
      <c r="A91" s="6" t="s">
        <v>112</v>
      </c>
      <c r="B91" s="3" t="s">
        <v>111</v>
      </c>
      <c r="C91" s="16"/>
      <c r="D91" s="8">
        <v>3886.1</v>
      </c>
      <c r="E91" s="8">
        <v>3886.1</v>
      </c>
      <c r="F91" s="21"/>
      <c r="G91" s="8"/>
      <c r="H91" s="46"/>
    </row>
    <row r="92" spans="1:8" ht="47.25" hidden="1" x14ac:dyDescent="0.25">
      <c r="A92" s="6" t="s">
        <v>114</v>
      </c>
      <c r="B92" s="3" t="s">
        <v>113</v>
      </c>
      <c r="C92" s="16"/>
      <c r="D92" s="8">
        <v>19156.2</v>
      </c>
      <c r="E92" s="8">
        <v>16206.2</v>
      </c>
      <c r="F92" s="21"/>
      <c r="G92" s="8"/>
      <c r="H92" s="46"/>
    </row>
    <row r="93" spans="1:8" ht="63" hidden="1" x14ac:dyDescent="0.25">
      <c r="A93" s="6" t="s">
        <v>116</v>
      </c>
      <c r="B93" s="3" t="s">
        <v>115</v>
      </c>
      <c r="C93" s="16"/>
      <c r="D93" s="8">
        <v>19156.2</v>
      </c>
      <c r="E93" s="8">
        <v>16206.2</v>
      </c>
      <c r="F93" s="21"/>
      <c r="G93" s="8"/>
      <c r="H93" s="46"/>
    </row>
    <row r="94" spans="1:8" ht="47.25" hidden="1" x14ac:dyDescent="0.25">
      <c r="A94" s="6" t="s">
        <v>118</v>
      </c>
      <c r="B94" s="3" t="s">
        <v>117</v>
      </c>
      <c r="C94" s="16"/>
      <c r="D94" s="8">
        <v>300517.3</v>
      </c>
      <c r="E94" s="8">
        <v>300248.2</v>
      </c>
      <c r="F94" s="21"/>
      <c r="G94" s="8"/>
      <c r="H94" s="46"/>
    </row>
    <row r="95" spans="1:8" ht="63" hidden="1" x14ac:dyDescent="0.25">
      <c r="A95" s="6" t="s">
        <v>120</v>
      </c>
      <c r="B95" s="3" t="s">
        <v>119</v>
      </c>
      <c r="C95" s="16"/>
      <c r="D95" s="8">
        <v>300517.3</v>
      </c>
      <c r="E95" s="8">
        <v>300248.2</v>
      </c>
      <c r="F95" s="21"/>
      <c r="G95" s="8"/>
      <c r="H95" s="46"/>
    </row>
    <row r="96" spans="1:8" ht="157.5" hidden="1" x14ac:dyDescent="0.25">
      <c r="A96" s="6" t="s">
        <v>122</v>
      </c>
      <c r="B96" s="3" t="s">
        <v>121</v>
      </c>
      <c r="C96" s="16"/>
      <c r="D96" s="8">
        <v>30081</v>
      </c>
      <c r="E96" s="8">
        <v>29969.3</v>
      </c>
      <c r="F96" s="21"/>
      <c r="G96" s="8"/>
      <c r="H96" s="46"/>
    </row>
    <row r="97" spans="1:8" ht="173.25" hidden="1" x14ac:dyDescent="0.25">
      <c r="A97" s="6" t="s">
        <v>124</v>
      </c>
      <c r="B97" s="3" t="s">
        <v>123</v>
      </c>
      <c r="C97" s="16"/>
      <c r="D97" s="8">
        <v>30081</v>
      </c>
      <c r="E97" s="8">
        <v>29969.3</v>
      </c>
      <c r="F97" s="21"/>
      <c r="G97" s="8"/>
      <c r="H97" s="46"/>
    </row>
    <row r="98" spans="1:8" ht="78.75" hidden="1" x14ac:dyDescent="0.25">
      <c r="A98" s="6" t="s">
        <v>126</v>
      </c>
      <c r="B98" s="3" t="s">
        <v>125</v>
      </c>
      <c r="C98" s="16"/>
      <c r="D98" s="8">
        <v>6236.6</v>
      </c>
      <c r="E98" s="8">
        <v>5729</v>
      </c>
      <c r="F98" s="21"/>
      <c r="G98" s="8"/>
      <c r="H98" s="46"/>
    </row>
    <row r="99" spans="1:8" ht="94.5" hidden="1" x14ac:dyDescent="0.25">
      <c r="A99" s="6" t="s">
        <v>128</v>
      </c>
      <c r="B99" s="3" t="s">
        <v>127</v>
      </c>
      <c r="C99" s="16"/>
      <c r="D99" s="8">
        <v>6236.6</v>
      </c>
      <c r="E99" s="8">
        <v>5729</v>
      </c>
      <c r="F99" s="21"/>
      <c r="G99" s="8"/>
      <c r="H99" s="46"/>
    </row>
    <row r="100" spans="1:8" ht="78.75" hidden="1" x14ac:dyDescent="0.25">
      <c r="A100" s="6" t="s">
        <v>130</v>
      </c>
      <c r="B100" s="3" t="s">
        <v>129</v>
      </c>
      <c r="C100" s="16"/>
      <c r="D100" s="8">
        <v>34341.699999999997</v>
      </c>
      <c r="E100" s="8">
        <v>32950.1</v>
      </c>
      <c r="F100" s="21"/>
      <c r="G100" s="8"/>
      <c r="H100" s="46"/>
    </row>
    <row r="101" spans="1:8" ht="94.5" hidden="1" x14ac:dyDescent="0.25">
      <c r="A101" s="6" t="s">
        <v>132</v>
      </c>
      <c r="B101" s="3" t="s">
        <v>131</v>
      </c>
      <c r="C101" s="16"/>
      <c r="D101" s="8">
        <v>34341.699999999997</v>
      </c>
      <c r="E101" s="8">
        <v>32950.1</v>
      </c>
      <c r="F101" s="21"/>
      <c r="G101" s="8"/>
      <c r="H101" s="46"/>
    </row>
    <row r="102" spans="1:8" ht="110.25" hidden="1" x14ac:dyDescent="0.25">
      <c r="A102" s="6" t="s">
        <v>134</v>
      </c>
      <c r="B102" s="3" t="s">
        <v>133</v>
      </c>
      <c r="C102" s="16"/>
      <c r="D102" s="8">
        <v>7077.8</v>
      </c>
      <c r="E102" s="8">
        <v>6445.2</v>
      </c>
      <c r="F102" s="21"/>
      <c r="G102" s="8"/>
      <c r="H102" s="46"/>
    </row>
    <row r="103" spans="1:8" ht="126" hidden="1" x14ac:dyDescent="0.25">
      <c r="A103" s="6" t="s">
        <v>136</v>
      </c>
      <c r="B103" s="3" t="s">
        <v>135</v>
      </c>
      <c r="C103" s="16"/>
      <c r="D103" s="8">
        <v>7077.8</v>
      </c>
      <c r="E103" s="8">
        <v>6445.2</v>
      </c>
      <c r="F103" s="21"/>
      <c r="G103" s="8"/>
      <c r="H103" s="46"/>
    </row>
    <row r="104" spans="1:8" ht="94.5" hidden="1" x14ac:dyDescent="0.25">
      <c r="A104" s="6" t="s">
        <v>138</v>
      </c>
      <c r="B104" s="3" t="s">
        <v>137</v>
      </c>
      <c r="C104" s="16"/>
      <c r="D104" s="8">
        <v>72063.899999999994</v>
      </c>
      <c r="E104" s="8">
        <v>70857.2</v>
      </c>
      <c r="F104" s="21"/>
      <c r="G104" s="8"/>
      <c r="H104" s="46"/>
    </row>
    <row r="105" spans="1:8" ht="110.25" hidden="1" x14ac:dyDescent="0.25">
      <c r="A105" s="6" t="s">
        <v>140</v>
      </c>
      <c r="B105" s="3" t="s">
        <v>139</v>
      </c>
      <c r="C105" s="16"/>
      <c r="D105" s="8">
        <v>72063.899999999994</v>
      </c>
      <c r="E105" s="8">
        <v>70857.2</v>
      </c>
      <c r="F105" s="21"/>
      <c r="G105" s="8"/>
      <c r="H105" s="46"/>
    </row>
    <row r="106" spans="1:8" ht="94.5" hidden="1" x14ac:dyDescent="0.25">
      <c r="A106" s="6" t="s">
        <v>142</v>
      </c>
      <c r="B106" s="3" t="s">
        <v>141</v>
      </c>
      <c r="C106" s="16"/>
      <c r="D106" s="8">
        <v>31.2</v>
      </c>
      <c r="E106" s="8">
        <v>26</v>
      </c>
      <c r="F106" s="21"/>
      <c r="G106" s="8"/>
      <c r="H106" s="46"/>
    </row>
    <row r="107" spans="1:8" ht="110.25" hidden="1" x14ac:dyDescent="0.25">
      <c r="A107" s="6" t="s">
        <v>144</v>
      </c>
      <c r="B107" s="3" t="s">
        <v>143</v>
      </c>
      <c r="C107" s="16"/>
      <c r="D107" s="8">
        <v>31.2</v>
      </c>
      <c r="E107" s="8">
        <v>26</v>
      </c>
      <c r="F107" s="21"/>
      <c r="G107" s="8"/>
      <c r="H107" s="46"/>
    </row>
    <row r="108" spans="1:8" ht="47.25" hidden="1" x14ac:dyDescent="0.25">
      <c r="A108" s="6" t="s">
        <v>146</v>
      </c>
      <c r="B108" s="3" t="s">
        <v>145</v>
      </c>
      <c r="C108" s="16"/>
      <c r="D108" s="8">
        <v>1082960.8999999999</v>
      </c>
      <c r="E108" s="8">
        <v>1021870.1</v>
      </c>
      <c r="F108" s="21"/>
      <c r="G108" s="8"/>
      <c r="H108" s="46"/>
    </row>
    <row r="109" spans="1:8" ht="63" hidden="1" x14ac:dyDescent="0.25">
      <c r="A109" s="6" t="s">
        <v>148</v>
      </c>
      <c r="B109" s="3" t="s">
        <v>147</v>
      </c>
      <c r="C109" s="16"/>
      <c r="D109" s="8">
        <v>1082960.8999999999</v>
      </c>
      <c r="E109" s="8">
        <v>1021870.1</v>
      </c>
      <c r="F109" s="21"/>
      <c r="G109" s="8"/>
      <c r="H109" s="46"/>
    </row>
    <row r="110" spans="1:8" ht="63" hidden="1" x14ac:dyDescent="0.25">
      <c r="A110" s="6" t="s">
        <v>150</v>
      </c>
      <c r="B110" s="3" t="s">
        <v>149</v>
      </c>
      <c r="C110" s="16"/>
      <c r="D110" s="8">
        <v>11746.3</v>
      </c>
      <c r="E110" s="8">
        <v>10854.8</v>
      </c>
      <c r="F110" s="21"/>
      <c r="G110" s="8"/>
      <c r="H110" s="46"/>
    </row>
    <row r="111" spans="1:8" ht="78.75" hidden="1" x14ac:dyDescent="0.25">
      <c r="A111" s="6" t="s">
        <v>152</v>
      </c>
      <c r="B111" s="3" t="s">
        <v>151</v>
      </c>
      <c r="C111" s="16"/>
      <c r="D111" s="8">
        <v>11746.3</v>
      </c>
      <c r="E111" s="8">
        <v>10854.8</v>
      </c>
      <c r="F111" s="21"/>
      <c r="G111" s="8"/>
      <c r="H111" s="46"/>
    </row>
    <row r="112" spans="1:8" ht="110.25" hidden="1" x14ac:dyDescent="0.25">
      <c r="A112" s="6" t="s">
        <v>154</v>
      </c>
      <c r="B112" s="3" t="s">
        <v>153</v>
      </c>
      <c r="C112" s="16"/>
      <c r="D112" s="8">
        <v>5402.5</v>
      </c>
      <c r="E112" s="8">
        <v>5275.5</v>
      </c>
      <c r="F112" s="21"/>
      <c r="G112" s="8"/>
      <c r="H112" s="46"/>
    </row>
    <row r="113" spans="1:8" ht="126" hidden="1" x14ac:dyDescent="0.25">
      <c r="A113" s="6" t="s">
        <v>156</v>
      </c>
      <c r="B113" s="3" t="s">
        <v>155</v>
      </c>
      <c r="C113" s="16"/>
      <c r="D113" s="8">
        <v>5402.5</v>
      </c>
      <c r="E113" s="8">
        <v>5275.5</v>
      </c>
      <c r="F113" s="21"/>
      <c r="G113" s="8"/>
      <c r="H113" s="46"/>
    </row>
    <row r="114" spans="1:8" ht="78.75" hidden="1" x14ac:dyDescent="0.25">
      <c r="A114" s="6" t="s">
        <v>158</v>
      </c>
      <c r="B114" s="3" t="s">
        <v>157</v>
      </c>
      <c r="C114" s="16"/>
      <c r="D114" s="8">
        <v>132</v>
      </c>
      <c r="E114" s="8">
        <v>132</v>
      </c>
      <c r="F114" s="21"/>
      <c r="G114" s="8"/>
      <c r="H114" s="46"/>
    </row>
    <row r="115" spans="1:8" ht="94.5" hidden="1" x14ac:dyDescent="0.25">
      <c r="A115" s="6" t="s">
        <v>160</v>
      </c>
      <c r="B115" s="3" t="s">
        <v>159</v>
      </c>
      <c r="C115" s="16"/>
      <c r="D115" s="8">
        <v>132</v>
      </c>
      <c r="E115" s="8">
        <v>132</v>
      </c>
      <c r="F115" s="21"/>
      <c r="G115" s="8"/>
      <c r="H115" s="46"/>
    </row>
    <row r="116" spans="1:8" ht="63" hidden="1" x14ac:dyDescent="0.25">
      <c r="A116" s="6" t="s">
        <v>162</v>
      </c>
      <c r="B116" s="3" t="s">
        <v>161</v>
      </c>
      <c r="C116" s="16"/>
      <c r="D116" s="8">
        <v>215568.2</v>
      </c>
      <c r="E116" s="8">
        <v>217394.8</v>
      </c>
      <c r="F116" s="21"/>
      <c r="G116" s="8"/>
      <c r="H116" s="46"/>
    </row>
    <row r="117" spans="1:8" ht="78.75" hidden="1" x14ac:dyDescent="0.25">
      <c r="A117" s="6" t="s">
        <v>164</v>
      </c>
      <c r="B117" s="3" t="s">
        <v>163</v>
      </c>
      <c r="C117" s="16"/>
      <c r="D117" s="8">
        <v>215568.2</v>
      </c>
      <c r="E117" s="8">
        <v>217394.8</v>
      </c>
      <c r="F117" s="21"/>
      <c r="G117" s="8"/>
      <c r="H117" s="46"/>
    </row>
    <row r="118" spans="1:8" ht="141.75" hidden="1" x14ac:dyDescent="0.25">
      <c r="A118" s="6" t="s">
        <v>166</v>
      </c>
      <c r="B118" s="3" t="s">
        <v>165</v>
      </c>
      <c r="C118" s="16"/>
      <c r="D118" s="8">
        <v>400968.1</v>
      </c>
      <c r="E118" s="8">
        <v>407401.6</v>
      </c>
      <c r="F118" s="21"/>
      <c r="G118" s="8"/>
      <c r="H118" s="46"/>
    </row>
    <row r="119" spans="1:8" ht="157.5" hidden="1" x14ac:dyDescent="0.25">
      <c r="A119" s="6" t="s">
        <v>168</v>
      </c>
      <c r="B119" s="3" t="s">
        <v>167</v>
      </c>
      <c r="C119" s="16"/>
      <c r="D119" s="8">
        <v>400968.1</v>
      </c>
      <c r="E119" s="8">
        <v>407401.6</v>
      </c>
      <c r="F119" s="21"/>
      <c r="G119" s="8"/>
      <c r="H119" s="46"/>
    </row>
    <row r="120" spans="1:8" ht="141.75" hidden="1" x14ac:dyDescent="0.25">
      <c r="A120" s="6" t="s">
        <v>170</v>
      </c>
      <c r="B120" s="3" t="s">
        <v>169</v>
      </c>
      <c r="C120" s="16"/>
      <c r="D120" s="8">
        <v>263407</v>
      </c>
      <c r="E120" s="8">
        <v>256703.2</v>
      </c>
      <c r="F120" s="21"/>
      <c r="G120" s="8"/>
      <c r="H120" s="46"/>
    </row>
    <row r="121" spans="1:8" ht="157.5" hidden="1" x14ac:dyDescent="0.25">
      <c r="A121" s="6" t="s">
        <v>172</v>
      </c>
      <c r="B121" s="3" t="s">
        <v>171</v>
      </c>
      <c r="C121" s="16"/>
      <c r="D121" s="8">
        <v>263407</v>
      </c>
      <c r="E121" s="8">
        <v>256703.2</v>
      </c>
      <c r="F121" s="21"/>
      <c r="G121" s="8"/>
      <c r="H121" s="46"/>
    </row>
    <row r="122" spans="1:8" ht="63" hidden="1" x14ac:dyDescent="0.25">
      <c r="A122" s="6" t="s">
        <v>174</v>
      </c>
      <c r="B122" s="3" t="s">
        <v>173</v>
      </c>
      <c r="C122" s="16"/>
      <c r="D122" s="8">
        <v>8069.7</v>
      </c>
      <c r="E122" s="8">
        <v>7666.2</v>
      </c>
      <c r="F122" s="21"/>
      <c r="G122" s="8"/>
      <c r="H122" s="46"/>
    </row>
    <row r="123" spans="1:8" ht="78.75" hidden="1" x14ac:dyDescent="0.25">
      <c r="A123" s="6" t="s">
        <v>176</v>
      </c>
      <c r="B123" s="3" t="s">
        <v>175</v>
      </c>
      <c r="C123" s="16"/>
      <c r="D123" s="8">
        <v>8069.7</v>
      </c>
      <c r="E123" s="8">
        <v>7666.2</v>
      </c>
      <c r="F123" s="21"/>
      <c r="G123" s="8"/>
      <c r="H123" s="46"/>
    </row>
    <row r="124" spans="1:8" ht="78.75" hidden="1" x14ac:dyDescent="0.25">
      <c r="A124" s="6" t="s">
        <v>178</v>
      </c>
      <c r="B124" s="3" t="s">
        <v>177</v>
      </c>
      <c r="C124" s="16"/>
      <c r="D124" s="8">
        <v>152189.1</v>
      </c>
      <c r="E124" s="8">
        <v>164007.5</v>
      </c>
      <c r="F124" s="21"/>
      <c r="G124" s="8"/>
      <c r="H124" s="46"/>
    </row>
    <row r="125" spans="1:8" ht="94.5" hidden="1" x14ac:dyDescent="0.25">
      <c r="A125" s="6" t="s">
        <v>180</v>
      </c>
      <c r="B125" s="3" t="s">
        <v>179</v>
      </c>
      <c r="C125" s="16"/>
      <c r="D125" s="8">
        <v>152189.1</v>
      </c>
      <c r="E125" s="8">
        <v>164007.5</v>
      </c>
      <c r="F125" s="21"/>
      <c r="G125" s="8"/>
      <c r="H125" s="46"/>
    </row>
    <row r="126" spans="1:8" ht="47.25" hidden="1" x14ac:dyDescent="0.25">
      <c r="A126" s="6" t="s">
        <v>182</v>
      </c>
      <c r="B126" s="3" t="s">
        <v>181</v>
      </c>
      <c r="C126" s="16"/>
      <c r="D126" s="8">
        <v>98471.2</v>
      </c>
      <c r="E126" s="8">
        <v>97599.6</v>
      </c>
      <c r="F126" s="21"/>
      <c r="G126" s="8"/>
      <c r="H126" s="46"/>
    </row>
    <row r="127" spans="1:8" ht="238.5" customHeight="1" x14ac:dyDescent="0.25">
      <c r="A127" s="5" t="s">
        <v>184</v>
      </c>
      <c r="B127" s="9" t="s">
        <v>183</v>
      </c>
      <c r="C127" s="7">
        <v>94159.9</v>
      </c>
      <c r="D127" s="7">
        <v>1999236.3</v>
      </c>
      <c r="E127" s="7">
        <v>1624229.0999999999</v>
      </c>
      <c r="F127" s="22" t="s">
        <v>371</v>
      </c>
      <c r="G127" s="7">
        <f>E127/D127*100</f>
        <v>81.242477440010461</v>
      </c>
      <c r="H127" s="6" t="s">
        <v>377</v>
      </c>
    </row>
    <row r="128" spans="1:8" ht="63" hidden="1" x14ac:dyDescent="0.25">
      <c r="A128" s="6" t="s">
        <v>186</v>
      </c>
      <c r="B128" s="3" t="s">
        <v>185</v>
      </c>
      <c r="C128" s="16"/>
      <c r="D128" s="8">
        <v>10346.4</v>
      </c>
      <c r="E128" s="8">
        <v>10330.799999999999</v>
      </c>
      <c r="F128" s="21"/>
      <c r="G128" s="8"/>
      <c r="H128" s="46"/>
    </row>
    <row r="129" spans="1:8" ht="78.75" hidden="1" x14ac:dyDescent="0.25">
      <c r="A129" s="6" t="s">
        <v>188</v>
      </c>
      <c r="B129" s="3" t="s">
        <v>187</v>
      </c>
      <c r="C129" s="16"/>
      <c r="D129" s="8">
        <v>10346.4</v>
      </c>
      <c r="E129" s="8">
        <v>10330.799999999999</v>
      </c>
      <c r="F129" s="21"/>
      <c r="G129" s="8"/>
      <c r="H129" s="46"/>
    </row>
    <row r="130" spans="1:8" ht="63" hidden="1" x14ac:dyDescent="0.25">
      <c r="A130" s="6" t="s">
        <v>190</v>
      </c>
      <c r="B130" s="3" t="s">
        <v>189</v>
      </c>
      <c r="C130" s="16"/>
      <c r="D130" s="8">
        <v>1511.1</v>
      </c>
      <c r="E130" s="8">
        <v>2584.1999999999998</v>
      </c>
      <c r="F130" s="21"/>
      <c r="G130" s="8"/>
      <c r="H130" s="46"/>
    </row>
    <row r="131" spans="1:8" ht="78.75" hidden="1" x14ac:dyDescent="0.25">
      <c r="A131" s="6" t="s">
        <v>192</v>
      </c>
      <c r="B131" s="3" t="s">
        <v>191</v>
      </c>
      <c r="C131" s="16"/>
      <c r="D131" s="8">
        <v>1511.1</v>
      </c>
      <c r="E131" s="8">
        <v>2584.1999999999998</v>
      </c>
      <c r="F131" s="21"/>
      <c r="G131" s="8"/>
      <c r="H131" s="46"/>
    </row>
    <row r="132" spans="1:8" ht="126" hidden="1" x14ac:dyDescent="0.25">
      <c r="A132" s="6" t="s">
        <v>194</v>
      </c>
      <c r="B132" s="3" t="s">
        <v>193</v>
      </c>
      <c r="C132" s="16"/>
      <c r="D132" s="8">
        <v>154865.29999999999</v>
      </c>
      <c r="E132" s="8">
        <v>46381.2</v>
      </c>
      <c r="F132" s="21"/>
      <c r="G132" s="8"/>
      <c r="H132" s="46"/>
    </row>
    <row r="133" spans="1:8" ht="141.75" hidden="1" x14ac:dyDescent="0.25">
      <c r="A133" s="6" t="s">
        <v>196</v>
      </c>
      <c r="B133" s="3" t="s">
        <v>195</v>
      </c>
      <c r="C133" s="16"/>
      <c r="D133" s="8">
        <v>154865.29999999999</v>
      </c>
      <c r="E133" s="8">
        <v>46381.2</v>
      </c>
      <c r="F133" s="21"/>
      <c r="G133" s="8"/>
      <c r="H133" s="46"/>
    </row>
    <row r="134" spans="1:8" ht="63" hidden="1" x14ac:dyDescent="0.25">
      <c r="A134" s="6" t="s">
        <v>198</v>
      </c>
      <c r="B134" s="3" t="s">
        <v>197</v>
      </c>
      <c r="C134" s="16"/>
      <c r="D134" s="8">
        <v>116290.8</v>
      </c>
      <c r="E134" s="8">
        <v>115808.3</v>
      </c>
      <c r="F134" s="21"/>
      <c r="G134" s="8"/>
      <c r="H134" s="46"/>
    </row>
    <row r="135" spans="1:8" ht="78.75" hidden="1" x14ac:dyDescent="0.25">
      <c r="A135" s="6" t="s">
        <v>200</v>
      </c>
      <c r="B135" s="3" t="s">
        <v>199</v>
      </c>
      <c r="C135" s="16"/>
      <c r="D135" s="8">
        <v>116290.8</v>
      </c>
      <c r="E135" s="8">
        <v>115808.3</v>
      </c>
      <c r="F135" s="21"/>
      <c r="G135" s="8"/>
      <c r="H135" s="46"/>
    </row>
    <row r="136" spans="1:8" ht="189" hidden="1" x14ac:dyDescent="0.25">
      <c r="A136" s="6" t="s">
        <v>202</v>
      </c>
      <c r="B136" s="3" t="s">
        <v>201</v>
      </c>
      <c r="C136" s="16"/>
      <c r="D136" s="8">
        <v>155.6</v>
      </c>
      <c r="E136" s="8">
        <v>155.6</v>
      </c>
      <c r="F136" s="21"/>
      <c r="G136" s="8"/>
      <c r="H136" s="46"/>
    </row>
    <row r="137" spans="1:8" ht="47.25" hidden="1" x14ac:dyDescent="0.25">
      <c r="A137" s="6" t="s">
        <v>204</v>
      </c>
      <c r="B137" s="3" t="s">
        <v>203</v>
      </c>
      <c r="C137" s="16"/>
      <c r="D137" s="8">
        <v>584988.80000000005</v>
      </c>
      <c r="E137" s="8">
        <v>323158.8</v>
      </c>
      <c r="F137" s="21"/>
      <c r="G137" s="8"/>
      <c r="H137" s="46"/>
    </row>
    <row r="138" spans="1:8" ht="63" hidden="1" x14ac:dyDescent="0.25">
      <c r="A138" s="6" t="s">
        <v>206</v>
      </c>
      <c r="B138" s="3" t="s">
        <v>205</v>
      </c>
      <c r="C138" s="16"/>
      <c r="D138" s="8">
        <v>584988.80000000005</v>
      </c>
      <c r="E138" s="8">
        <v>323158.8</v>
      </c>
      <c r="F138" s="21"/>
      <c r="G138" s="8"/>
      <c r="H138" s="46"/>
    </row>
    <row r="139" spans="1:8" ht="220.5" hidden="1" x14ac:dyDescent="0.25">
      <c r="A139" s="6" t="s">
        <v>239</v>
      </c>
      <c r="B139" s="3" t="s">
        <v>238</v>
      </c>
      <c r="C139" s="16"/>
      <c r="D139" s="8">
        <v>1000</v>
      </c>
      <c r="E139" s="8">
        <v>1000</v>
      </c>
      <c r="F139" s="21"/>
      <c r="G139" s="8"/>
      <c r="H139" s="46"/>
    </row>
    <row r="140" spans="1:8" ht="78.75" hidden="1" x14ac:dyDescent="0.25">
      <c r="A140" s="6" t="s">
        <v>241</v>
      </c>
      <c r="B140" s="3" t="s">
        <v>240</v>
      </c>
      <c r="C140" s="16"/>
      <c r="D140" s="8">
        <v>528379.9</v>
      </c>
      <c r="E140" s="8">
        <v>523111.8</v>
      </c>
      <c r="F140" s="21"/>
      <c r="G140" s="8"/>
      <c r="H140" s="46"/>
    </row>
    <row r="141" spans="1:8" ht="94.5" hidden="1" x14ac:dyDescent="0.25">
      <c r="A141" s="6" t="s">
        <v>243</v>
      </c>
      <c r="B141" s="3" t="s">
        <v>242</v>
      </c>
      <c r="C141" s="16"/>
      <c r="D141" s="8">
        <v>528379.9</v>
      </c>
      <c r="E141" s="8">
        <v>523111.8</v>
      </c>
      <c r="F141" s="21"/>
      <c r="G141" s="8"/>
      <c r="H141" s="46"/>
    </row>
    <row r="142" spans="1:8" ht="78.75" hidden="1" x14ac:dyDescent="0.25">
      <c r="A142" s="6" t="s">
        <v>220</v>
      </c>
      <c r="B142" s="3" t="s">
        <v>219</v>
      </c>
      <c r="C142" s="16"/>
      <c r="D142" s="8">
        <v>69799.399999999994</v>
      </c>
      <c r="E142" s="8">
        <v>69799.399999999994</v>
      </c>
      <c r="F142" s="21"/>
      <c r="G142" s="8"/>
      <c r="H142" s="46"/>
    </row>
    <row r="143" spans="1:8" ht="47.25" hidden="1" x14ac:dyDescent="0.25">
      <c r="A143" s="6" t="s">
        <v>208</v>
      </c>
      <c r="B143" s="3" t="s">
        <v>207</v>
      </c>
      <c r="C143" s="16"/>
      <c r="D143" s="8">
        <v>331899</v>
      </c>
      <c r="E143" s="8">
        <v>331899</v>
      </c>
      <c r="F143" s="21"/>
      <c r="G143" s="8"/>
      <c r="H143" s="46"/>
    </row>
    <row r="144" spans="1:8" ht="78.75" hidden="1" x14ac:dyDescent="0.25">
      <c r="A144" s="6" t="s">
        <v>210</v>
      </c>
      <c r="B144" s="3" t="s">
        <v>209</v>
      </c>
      <c r="C144" s="16"/>
      <c r="D144" s="8">
        <v>331899</v>
      </c>
      <c r="E144" s="8">
        <v>331899</v>
      </c>
      <c r="F144" s="21"/>
      <c r="G144" s="8"/>
      <c r="H144" s="46"/>
    </row>
    <row r="145" spans="1:8" ht="31.5" hidden="1" x14ac:dyDescent="0.25">
      <c r="A145" s="6" t="s">
        <v>245</v>
      </c>
      <c r="B145" s="3" t="s">
        <v>244</v>
      </c>
      <c r="C145" s="16"/>
      <c r="D145" s="8">
        <v>200000</v>
      </c>
      <c r="E145" s="8">
        <v>200000</v>
      </c>
      <c r="F145" s="21"/>
      <c r="G145" s="8"/>
      <c r="H145" s="46"/>
    </row>
    <row r="146" spans="1:8" ht="47.25" hidden="1" x14ac:dyDescent="0.25">
      <c r="A146" s="6" t="s">
        <v>247</v>
      </c>
      <c r="B146" s="3" t="s">
        <v>246</v>
      </c>
      <c r="C146" s="16"/>
      <c r="D146" s="8">
        <v>200000</v>
      </c>
      <c r="E146" s="8">
        <v>200000</v>
      </c>
      <c r="F146" s="21"/>
      <c r="G146" s="8"/>
      <c r="H146" s="46"/>
    </row>
    <row r="147" spans="1:8" ht="47.25" x14ac:dyDescent="0.25">
      <c r="A147" s="5" t="s">
        <v>258</v>
      </c>
      <c r="B147" s="14" t="s">
        <v>261</v>
      </c>
      <c r="C147" s="14"/>
      <c r="D147" s="7">
        <v>0</v>
      </c>
      <c r="E147" s="7">
        <v>-567.1</v>
      </c>
      <c r="F147" s="23" t="s">
        <v>372</v>
      </c>
      <c r="G147" s="7" t="s">
        <v>372</v>
      </c>
      <c r="H147" s="46"/>
    </row>
    <row r="148" spans="1:8" ht="63" hidden="1" x14ac:dyDescent="0.25">
      <c r="A148" s="6" t="s">
        <v>259</v>
      </c>
      <c r="B148" s="3" t="s">
        <v>262</v>
      </c>
      <c r="C148" s="16"/>
      <c r="D148" s="8">
        <v>0</v>
      </c>
      <c r="E148" s="8">
        <v>-567.1</v>
      </c>
      <c r="F148" s="21"/>
      <c r="G148" s="8"/>
      <c r="H148" s="46"/>
    </row>
    <row r="149" spans="1:8" ht="110.25" hidden="1" x14ac:dyDescent="0.25">
      <c r="A149" s="6" t="s">
        <v>260</v>
      </c>
      <c r="B149" s="3" t="s">
        <v>263</v>
      </c>
      <c r="C149" s="16"/>
      <c r="D149" s="8">
        <v>0</v>
      </c>
      <c r="E149" s="8">
        <v>-567.1</v>
      </c>
      <c r="F149" s="21"/>
      <c r="G149" s="8"/>
      <c r="H149" s="46"/>
    </row>
    <row r="150" spans="1:8" ht="47.25" x14ac:dyDescent="0.25">
      <c r="A150" s="5" t="s">
        <v>212</v>
      </c>
      <c r="B150" s="9" t="s">
        <v>211</v>
      </c>
      <c r="C150" s="7">
        <v>6557.6</v>
      </c>
      <c r="D150" s="7">
        <v>3959.6</v>
      </c>
      <c r="E150" s="7">
        <v>3959.6</v>
      </c>
      <c r="F150" s="23">
        <f>E150/C150*100</f>
        <v>60.381847017201409</v>
      </c>
      <c r="G150" s="7">
        <f>E150/D150*100</f>
        <v>100</v>
      </c>
      <c r="H150" s="6" t="s">
        <v>378</v>
      </c>
    </row>
    <row r="151" spans="1:8" ht="63" x14ac:dyDescent="0.25">
      <c r="A151" s="5" t="s">
        <v>214</v>
      </c>
      <c r="B151" s="9" t="s">
        <v>213</v>
      </c>
      <c r="C151" s="14"/>
      <c r="D151" s="7">
        <v>3959.6</v>
      </c>
      <c r="E151" s="7">
        <v>3959.6</v>
      </c>
      <c r="F151" s="22"/>
      <c r="G151" s="7"/>
      <c r="H151" s="46"/>
    </row>
    <row r="152" spans="1:8" ht="63" hidden="1" x14ac:dyDescent="0.25">
      <c r="A152" s="6" t="s">
        <v>216</v>
      </c>
      <c r="B152" s="3" t="s">
        <v>215</v>
      </c>
      <c r="C152" s="7"/>
      <c r="D152" s="8">
        <v>3959.6</v>
      </c>
      <c r="E152" s="8">
        <v>3959.6</v>
      </c>
      <c r="F152" s="21"/>
      <c r="G152" s="8"/>
      <c r="H152" s="46"/>
    </row>
    <row r="153" spans="1:8" ht="31.5" x14ac:dyDescent="0.25">
      <c r="A153" s="5" t="s">
        <v>222</v>
      </c>
      <c r="B153" s="9" t="s">
        <v>221</v>
      </c>
      <c r="C153" s="7">
        <v>0</v>
      </c>
      <c r="D153" s="7">
        <v>3000</v>
      </c>
      <c r="E153" s="7">
        <v>3317.1</v>
      </c>
      <c r="F153" s="23" t="s">
        <v>372</v>
      </c>
      <c r="G153" s="7">
        <f>E153/D153*100</f>
        <v>110.57</v>
      </c>
      <c r="H153" s="33" t="s">
        <v>379</v>
      </c>
    </row>
    <row r="154" spans="1:8" ht="47.25" x14ac:dyDescent="0.25">
      <c r="A154" s="5" t="s">
        <v>224</v>
      </c>
      <c r="B154" s="9" t="s">
        <v>223</v>
      </c>
      <c r="C154" s="14"/>
      <c r="D154" s="7">
        <v>3000</v>
      </c>
      <c r="E154" s="7">
        <v>3317.1</v>
      </c>
      <c r="F154" s="22"/>
      <c r="G154" s="29"/>
      <c r="H154" s="45"/>
    </row>
    <row r="155" spans="1:8" ht="15.75" hidden="1" x14ac:dyDescent="0.25">
      <c r="A155" s="6" t="s">
        <v>224</v>
      </c>
      <c r="B155" s="3" t="s">
        <v>225</v>
      </c>
      <c r="C155" s="16"/>
      <c r="D155" s="8">
        <v>3000</v>
      </c>
      <c r="E155" s="8">
        <v>3317.1</v>
      </c>
      <c r="F155" s="21"/>
      <c r="G155" s="32"/>
      <c r="H155" s="31"/>
    </row>
    <row r="156" spans="1:8" ht="78.75" x14ac:dyDescent="0.25">
      <c r="A156" s="5" t="s">
        <v>229</v>
      </c>
      <c r="B156" s="9" t="s">
        <v>228</v>
      </c>
      <c r="C156" s="7">
        <v>0</v>
      </c>
      <c r="D156" s="7">
        <v>14594.5</v>
      </c>
      <c r="E156" s="7">
        <v>304361.89999999997</v>
      </c>
      <c r="F156" s="22" t="s">
        <v>372</v>
      </c>
      <c r="G156" s="29" t="s">
        <v>371</v>
      </c>
      <c r="H156" s="31"/>
    </row>
    <row r="157" spans="1:8" ht="63" hidden="1" x14ac:dyDescent="0.25">
      <c r="A157" s="6" t="s">
        <v>264</v>
      </c>
      <c r="B157" s="3" t="s">
        <v>275</v>
      </c>
      <c r="C157" s="16"/>
      <c r="D157" s="8">
        <v>0</v>
      </c>
      <c r="E157" s="8">
        <v>209013.89999999997</v>
      </c>
      <c r="F157" s="21"/>
      <c r="G157" s="8"/>
      <c r="H157" s="1" t="e">
        <f>IF(#REF!=#REF!,1,0)</f>
        <v>#REF!</v>
      </c>
    </row>
    <row r="158" spans="1:8" ht="47.25" hidden="1" x14ac:dyDescent="0.25">
      <c r="A158" s="6" t="s">
        <v>265</v>
      </c>
      <c r="B158" s="3" t="s">
        <v>276</v>
      </c>
      <c r="C158" s="16"/>
      <c r="D158" s="8">
        <v>0</v>
      </c>
      <c r="E158" s="8">
        <v>209013.89999999997</v>
      </c>
      <c r="F158" s="21"/>
      <c r="G158" s="8"/>
      <c r="H158" s="1" t="e">
        <f>IF(#REF!=#REF!,1,0)</f>
        <v>#REF!</v>
      </c>
    </row>
    <row r="159" spans="1:8" ht="63" hidden="1" x14ac:dyDescent="0.25">
      <c r="A159" s="6" t="s">
        <v>266</v>
      </c>
      <c r="B159" s="3" t="s">
        <v>277</v>
      </c>
      <c r="C159" s="16"/>
      <c r="D159" s="8">
        <v>0</v>
      </c>
      <c r="E159" s="8">
        <v>1.7</v>
      </c>
      <c r="F159" s="21"/>
      <c r="G159" s="8"/>
      <c r="H159" s="1" t="e">
        <f>IF(#REF!=#REF!,1,0)</f>
        <v>#REF!</v>
      </c>
    </row>
    <row r="160" spans="1:8" ht="63" hidden="1" x14ac:dyDescent="0.25">
      <c r="A160" s="6" t="s">
        <v>267</v>
      </c>
      <c r="B160" s="3" t="s">
        <v>278</v>
      </c>
      <c r="C160" s="16"/>
      <c r="D160" s="8">
        <v>0</v>
      </c>
      <c r="E160" s="8">
        <v>6078.8</v>
      </c>
      <c r="F160" s="21"/>
      <c r="G160" s="8"/>
      <c r="H160" s="1" t="e">
        <f>IF(#REF!=#REF!,1,0)</f>
        <v>#REF!</v>
      </c>
    </row>
    <row r="161" spans="1:8" ht="63" hidden="1" x14ac:dyDescent="0.25">
      <c r="A161" s="6" t="s">
        <v>268</v>
      </c>
      <c r="B161" s="18" t="s">
        <v>361</v>
      </c>
      <c r="C161" s="18"/>
      <c r="D161" s="8">
        <v>0</v>
      </c>
      <c r="E161" s="8">
        <v>94.6</v>
      </c>
      <c r="F161" s="21"/>
      <c r="G161" s="8"/>
      <c r="H161" s="1" t="e">
        <f>IF(#REF!=#REF!,1,0)</f>
        <v>#REF!</v>
      </c>
    </row>
    <row r="162" spans="1:8" ht="63" hidden="1" x14ac:dyDescent="0.25">
      <c r="A162" s="6" t="s">
        <v>269</v>
      </c>
      <c r="B162" s="3" t="s">
        <v>351</v>
      </c>
      <c r="C162" s="16"/>
      <c r="D162" s="8">
        <v>0</v>
      </c>
      <c r="E162" s="8">
        <v>131776.79999999999</v>
      </c>
      <c r="F162" s="21"/>
      <c r="G162" s="8"/>
      <c r="H162" s="1" t="e">
        <f>IF(#REF!=#REF!,1,0)</f>
        <v>#REF!</v>
      </c>
    </row>
    <row r="163" spans="1:8" ht="78.75" hidden="1" x14ac:dyDescent="0.25">
      <c r="A163" s="6" t="s">
        <v>270</v>
      </c>
      <c r="B163" s="3" t="s">
        <v>352</v>
      </c>
      <c r="C163" s="16"/>
      <c r="D163" s="8">
        <v>0</v>
      </c>
      <c r="E163" s="8">
        <v>208.6</v>
      </c>
      <c r="F163" s="21"/>
      <c r="G163" s="8"/>
      <c r="H163" s="1" t="e">
        <f>IF(#REF!=#REF!,1,0)</f>
        <v>#REF!</v>
      </c>
    </row>
    <row r="164" spans="1:8" ht="47.25" hidden="1" x14ac:dyDescent="0.25">
      <c r="A164" s="6" t="s">
        <v>271</v>
      </c>
      <c r="B164" s="3" t="s">
        <v>353</v>
      </c>
      <c r="C164" s="16"/>
      <c r="D164" s="8">
        <v>0</v>
      </c>
      <c r="E164" s="8">
        <v>19</v>
      </c>
      <c r="F164" s="21"/>
      <c r="G164" s="8"/>
      <c r="H164" s="1" t="e">
        <f>IF(#REF!=#REF!,1,0)</f>
        <v>#REF!</v>
      </c>
    </row>
    <row r="165" spans="1:8" ht="47.25" hidden="1" x14ac:dyDescent="0.25">
      <c r="A165" s="6" t="s">
        <v>272</v>
      </c>
      <c r="B165" s="3" t="s">
        <v>354</v>
      </c>
      <c r="C165" s="16"/>
      <c r="D165" s="8">
        <v>0</v>
      </c>
      <c r="E165" s="8">
        <v>649.9</v>
      </c>
      <c r="F165" s="21"/>
      <c r="G165" s="8"/>
      <c r="H165" s="1" t="e">
        <f>IF(#REF!=#REF!,1,0)</f>
        <v>#REF!</v>
      </c>
    </row>
    <row r="166" spans="1:8" ht="78.75" hidden="1" x14ac:dyDescent="0.25">
      <c r="A166" s="6" t="s">
        <v>273</v>
      </c>
      <c r="B166" s="3" t="s">
        <v>355</v>
      </c>
      <c r="C166" s="16"/>
      <c r="D166" s="8">
        <v>0</v>
      </c>
      <c r="E166" s="8">
        <v>11.8</v>
      </c>
      <c r="F166" s="21"/>
      <c r="G166" s="8"/>
      <c r="H166" s="1" t="e">
        <f>IF(#REF!=#REF!,1,0)</f>
        <v>#REF!</v>
      </c>
    </row>
    <row r="167" spans="1:8" ht="47.25" hidden="1" x14ac:dyDescent="0.25">
      <c r="A167" s="6" t="s">
        <v>274</v>
      </c>
      <c r="B167" s="3" t="s">
        <v>279</v>
      </c>
      <c r="C167" s="16"/>
      <c r="D167" s="8">
        <v>0</v>
      </c>
      <c r="E167" s="8">
        <v>70172.7</v>
      </c>
      <c r="F167" s="21"/>
      <c r="G167" s="8"/>
      <c r="H167" s="1" t="e">
        <f>IF(#REF!=#REF!,1,0)</f>
        <v>#REF!</v>
      </c>
    </row>
    <row r="168" spans="1:8" ht="31.5" hidden="1" x14ac:dyDescent="0.25">
      <c r="A168" s="5" t="s">
        <v>231</v>
      </c>
      <c r="B168" s="9" t="s">
        <v>230</v>
      </c>
      <c r="C168" s="14"/>
      <c r="D168" s="7">
        <v>14594.5</v>
      </c>
      <c r="E168" s="7">
        <v>95348</v>
      </c>
      <c r="F168" s="22"/>
      <c r="G168" s="7"/>
    </row>
    <row r="169" spans="1:8" ht="31.5" hidden="1" x14ac:dyDescent="0.25">
      <c r="A169" s="6" t="s">
        <v>234</v>
      </c>
      <c r="B169" s="3" t="s">
        <v>235</v>
      </c>
      <c r="C169" s="16"/>
      <c r="D169" s="8">
        <v>14594.5</v>
      </c>
      <c r="E169" s="8">
        <v>95348</v>
      </c>
      <c r="F169" s="21"/>
      <c r="G169" s="8"/>
    </row>
    <row r="170" spans="1:8" ht="31.5" hidden="1" x14ac:dyDescent="0.25">
      <c r="A170" s="6" t="s">
        <v>233</v>
      </c>
      <c r="B170" s="3" t="s">
        <v>232</v>
      </c>
      <c r="C170" s="16"/>
      <c r="D170" s="8">
        <v>12470.5</v>
      </c>
      <c r="E170" s="8">
        <v>69308.5</v>
      </c>
      <c r="F170" s="21"/>
      <c r="G170" s="8"/>
    </row>
    <row r="171" spans="1:8" ht="31.5" hidden="1" x14ac:dyDescent="0.25">
      <c r="A171" s="6" t="s">
        <v>236</v>
      </c>
      <c r="B171" s="3" t="s">
        <v>237</v>
      </c>
      <c r="C171" s="16"/>
      <c r="D171" s="8">
        <v>2124</v>
      </c>
      <c r="E171" s="8">
        <v>2124.5</v>
      </c>
      <c r="F171" s="21"/>
      <c r="G171" s="8"/>
    </row>
    <row r="172" spans="1:8" ht="31.5" hidden="1" x14ac:dyDescent="0.25">
      <c r="A172" s="6" t="s">
        <v>280</v>
      </c>
      <c r="B172" s="3" t="s">
        <v>281</v>
      </c>
      <c r="C172" s="16"/>
      <c r="D172" s="8">
        <v>0</v>
      </c>
      <c r="E172" s="8">
        <v>23915</v>
      </c>
      <c r="F172" s="21"/>
      <c r="G172" s="8"/>
    </row>
    <row r="173" spans="1:8" ht="47.25" hidden="1" x14ac:dyDescent="0.25">
      <c r="A173" s="5" t="s">
        <v>249</v>
      </c>
      <c r="B173" s="9" t="s">
        <v>248</v>
      </c>
      <c r="C173" s="7">
        <v>0</v>
      </c>
      <c r="D173" s="7">
        <v>-508722</v>
      </c>
      <c r="E173" s="7">
        <v>-661105.60000000009</v>
      </c>
      <c r="F173" s="22" t="s">
        <v>372</v>
      </c>
      <c r="G173" s="7">
        <f>E173/D173*100</f>
        <v>129.95419895345591</v>
      </c>
    </row>
    <row r="174" spans="1:8" ht="47.25" hidden="1" x14ac:dyDescent="0.25">
      <c r="A174" s="5" t="s">
        <v>251</v>
      </c>
      <c r="B174" s="9" t="s">
        <v>250</v>
      </c>
      <c r="C174" s="14"/>
      <c r="D174" s="7">
        <v>-508722</v>
      </c>
      <c r="E174" s="7">
        <v>-661105.60000000009</v>
      </c>
      <c r="F174" s="22"/>
      <c r="G174" s="7"/>
    </row>
    <row r="175" spans="1:8" ht="47.25" hidden="1" x14ac:dyDescent="0.25">
      <c r="A175" s="6" t="s">
        <v>282</v>
      </c>
      <c r="B175" s="3" t="s">
        <v>318</v>
      </c>
      <c r="C175" s="16"/>
      <c r="D175" s="8">
        <v>0</v>
      </c>
      <c r="E175" s="8">
        <v>-635</v>
      </c>
      <c r="F175" s="21"/>
      <c r="G175" s="8"/>
    </row>
    <row r="176" spans="1:8" ht="47.25" hidden="1" x14ac:dyDescent="0.25">
      <c r="A176" s="6" t="s">
        <v>283</v>
      </c>
      <c r="B176" s="3" t="s">
        <v>319</v>
      </c>
      <c r="C176" s="16"/>
      <c r="D176" s="8">
        <v>0</v>
      </c>
      <c r="E176" s="8">
        <v>-206.2</v>
      </c>
      <c r="F176" s="21"/>
      <c r="G176" s="8"/>
    </row>
    <row r="177" spans="1:7" ht="47.25" hidden="1" x14ac:dyDescent="0.25">
      <c r="A177" s="6" t="s">
        <v>284</v>
      </c>
      <c r="B177" s="3" t="s">
        <v>320</v>
      </c>
      <c r="C177" s="16"/>
      <c r="D177" s="8">
        <v>0</v>
      </c>
      <c r="E177" s="8">
        <v>-126.2</v>
      </c>
      <c r="F177" s="21"/>
      <c r="G177" s="8"/>
    </row>
    <row r="178" spans="1:7" ht="63" hidden="1" x14ac:dyDescent="0.25">
      <c r="A178" s="6" t="s">
        <v>285</v>
      </c>
      <c r="B178" s="3" t="s">
        <v>356</v>
      </c>
      <c r="C178" s="16"/>
      <c r="D178" s="8">
        <v>0</v>
      </c>
      <c r="E178" s="8">
        <v>-4976.2</v>
      </c>
      <c r="F178" s="21"/>
      <c r="G178" s="8"/>
    </row>
    <row r="179" spans="1:7" ht="47.25" hidden="1" x14ac:dyDescent="0.25">
      <c r="A179" s="6" t="s">
        <v>286</v>
      </c>
      <c r="B179" s="3" t="s">
        <v>321</v>
      </c>
      <c r="C179" s="16"/>
      <c r="D179" s="8">
        <v>0</v>
      </c>
      <c r="E179" s="8">
        <v>-250.3</v>
      </c>
      <c r="F179" s="21"/>
      <c r="G179" s="8"/>
    </row>
    <row r="180" spans="1:7" ht="31.5" hidden="1" x14ac:dyDescent="0.25">
      <c r="A180" s="6" t="s">
        <v>287</v>
      </c>
      <c r="B180" s="3" t="s">
        <v>322</v>
      </c>
      <c r="C180" s="16"/>
      <c r="D180" s="8">
        <v>0</v>
      </c>
      <c r="E180" s="8">
        <v>-312.8</v>
      </c>
      <c r="F180" s="21"/>
      <c r="G180" s="8"/>
    </row>
    <row r="181" spans="1:7" ht="63" hidden="1" x14ac:dyDescent="0.25">
      <c r="A181" s="6" t="s">
        <v>288</v>
      </c>
      <c r="B181" s="3" t="s">
        <v>323</v>
      </c>
      <c r="C181" s="16"/>
      <c r="D181" s="8">
        <v>0</v>
      </c>
      <c r="E181" s="8">
        <v>-20311.5</v>
      </c>
      <c r="F181" s="21"/>
      <c r="G181" s="8"/>
    </row>
    <row r="182" spans="1:7" ht="31.5" hidden="1" x14ac:dyDescent="0.25">
      <c r="A182" s="6" t="s">
        <v>289</v>
      </c>
      <c r="B182" s="3" t="s">
        <v>324</v>
      </c>
      <c r="C182" s="16"/>
      <c r="D182" s="8">
        <v>0</v>
      </c>
      <c r="E182" s="8">
        <v>-2.8</v>
      </c>
      <c r="F182" s="21"/>
      <c r="G182" s="8"/>
    </row>
    <row r="183" spans="1:7" ht="31.5" hidden="1" x14ac:dyDescent="0.25">
      <c r="A183" s="6" t="s">
        <v>290</v>
      </c>
      <c r="B183" s="3" t="s">
        <v>325</v>
      </c>
      <c r="C183" s="16"/>
      <c r="D183" s="8">
        <v>0</v>
      </c>
      <c r="E183" s="8">
        <v>-24.3</v>
      </c>
      <c r="F183" s="21"/>
      <c r="G183" s="8"/>
    </row>
    <row r="184" spans="1:7" ht="47.25" hidden="1" x14ac:dyDescent="0.25">
      <c r="A184" s="6" t="s">
        <v>291</v>
      </c>
      <c r="B184" s="3" t="s">
        <v>326</v>
      </c>
      <c r="C184" s="16"/>
      <c r="D184" s="8">
        <v>0</v>
      </c>
      <c r="E184" s="8">
        <v>-1812.2</v>
      </c>
      <c r="F184" s="21"/>
      <c r="G184" s="8"/>
    </row>
    <row r="185" spans="1:7" ht="47.25" hidden="1" x14ac:dyDescent="0.25">
      <c r="A185" s="6" t="s">
        <v>292</v>
      </c>
      <c r="B185" s="3" t="s">
        <v>350</v>
      </c>
      <c r="C185" s="16"/>
      <c r="D185" s="8">
        <v>0</v>
      </c>
      <c r="E185" s="8">
        <v>-21.1</v>
      </c>
      <c r="F185" s="21"/>
      <c r="G185" s="8"/>
    </row>
    <row r="186" spans="1:7" ht="63" hidden="1" x14ac:dyDescent="0.25">
      <c r="A186" s="6" t="s">
        <v>293</v>
      </c>
      <c r="B186" s="3" t="s">
        <v>357</v>
      </c>
      <c r="C186" s="16"/>
      <c r="D186" s="8">
        <v>0</v>
      </c>
      <c r="E186" s="8">
        <v>-5.2</v>
      </c>
      <c r="F186" s="21"/>
      <c r="G186" s="8"/>
    </row>
    <row r="187" spans="1:7" ht="47.25" hidden="1" x14ac:dyDescent="0.25">
      <c r="A187" s="6" t="s">
        <v>294</v>
      </c>
      <c r="B187" s="3" t="s">
        <v>358</v>
      </c>
      <c r="C187" s="16"/>
      <c r="D187" s="8">
        <v>0</v>
      </c>
      <c r="E187" s="8">
        <v>-54</v>
      </c>
      <c r="F187" s="21"/>
      <c r="G187" s="8"/>
    </row>
    <row r="188" spans="1:7" ht="78.75" hidden="1" x14ac:dyDescent="0.25">
      <c r="A188" s="6" t="s">
        <v>295</v>
      </c>
      <c r="B188" s="3" t="s">
        <v>327</v>
      </c>
      <c r="C188" s="16"/>
      <c r="D188" s="8">
        <v>0</v>
      </c>
      <c r="E188" s="8">
        <v>-33</v>
      </c>
      <c r="F188" s="21"/>
      <c r="G188" s="8"/>
    </row>
    <row r="189" spans="1:7" ht="47.25" hidden="1" x14ac:dyDescent="0.25">
      <c r="A189" s="6" t="s">
        <v>296</v>
      </c>
      <c r="B189" s="3" t="s">
        <v>328</v>
      </c>
      <c r="C189" s="16"/>
      <c r="D189" s="8">
        <v>0</v>
      </c>
      <c r="E189" s="8">
        <v>-1.3</v>
      </c>
      <c r="F189" s="21"/>
      <c r="G189" s="8"/>
    </row>
    <row r="190" spans="1:7" ht="47.25" hidden="1" x14ac:dyDescent="0.25">
      <c r="A190" s="6" t="s">
        <v>297</v>
      </c>
      <c r="B190" s="18" t="s">
        <v>362</v>
      </c>
      <c r="C190" s="18"/>
      <c r="D190" s="8">
        <v>0</v>
      </c>
      <c r="E190" s="8">
        <v>-8846.6</v>
      </c>
      <c r="F190" s="21"/>
      <c r="G190" s="8"/>
    </row>
    <row r="191" spans="1:7" ht="47.25" hidden="1" x14ac:dyDescent="0.25">
      <c r="A191" s="6" t="s">
        <v>298</v>
      </c>
      <c r="B191" s="3" t="s">
        <v>329</v>
      </c>
      <c r="C191" s="16"/>
      <c r="D191" s="8">
        <v>0</v>
      </c>
      <c r="E191" s="8">
        <v>-1848.1</v>
      </c>
      <c r="F191" s="21"/>
      <c r="G191" s="8"/>
    </row>
    <row r="192" spans="1:7" ht="31.5" hidden="1" x14ac:dyDescent="0.25">
      <c r="A192" s="6" t="s">
        <v>299</v>
      </c>
      <c r="B192" s="3" t="s">
        <v>330</v>
      </c>
      <c r="C192" s="16"/>
      <c r="D192" s="8">
        <v>0</v>
      </c>
      <c r="E192" s="8">
        <v>-13.5</v>
      </c>
      <c r="F192" s="21"/>
      <c r="G192" s="8"/>
    </row>
    <row r="193" spans="1:7" ht="31.5" hidden="1" x14ac:dyDescent="0.25">
      <c r="A193" s="6" t="s">
        <v>300</v>
      </c>
      <c r="B193" s="3" t="s">
        <v>331</v>
      </c>
      <c r="C193" s="16"/>
      <c r="D193" s="8">
        <v>0</v>
      </c>
      <c r="E193" s="8">
        <v>-290</v>
      </c>
      <c r="F193" s="21"/>
      <c r="G193" s="8"/>
    </row>
    <row r="194" spans="1:7" ht="63" hidden="1" x14ac:dyDescent="0.25">
      <c r="A194" s="6" t="s">
        <v>301</v>
      </c>
      <c r="B194" s="3" t="s">
        <v>332</v>
      </c>
      <c r="C194" s="16"/>
      <c r="D194" s="8">
        <v>0</v>
      </c>
      <c r="E194" s="8">
        <v>-157.1</v>
      </c>
      <c r="F194" s="21"/>
      <c r="G194" s="8"/>
    </row>
    <row r="195" spans="1:7" ht="47.25" hidden="1" x14ac:dyDescent="0.25">
      <c r="A195" s="6" t="s">
        <v>302</v>
      </c>
      <c r="B195" s="3" t="s">
        <v>333</v>
      </c>
      <c r="C195" s="16"/>
      <c r="D195" s="8">
        <v>0</v>
      </c>
      <c r="E195" s="8">
        <v>-46</v>
      </c>
      <c r="F195" s="21"/>
      <c r="G195" s="8"/>
    </row>
    <row r="196" spans="1:7" ht="47.25" hidden="1" x14ac:dyDescent="0.25">
      <c r="A196" s="6" t="s">
        <v>303</v>
      </c>
      <c r="B196" s="3" t="s">
        <v>349</v>
      </c>
      <c r="C196" s="16"/>
      <c r="D196" s="8">
        <v>0</v>
      </c>
      <c r="E196" s="8">
        <v>-211.4</v>
      </c>
      <c r="F196" s="21"/>
      <c r="G196" s="8"/>
    </row>
    <row r="197" spans="1:7" ht="47.25" hidden="1" x14ac:dyDescent="0.25">
      <c r="A197" s="6" t="s">
        <v>304</v>
      </c>
      <c r="B197" s="3" t="s">
        <v>334</v>
      </c>
      <c r="C197" s="16"/>
      <c r="D197" s="8">
        <v>0</v>
      </c>
      <c r="E197" s="8">
        <v>-6078.8</v>
      </c>
      <c r="F197" s="21"/>
      <c r="G197" s="8"/>
    </row>
    <row r="198" spans="1:7" ht="47.25" hidden="1" x14ac:dyDescent="0.25">
      <c r="A198" s="6" t="s">
        <v>305</v>
      </c>
      <c r="B198" s="3" t="s">
        <v>335</v>
      </c>
      <c r="C198" s="16"/>
      <c r="D198" s="8">
        <v>0</v>
      </c>
      <c r="E198" s="8">
        <v>-1543.3</v>
      </c>
      <c r="F198" s="21"/>
      <c r="G198" s="8"/>
    </row>
    <row r="199" spans="1:7" ht="47.25" hidden="1" x14ac:dyDescent="0.25">
      <c r="A199" s="6" t="s">
        <v>306</v>
      </c>
      <c r="B199" s="3" t="s">
        <v>336</v>
      </c>
      <c r="C199" s="16"/>
      <c r="D199" s="8">
        <v>0</v>
      </c>
      <c r="E199" s="8">
        <v>-28.7</v>
      </c>
      <c r="F199" s="21"/>
      <c r="G199" s="8"/>
    </row>
    <row r="200" spans="1:7" ht="47.25" hidden="1" x14ac:dyDescent="0.25">
      <c r="A200" s="6" t="s">
        <v>307</v>
      </c>
      <c r="B200" s="3" t="s">
        <v>337</v>
      </c>
      <c r="C200" s="16"/>
      <c r="D200" s="8">
        <v>0</v>
      </c>
      <c r="E200" s="8">
        <v>-98832.6</v>
      </c>
      <c r="F200" s="21"/>
      <c r="G200" s="8"/>
    </row>
    <row r="201" spans="1:7" ht="127.5" hidden="1" customHeight="1" x14ac:dyDescent="0.25">
      <c r="A201" s="6" t="s">
        <v>359</v>
      </c>
      <c r="B201" s="3" t="s">
        <v>338</v>
      </c>
      <c r="C201" s="16"/>
      <c r="D201" s="8">
        <v>0</v>
      </c>
      <c r="E201" s="8">
        <v>-190.8</v>
      </c>
      <c r="F201" s="21"/>
      <c r="G201" s="8"/>
    </row>
    <row r="202" spans="1:7" ht="31.5" hidden="1" x14ac:dyDescent="0.25">
      <c r="A202" s="6" t="s">
        <v>308</v>
      </c>
      <c r="B202" s="3" t="s">
        <v>339</v>
      </c>
      <c r="C202" s="16"/>
      <c r="D202" s="8">
        <v>0</v>
      </c>
      <c r="E202" s="8">
        <v>-14.2</v>
      </c>
      <c r="F202" s="21"/>
      <c r="G202" s="8"/>
    </row>
    <row r="203" spans="1:7" ht="94.5" hidden="1" x14ac:dyDescent="0.25">
      <c r="A203" s="6" t="s">
        <v>309</v>
      </c>
      <c r="B203" s="3" t="s">
        <v>340</v>
      </c>
      <c r="C203" s="16"/>
      <c r="D203" s="8">
        <v>0</v>
      </c>
      <c r="E203" s="8">
        <v>-72.7</v>
      </c>
      <c r="F203" s="21"/>
      <c r="G203" s="8"/>
    </row>
    <row r="204" spans="1:7" ht="63" hidden="1" x14ac:dyDescent="0.25">
      <c r="A204" s="6" t="s">
        <v>310</v>
      </c>
      <c r="B204" s="3" t="s">
        <v>341</v>
      </c>
      <c r="C204" s="16"/>
      <c r="D204" s="8">
        <v>0</v>
      </c>
      <c r="E204" s="8">
        <v>-6.1</v>
      </c>
      <c r="F204" s="21"/>
      <c r="G204" s="8"/>
    </row>
    <row r="205" spans="1:7" ht="63" hidden="1" x14ac:dyDescent="0.25">
      <c r="A205" s="6" t="s">
        <v>311</v>
      </c>
      <c r="B205" s="3" t="s">
        <v>342</v>
      </c>
      <c r="C205" s="16"/>
      <c r="D205" s="8">
        <v>0</v>
      </c>
      <c r="E205" s="8">
        <v>-637.5</v>
      </c>
      <c r="F205" s="21"/>
      <c r="G205" s="8"/>
    </row>
    <row r="206" spans="1:7" ht="31.5" hidden="1" x14ac:dyDescent="0.25">
      <c r="A206" s="6" t="s">
        <v>312</v>
      </c>
      <c r="B206" s="3" t="s">
        <v>344</v>
      </c>
      <c r="C206" s="16"/>
      <c r="D206" s="8">
        <v>0</v>
      </c>
      <c r="E206" s="8">
        <v>-343.5</v>
      </c>
      <c r="F206" s="21"/>
      <c r="G206" s="8"/>
    </row>
    <row r="207" spans="1:7" ht="94.5" hidden="1" x14ac:dyDescent="0.25">
      <c r="A207" s="6" t="s">
        <v>313</v>
      </c>
      <c r="B207" s="3" t="s">
        <v>343</v>
      </c>
      <c r="C207" s="16"/>
      <c r="D207" s="8">
        <v>0</v>
      </c>
      <c r="E207" s="8">
        <v>-5.3</v>
      </c>
      <c r="F207" s="21"/>
      <c r="G207" s="8"/>
    </row>
    <row r="208" spans="1:7" ht="110.25" hidden="1" x14ac:dyDescent="0.25">
      <c r="A208" s="6" t="s">
        <v>314</v>
      </c>
      <c r="B208" s="3" t="s">
        <v>345</v>
      </c>
      <c r="C208" s="16"/>
      <c r="D208" s="8">
        <v>0</v>
      </c>
      <c r="E208" s="8">
        <v>-257.60000000000002</v>
      </c>
      <c r="F208" s="21"/>
      <c r="G208" s="8"/>
    </row>
    <row r="209" spans="1:7" ht="47.25" hidden="1" x14ac:dyDescent="0.25">
      <c r="A209" s="6" t="s">
        <v>315</v>
      </c>
      <c r="B209" s="3" t="s">
        <v>346</v>
      </c>
      <c r="C209" s="16"/>
      <c r="D209" s="8">
        <v>0</v>
      </c>
      <c r="E209" s="8">
        <v>-649.9</v>
      </c>
      <c r="F209" s="21"/>
      <c r="G209" s="8"/>
    </row>
    <row r="210" spans="1:7" ht="47.25" hidden="1" x14ac:dyDescent="0.25">
      <c r="A210" s="6" t="s">
        <v>316</v>
      </c>
      <c r="B210" s="3" t="s">
        <v>347</v>
      </c>
      <c r="C210" s="16"/>
      <c r="D210" s="8">
        <v>0</v>
      </c>
      <c r="E210" s="8">
        <v>-5.4</v>
      </c>
      <c r="F210" s="21"/>
      <c r="G210" s="8"/>
    </row>
    <row r="211" spans="1:7" ht="47.25" hidden="1" x14ac:dyDescent="0.25">
      <c r="A211" s="6" t="s">
        <v>317</v>
      </c>
      <c r="B211" s="3" t="s">
        <v>348</v>
      </c>
      <c r="C211" s="16"/>
      <c r="D211" s="8">
        <v>0</v>
      </c>
      <c r="E211" s="8">
        <v>-417</v>
      </c>
      <c r="F211" s="21"/>
      <c r="G211" s="8"/>
    </row>
    <row r="212" spans="1:7" ht="47.25" hidden="1" x14ac:dyDescent="0.25">
      <c r="A212" s="6" t="s">
        <v>253</v>
      </c>
      <c r="B212" s="3" t="s">
        <v>252</v>
      </c>
      <c r="C212" s="16"/>
      <c r="D212" s="8">
        <v>-508722</v>
      </c>
      <c r="E212" s="8">
        <v>-511837.4</v>
      </c>
      <c r="F212" s="21"/>
      <c r="G212" s="8"/>
    </row>
  </sheetData>
  <autoFilter ref="A6:G212"/>
  <mergeCells count="10">
    <mergeCell ref="F4:F5"/>
    <mergeCell ref="G4:G5"/>
    <mergeCell ref="H4:H5"/>
    <mergeCell ref="A1:E1"/>
    <mergeCell ref="B4:B5"/>
    <mergeCell ref="A4:A5"/>
    <mergeCell ref="D4:D5"/>
    <mergeCell ref="E4:E5"/>
    <mergeCell ref="C4:C5"/>
    <mergeCell ref="A2:H2"/>
  </mergeCells>
  <printOptions horizontalCentered="1"/>
  <pageMargins left="0.9055118110236221" right="0.31496062992125984" top="0.55118110236220474" bottom="0.55118110236220474" header="0.31496062992125984" footer="0.31496062992125984"/>
  <pageSetup paperSize="8" scale="70" firstPageNumber="3" fitToHeight="2" orientation="landscape" useFirstPageNumber="1" r:id="rId1"/>
  <headerFooter>
    <oddHeader>&amp;R&amp;8&amp;P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vt:lpstr>
      <vt:lpstr>'Лист1 '!Заголовки_для_печати</vt:lpstr>
      <vt:lpstr>'Лист1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Елена Чижова</cp:lastModifiedBy>
  <cp:lastPrinted>2019-06-13T13:16:00Z</cp:lastPrinted>
  <dcterms:created xsi:type="dcterms:W3CDTF">2018-05-28T12:53:54Z</dcterms:created>
  <dcterms:modified xsi:type="dcterms:W3CDTF">2019-06-13T13:16:05Z</dcterms:modified>
</cp:coreProperties>
</file>