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_FilterDatabase" localSheetId="0" hidden="1">Table1!$A$5:$H$213</definedName>
    <definedName name="_xlnm.Print_Titles" localSheetId="0">Table1!$5:$5</definedName>
    <definedName name="_xlnm.Print_Area" localSheetId="0">Table1!$A$2:$H$213</definedName>
  </definedNames>
  <calcPr calcId="162913"/>
</workbook>
</file>

<file path=xl/calcChain.xml><?xml version="1.0" encoding="utf-8"?>
<calcChain xmlns="http://schemas.openxmlformats.org/spreadsheetml/2006/main">
  <c r="F15" i="1" l="1"/>
  <c r="F16" i="1"/>
  <c r="F17" i="1"/>
  <c r="F20" i="1"/>
  <c r="F21" i="1"/>
  <c r="F22" i="1"/>
  <c r="F23" i="1"/>
  <c r="F24" i="1"/>
  <c r="F25" i="1"/>
  <c r="F26" i="1"/>
  <c r="F27" i="1"/>
  <c r="F28" i="1"/>
  <c r="F33" i="1"/>
  <c r="F36" i="1"/>
  <c r="F38" i="1"/>
  <c r="F43" i="1"/>
  <c r="F44" i="1"/>
  <c r="F46" i="1"/>
  <c r="F47" i="1"/>
  <c r="F48" i="1"/>
  <c r="F51" i="1"/>
  <c r="F52" i="1"/>
  <c r="F54" i="1"/>
  <c r="F55" i="1"/>
  <c r="F57" i="1"/>
  <c r="F59" i="1"/>
  <c r="F60" i="1"/>
  <c r="F62" i="1"/>
  <c r="F63" i="1"/>
  <c r="F64" i="1"/>
  <c r="F65" i="1"/>
  <c r="F66" i="1"/>
  <c r="F68" i="1"/>
  <c r="F69" i="1"/>
  <c r="F71" i="1"/>
  <c r="F73" i="1"/>
  <c r="F76" i="1"/>
  <c r="F77" i="1"/>
  <c r="F78" i="1"/>
  <c r="F79" i="1"/>
  <c r="F101" i="1"/>
  <c r="F103" i="1"/>
  <c r="F106" i="1"/>
  <c r="F108" i="1"/>
  <c r="F110" i="1"/>
  <c r="F116" i="1"/>
  <c r="F122" i="1"/>
  <c r="F124" i="1"/>
  <c r="F125" i="1"/>
  <c r="F126" i="1"/>
  <c r="F128" i="1"/>
  <c r="F129" i="1"/>
  <c r="F131" i="1"/>
  <c r="F133" i="1"/>
  <c r="F136" i="1"/>
  <c r="F137" i="1"/>
  <c r="F138" i="1"/>
  <c r="F144" i="1"/>
  <c r="F146" i="1"/>
  <c r="F149" i="1"/>
  <c r="F151" i="1"/>
  <c r="F154" i="1"/>
  <c r="F158" i="1"/>
  <c r="F166" i="1"/>
  <c r="F169" i="1"/>
  <c r="F173" i="1"/>
  <c r="F175" i="1"/>
  <c r="F181" i="1"/>
  <c r="F182" i="1"/>
  <c r="F183" i="1"/>
  <c r="F186" i="1"/>
  <c r="F187" i="1"/>
  <c r="F189" i="1"/>
  <c r="F191" i="1"/>
  <c r="F197" i="1"/>
  <c r="F203" i="1"/>
  <c r="F204" i="1"/>
  <c r="F205" i="1"/>
  <c r="F206" i="1"/>
  <c r="F207" i="1"/>
  <c r="F208" i="1"/>
  <c r="F209" i="1"/>
  <c r="F213" i="1"/>
  <c r="F10" i="1" l="1"/>
  <c r="F11" i="1"/>
  <c r="F14" i="1"/>
  <c r="G10" i="1"/>
  <c r="G11" i="1"/>
  <c r="G14" i="1"/>
  <c r="G15" i="1"/>
  <c r="G16" i="1"/>
  <c r="G17" i="1"/>
  <c r="G20" i="1"/>
  <c r="G21" i="1"/>
  <c r="G22" i="1"/>
  <c r="G23" i="1"/>
  <c r="G24" i="1"/>
  <c r="G25" i="1"/>
  <c r="G26" i="1"/>
  <c r="G27" i="1"/>
  <c r="G28" i="1"/>
  <c r="G33" i="1"/>
  <c r="G34" i="1"/>
  <c r="G36" i="1"/>
  <c r="G37" i="1"/>
  <c r="G38" i="1"/>
  <c r="G40" i="1"/>
  <c r="G43" i="1"/>
  <c r="G44" i="1"/>
  <c r="G46" i="1"/>
  <c r="G47" i="1"/>
  <c r="G48" i="1"/>
  <c r="G51" i="1"/>
  <c r="G52" i="1"/>
  <c r="G54" i="1"/>
  <c r="G55" i="1"/>
  <c r="G57" i="1"/>
  <c r="G59" i="1"/>
  <c r="G60" i="1"/>
  <c r="G62" i="1"/>
  <c r="G63" i="1"/>
  <c r="G64" i="1"/>
  <c r="G65" i="1"/>
  <c r="G66" i="1"/>
  <c r="G68" i="1"/>
  <c r="G69" i="1"/>
  <c r="G71" i="1"/>
  <c r="G73" i="1"/>
  <c r="G75" i="1"/>
  <c r="G76" i="1"/>
  <c r="G77" i="1"/>
  <c r="G78" i="1"/>
  <c r="G79" i="1"/>
  <c r="G82" i="1"/>
  <c r="G83" i="1"/>
  <c r="G86" i="1"/>
  <c r="G88" i="1"/>
  <c r="G90" i="1"/>
  <c r="G91" i="1"/>
  <c r="G92" i="1"/>
  <c r="G93" i="1"/>
  <c r="G95" i="1"/>
  <c r="G97" i="1"/>
  <c r="G98" i="1"/>
  <c r="G101" i="1"/>
  <c r="G103" i="1"/>
  <c r="G106" i="1"/>
  <c r="G108" i="1"/>
  <c r="G110" i="1"/>
  <c r="G113" i="1"/>
  <c r="G116" i="1"/>
  <c r="G119" i="1"/>
  <c r="G122" i="1"/>
  <c r="G123" i="1"/>
  <c r="G124" i="1"/>
  <c r="G125" i="1"/>
  <c r="G126" i="1"/>
  <c r="G128" i="1"/>
  <c r="G129" i="1"/>
  <c r="G131" i="1"/>
  <c r="G133" i="1"/>
  <c r="G136" i="1"/>
  <c r="G137" i="1"/>
  <c r="G138" i="1"/>
  <c r="G142" i="1"/>
  <c r="G144" i="1"/>
  <c r="G146" i="1"/>
  <c r="G149" i="1"/>
  <c r="G151" i="1"/>
  <c r="G154" i="1"/>
  <c r="G157" i="1"/>
  <c r="G158" i="1"/>
  <c r="G160" i="1"/>
  <c r="G163" i="1"/>
  <c r="G166" i="1"/>
  <c r="G169" i="1"/>
  <c r="G171" i="1"/>
  <c r="G173" i="1"/>
  <c r="G175" i="1"/>
  <c r="G178" i="1"/>
  <c r="G181" i="1"/>
  <c r="G182" i="1"/>
  <c r="G183" i="1"/>
  <c r="G186" i="1"/>
  <c r="G187" i="1"/>
  <c r="G189" i="1"/>
  <c r="G191" i="1"/>
  <c r="G193" i="1"/>
  <c r="G197" i="1"/>
  <c r="G202" i="1"/>
  <c r="G203" i="1"/>
  <c r="G204" i="1"/>
  <c r="G205" i="1"/>
  <c r="G206" i="1"/>
  <c r="G207" i="1"/>
  <c r="G208" i="1"/>
  <c r="G209" i="1"/>
  <c r="G211" i="1"/>
  <c r="G212" i="1"/>
  <c r="G213" i="1"/>
  <c r="E201" i="1" l="1"/>
  <c r="E199" i="1"/>
  <c r="E196" i="1"/>
  <c r="F196" i="1" s="1"/>
  <c r="E194" i="1"/>
  <c r="E192" i="1"/>
  <c r="E190" i="1"/>
  <c r="F190" i="1" s="1"/>
  <c r="E188" i="1"/>
  <c r="F188" i="1" s="1"/>
  <c r="E185" i="1"/>
  <c r="F185" i="1" s="1"/>
  <c r="E180" i="1"/>
  <c r="F180" i="1" s="1"/>
  <c r="E177" i="1"/>
  <c r="E174" i="1"/>
  <c r="F174" i="1" s="1"/>
  <c r="E172" i="1"/>
  <c r="F172" i="1" s="1"/>
  <c r="E170" i="1"/>
  <c r="E168" i="1"/>
  <c r="F168" i="1" s="1"/>
  <c r="E165" i="1"/>
  <c r="F165" i="1" s="1"/>
  <c r="E162" i="1"/>
  <c r="E159" i="1"/>
  <c r="E156" i="1"/>
  <c r="F156" i="1" s="1"/>
  <c r="E153" i="1"/>
  <c r="F153" i="1" s="1"/>
  <c r="E150" i="1"/>
  <c r="F150" i="1" s="1"/>
  <c r="E148" i="1"/>
  <c r="F148" i="1" s="1"/>
  <c r="E145" i="1"/>
  <c r="F145" i="1" s="1"/>
  <c r="E143" i="1"/>
  <c r="F143" i="1" s="1"/>
  <c r="E141" i="1"/>
  <c r="E135" i="1"/>
  <c r="F135" i="1" s="1"/>
  <c r="E132" i="1"/>
  <c r="F132" i="1" s="1"/>
  <c r="E130" i="1"/>
  <c r="F130" i="1" s="1"/>
  <c r="E127" i="1"/>
  <c r="F127" i="1" s="1"/>
  <c r="E121" i="1"/>
  <c r="F121" i="1" s="1"/>
  <c r="E118" i="1"/>
  <c r="E115" i="1"/>
  <c r="F115" i="1" s="1"/>
  <c r="E112" i="1"/>
  <c r="E109" i="1"/>
  <c r="F109" i="1" s="1"/>
  <c r="E107" i="1"/>
  <c r="F107" i="1" s="1"/>
  <c r="E105" i="1"/>
  <c r="F105" i="1" s="1"/>
  <c r="E102" i="1"/>
  <c r="F102" i="1" s="1"/>
  <c r="E100" i="1"/>
  <c r="F100" i="1" s="1"/>
  <c r="E96" i="1"/>
  <c r="E94" i="1"/>
  <c r="E89" i="1"/>
  <c r="E87" i="1"/>
  <c r="E85" i="1"/>
  <c r="E81" i="1"/>
  <c r="E74" i="1"/>
  <c r="E72" i="1"/>
  <c r="F72" i="1" s="1"/>
  <c r="E70" i="1"/>
  <c r="F70" i="1" s="1"/>
  <c r="E67" i="1"/>
  <c r="F67" i="1" s="1"/>
  <c r="E61" i="1"/>
  <c r="F61" i="1" s="1"/>
  <c r="E53" i="1"/>
  <c r="F53" i="1" s="1"/>
  <c r="E50" i="1"/>
  <c r="F50" i="1" s="1"/>
  <c r="E45" i="1"/>
  <c r="F45" i="1" s="1"/>
  <c r="E42" i="1"/>
  <c r="F42" i="1" s="1"/>
  <c r="E39" i="1"/>
  <c r="E35" i="1"/>
  <c r="F35" i="1" s="1"/>
  <c r="E32" i="1"/>
  <c r="F32" i="1" s="1"/>
  <c r="E19" i="1"/>
  <c r="F19" i="1" s="1"/>
  <c r="E13" i="1"/>
  <c r="F13" i="1" s="1"/>
  <c r="E9" i="1"/>
  <c r="G32" i="1" l="1"/>
  <c r="G45" i="1"/>
  <c r="G67" i="1"/>
  <c r="G81" i="1"/>
  <c r="G94" i="1"/>
  <c r="G105" i="1"/>
  <c r="E114" i="1"/>
  <c r="F114" i="1" s="1"/>
  <c r="G115" i="1"/>
  <c r="G130" i="1"/>
  <c r="G143" i="1"/>
  <c r="G153" i="1"/>
  <c r="E164" i="1"/>
  <c r="F164" i="1" s="1"/>
  <c r="G165" i="1"/>
  <c r="G174" i="1"/>
  <c r="G188" i="1"/>
  <c r="G196" i="1"/>
  <c r="E8" i="1"/>
  <c r="E7" i="1" s="1"/>
  <c r="F9" i="1"/>
  <c r="G9" i="1"/>
  <c r="G35" i="1"/>
  <c r="E49" i="1"/>
  <c r="F49" i="1" s="1"/>
  <c r="G50" i="1"/>
  <c r="G70" i="1"/>
  <c r="G85" i="1"/>
  <c r="G96" i="1"/>
  <c r="G107" i="1"/>
  <c r="E117" i="1"/>
  <c r="G118" i="1"/>
  <c r="G132" i="1"/>
  <c r="G145" i="1"/>
  <c r="G156" i="1"/>
  <c r="G168" i="1"/>
  <c r="E176" i="1"/>
  <c r="G177" i="1"/>
  <c r="G190" i="1"/>
  <c r="G13" i="1"/>
  <c r="G39" i="1"/>
  <c r="G53" i="1"/>
  <c r="G72" i="1"/>
  <c r="G87" i="1"/>
  <c r="G100" i="1"/>
  <c r="G109" i="1"/>
  <c r="G121" i="1"/>
  <c r="E134" i="1"/>
  <c r="F134" i="1" s="1"/>
  <c r="G135" i="1"/>
  <c r="G148" i="1"/>
  <c r="G159" i="1"/>
  <c r="G170" i="1"/>
  <c r="E179" i="1"/>
  <c r="F179" i="1" s="1"/>
  <c r="G180" i="1"/>
  <c r="G192" i="1"/>
  <c r="G201" i="1"/>
  <c r="E18" i="1"/>
  <c r="F18" i="1" s="1"/>
  <c r="G19" i="1"/>
  <c r="G42" i="1"/>
  <c r="G61" i="1"/>
  <c r="G74" i="1"/>
  <c r="G89" i="1"/>
  <c r="G102" i="1"/>
  <c r="E111" i="1"/>
  <c r="G112" i="1"/>
  <c r="G127" i="1"/>
  <c r="G141" i="1"/>
  <c r="G150" i="1"/>
  <c r="E161" i="1"/>
  <c r="G162" i="1"/>
  <c r="G172" i="1"/>
  <c r="E184" i="1"/>
  <c r="F184" i="1" s="1"/>
  <c r="G185" i="1"/>
  <c r="E58" i="1"/>
  <c r="F58" i="1" s="1"/>
  <c r="E31" i="1"/>
  <c r="F31" i="1" s="1"/>
  <c r="E155" i="1"/>
  <c r="F155" i="1" s="1"/>
  <c r="E84" i="1"/>
  <c r="E140" i="1"/>
  <c r="F140" i="1" s="1"/>
  <c r="E198" i="1"/>
  <c r="E41" i="1"/>
  <c r="F41" i="1" s="1"/>
  <c r="E104" i="1"/>
  <c r="F104" i="1" s="1"/>
  <c r="E147" i="1"/>
  <c r="F147" i="1" s="1"/>
  <c r="E120" i="1" l="1"/>
  <c r="F120" i="1" s="1"/>
  <c r="G198" i="1"/>
  <c r="G161" i="1"/>
  <c r="G117" i="1"/>
  <c r="F8" i="1"/>
  <c r="G8" i="1"/>
  <c r="E139" i="1"/>
  <c r="F139" i="1" s="1"/>
  <c r="G147" i="1"/>
  <c r="G140" i="1"/>
  <c r="E56" i="1"/>
  <c r="F56" i="1" s="1"/>
  <c r="G58" i="1"/>
  <c r="G111" i="1"/>
  <c r="G179" i="1"/>
  <c r="G176" i="1"/>
  <c r="G164" i="1"/>
  <c r="E99" i="1"/>
  <c r="F99" i="1" s="1"/>
  <c r="G104" i="1"/>
  <c r="E80" i="1"/>
  <c r="G84" i="1"/>
  <c r="G18" i="1"/>
  <c r="G134" i="1"/>
  <c r="G114" i="1"/>
  <c r="E167" i="1"/>
  <c r="F167" i="1" s="1"/>
  <c r="G41" i="1"/>
  <c r="E152" i="1"/>
  <c r="F152" i="1" s="1"/>
  <c r="G155" i="1"/>
  <c r="G184" i="1"/>
  <c r="G49" i="1"/>
  <c r="E30" i="1"/>
  <c r="F30" i="1" s="1"/>
  <c r="G31" i="1"/>
  <c r="G7" i="1"/>
  <c r="F7" i="1"/>
  <c r="G120" i="1" l="1"/>
  <c r="E6" i="1"/>
  <c r="G6" i="1" s="1"/>
  <c r="G56" i="1"/>
  <c r="G30" i="1"/>
  <c r="G99" i="1"/>
  <c r="G139" i="1"/>
  <c r="G80" i="1"/>
  <c r="G167" i="1"/>
  <c r="G152" i="1"/>
  <c r="F6" i="1" l="1"/>
</calcChain>
</file>

<file path=xl/sharedStrings.xml><?xml version="1.0" encoding="utf-8"?>
<sst xmlns="http://schemas.openxmlformats.org/spreadsheetml/2006/main" count="450" uniqueCount="447">
  <si>
    <t/>
  </si>
  <si>
    <t>Наименование дохода</t>
  </si>
  <si>
    <t>1</t>
  </si>
  <si>
    <t>2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</si>
  <si>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</si>
  <si>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</si>
  <si>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</si>
  <si>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</si>
  <si>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</si>
  <si>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</si>
  <si>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</si>
  <si>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</si>
  <si>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000 1 01 01012 02 0000 110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</si>
  <si>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</si>
  <si>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000 1 01 01014 02 0000 110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</si>
  <si>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</si>
  <si>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</si>
  <si>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</si>
  <si>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</si>
  <si>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</si>
  <si>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</si>
  <si>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</si>
  <si>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</si>
  <si>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</si>
  <si>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</si>
  <si>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</si>
  <si>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</si>
  <si>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</si>
  <si>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</si>
  <si>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</si>
  <si>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000 1 03 02090 01 0000 110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</si>
  <si>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</si>
  <si>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000 1 03 02100 01 0000 110</t>
  </si>
  <si>
    <t>Акцизы на пиво, производимое на территории Российской Федерации</t>
  </si>
  <si>
    <t>000 1 03 02110 01 0000 110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</si>
  <si>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</si>
  <si>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000 1 03 02120 01 0000 110</t>
  </si>
  <si>
    <t>Акцизы на сидр, пуаре, медовуху, производимые на территории Российской Федерации</t>
  </si>
  <si>
    <t>000 1 03 02130 01 0000 110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</si>
  <si>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</si>
  <si>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</si>
  <si>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</si>
  <si>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</si>
  <si>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</si>
  <si>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</si>
  <si>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</si>
  <si>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</si>
  <si>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</si>
  <si>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</si>
  <si>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</si>
  <si>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</si>
  <si>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</si>
  <si>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</si>
  <si>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</si>
  <si>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</si>
  <si>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</si>
  <si>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</si>
  <si>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</si>
  <si>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</si>
  <si>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</si>
  <si>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</si>
  <si>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</si>
  <si>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</si>
  <si>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</si>
  <si>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</si>
  <si>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</si>
  <si>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000 1 06 02020 02 0000 110</t>
  </si>
  <si>
    <t>Налог на имущество организаций по имуществу, входящему в Единую систему газоснабжения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</si>
  <si>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</si>
  <si>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</si>
  <si>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</si>
  <si>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</si>
  <si>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</si>
  <si>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</si>
  <si>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000 1 06 05000 02 0000 110</t>
  </si>
  <si>
    <t>Налог на игорный бизнес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</si>
  <si>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</si>
  <si>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</si>
  <si>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</si>
  <si>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</si>
  <si>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000 1 07 01020 01 0000 110</t>
  </si>
  <si>
    <t>Налог на добычу общераспространенных полезных ископаемых</t>
  </si>
  <si>
    <t>000 1 07 01030 01 0000 110</t>
  </si>
  <si>
    <t>Налог на добычу прочих полезных ископаемых (за исключением полезных ископаемых в виде природных алмазов)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</si>
  <si>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</si>
  <si>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</si>
  <si>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000 1 07 04010 01 0000 110</t>
  </si>
  <si>
    <t>Сбор за пользование объектами животного мира</t>
  </si>
  <si>
    <t>000 1 07 04030 01 0000 110</t>
  </si>
  <si>
    <t>Сбор за пользование объектами водных биологических ресурсов (по внутренним водным объектам)</t>
  </si>
  <si>
    <t>000 1 08 00000 00 0000 000</t>
  </si>
  <si>
    <t>ГОСУДАРСТВЕННАЯ ПОШЛИНА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</si>
  <si>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</si>
  <si>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</si>
  <si>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</si>
  <si>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</si>
  <si>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</si>
  <si>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</si>
  <si>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</si>
  <si>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</si>
  <si>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</si>
  <si>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</si>
  <si>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</si>
  <si>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</si>
  <si>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000 1 08 07100 01 0000 110</t>
  </si>
  <si>
    <t>Государственная пошлина за выдачу и обмен паспорта гражданина Российской Федерации</t>
  </si>
  <si>
    <t>000 1 08 07110 01 0000 110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</si>
  <si>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</si>
  <si>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000 1 08 07120 01 0000 110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</si>
  <si>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</si>
  <si>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000 1 08 07130 01 0000 110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</si>
  <si>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</si>
  <si>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</si>
  <si>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</si>
  <si>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000 1 08 07142 01 0000 110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</si>
  <si>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</si>
  <si>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000 1 08 07160 01 0000 110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</si>
  <si>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</si>
  <si>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</si>
  <si>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</si>
  <si>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000 1 08 07172 01 0000 110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</si>
  <si>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</si>
  <si>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000 1 08 07260 01 0000 110</t>
  </si>
  <si>
    <t>Государственная пошлина за выдачу разрешения на выброс вредных (загрязняющих) веществ в атмосферный воздух</t>
  </si>
  <si>
    <t>000 1 08 07262 01 0000 110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</si>
  <si>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</si>
  <si>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000 1 08 07340 01 0000 110</t>
  </si>
  <si>
    <t>Государственная пошлина за выдачу свидетельства о государственной аккредитации региональной спортивной федерации</t>
  </si>
  <si>
    <t>000 1 08 07380 01 0000 110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</si>
  <si>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</si>
  <si>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000 1 08 07390 01 0000 110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</si>
  <si>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</si>
  <si>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000 1 08 07400 01 0000 110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</si>
  <si>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</si>
  <si>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</si>
  <si>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</si>
  <si>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</si>
  <si>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</si>
  <si>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</si>
  <si>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</si>
  <si>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</si>
  <si>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>Проценты, полученные от предоставления бюджетных кредитов внутри страны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</si>
  <si>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</si>
  <si>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</si>
  <si>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</si>
  <si>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</si>
  <si>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</si>
  <si>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</si>
  <si>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</si>
  <si>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</si>
  <si>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</si>
  <si>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</si>
  <si>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</si>
  <si>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</si>
  <si>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</si>
  <si>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</si>
  <si>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000 1 11 05072 02 0000 120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</si>
  <si>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</si>
  <si>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</si>
  <si>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</si>
  <si>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</si>
  <si>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</si>
  <si>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</si>
  <si>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</si>
  <si>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</si>
  <si>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</si>
  <si>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</si>
  <si>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</si>
  <si>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</si>
  <si>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</si>
  <si>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</si>
  <si>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</si>
  <si>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</si>
  <si>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</si>
  <si>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000 1 12 02000 00 0000 120</t>
  </si>
  <si>
    <t>Платежи при пользовании недрами</t>
  </si>
  <si>
    <t>000 1 12 02010 01 0000 120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</si>
  <si>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</si>
  <si>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000 1 12 02012 01 0000 120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</si>
  <si>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</si>
  <si>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000 1 12 02030 01 0000 120</t>
  </si>
  <si>
    <t>Регулярные платежи за пользование недрами при пользовании недрами на территории Российской Федерации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</si>
  <si>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</si>
  <si>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</si>
  <si>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</si>
  <si>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</si>
  <si>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000 1 12 02100 00 0000 120</t>
  </si>
  <si>
    <t>Сборы за участие в конкурсе (аукционе) на право пользования участками недр</t>
  </si>
  <si>
    <t>000 1 12 02102 02 0000 120</t>
  </si>
  <si>
    <t>Сборы за участие в конкурсе (аукционе) на право пользования участками недр местного значения</t>
  </si>
  <si>
    <t>000 1 12 04000 00 0000 120</t>
  </si>
  <si>
    <t>Плата за использование лесов</t>
  </si>
  <si>
    <t>000 1 12 04010 00 0000 120</t>
  </si>
  <si>
    <t>Плата за использование лесов, расположенных на землях лесного фонда</t>
  </si>
  <si>
    <t>000 1 12 04013 02 0000 120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</si>
  <si>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</si>
  <si>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000 1 12 04014 02 0000 120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</si>
  <si>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</si>
  <si>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000 1 12 04015 02 0000 120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</si>
  <si>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</si>
  <si>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</si>
  <si>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</si>
  <si>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</si>
  <si>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</si>
  <si>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000 1 13 01500 00 0000 130</t>
  </si>
  <si>
    <t>Плата за оказание услуг по присоединению объектов дорожного сервиса к автомобильным дорогам общего пользования</t>
  </si>
  <si>
    <t>000 1 13 01520 02 0000 130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</si>
  <si>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</si>
  <si>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000 1 13 01990 00 0000 130</t>
  </si>
  <si>
    <t>Прочие доходы от оказания платных услуг (работ)</t>
  </si>
  <si>
    <t>000 1 13 01992 02 0000 130</t>
  </si>
  <si>
    <t>Прочие доходы от оказания платных услуг (работ) получателями средств бюджетов субъектов Российской Федерации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</si>
  <si>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</si>
  <si>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</si>
  <si>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</si>
  <si>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</si>
  <si>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000 1 13 02062 02 0000 130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</si>
  <si>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</si>
  <si>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000 1 13 02990 00 0000 130</t>
  </si>
  <si>
    <t>Прочие доходы от компенсации затрат государства</t>
  </si>
  <si>
    <t>000 1 13 02992 02 0000 130</t>
  </si>
  <si>
    <t>Прочие доходы от компенсации затрат бюджетов субъектов Российской Федерации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</si>
  <si>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</si>
  <si>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</si>
  <si>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</si>
  <si>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</si>
  <si>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000 1 14 01020 02 0000 410</t>
  </si>
  <si>
    <t>Доходы от продажи квартир, находящихся в собственности субъектов Российской Федерации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</si>
  <si>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</si>
  <si>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</si>
  <si>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000 1 14 02020 02 0000 410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</si>
  <si>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</si>
  <si>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</si>
  <si>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</si>
  <si>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</si>
  <si>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</si>
  <si>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</si>
  <si>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</si>
  <si>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000 1 15 02020 02 0000 140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</si>
  <si>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</si>
  <si>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000 1 16 00000 00 0000 000</t>
  </si>
  <si>
    <t>ШТРАФЫ, САНКЦИИ, ВОЗМЕЩЕНИЕ УЩЕРБА</t>
  </si>
  <si>
    <t>000 1 16 02000 00 0000 140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</si>
  <si>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</si>
  <si>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000 1 16 02030 02 0000 140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</si>
  <si>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</si>
  <si>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000 1 16 18000 00 0000 140</t>
  </si>
  <si>
    <t>Денежные взыскания (штрафы) за нарушение бюджетного законодательства Российской Федерации</t>
  </si>
  <si>
    <t>000 1 16 18020 02 0000 140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</si>
  <si>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</si>
  <si>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</si>
  <si>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</si>
  <si>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</si>
  <si>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</si>
  <si>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</si>
  <si>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</si>
  <si>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000 1 16 25080 00 0000 140</t>
  </si>
  <si>
    <t>Денежные взыскания (штрафы) за нарушение водного законодательства</t>
  </si>
  <si>
    <t>000 1 16 25086 02 0000 140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</si>
  <si>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</si>
  <si>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000 1 16 26000 01 0000 140</t>
  </si>
  <si>
    <t>Денежные взыскания (штрафы) за нарушение законодательства о рекламе</t>
  </si>
  <si>
    <t>000 1 16 27000 01 0000 140</t>
  </si>
  <si>
    <t>Денежные взыскания (штрафы) за нарушение законодательства Российской Федерации о пожарной безопасности</t>
  </si>
  <si>
    <t>000 1 16 30000 01 0000 140</t>
  </si>
  <si>
    <t>Денежные взыскания (штрафы) за правонарушения в области дорожного движения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</si>
  <si>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</si>
  <si>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</si>
  <si>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</si>
  <si>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</si>
  <si>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000 1 16 30020 01 0000 140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</si>
  <si>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</si>
  <si>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</si>
  <si>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</si>
  <si>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000 1 16 33020 02 0000 140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</si>
  <si>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</si>
  <si>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</si>
  <si>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</si>
  <si>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000 1 16 37020 02 0000 140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</si>
  <si>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</si>
  <si>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000 1 16 90000 00 0000 140</t>
  </si>
  <si>
    <t>Прочие поступления от денежных взысканий (штрафов) и иных сумм в возмещение ущерба</t>
  </si>
  <si>
    <t>000 1 16 90020 02 0000 140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</si>
  <si>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</si>
  <si>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</si>
  <si>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</si>
  <si>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</si>
  <si>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</si>
  <si>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</si>
  <si>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</si>
  <si>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</si>
  <si>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</si>
  <si>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</si>
  <si>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</si>
  <si>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000 2 02 04000 00 0000 151</t>
  </si>
  <si>
    <t>Иные межбюджетные трансферты</t>
  </si>
  <si>
    <t>000 2 03 00000 00 0000 000</t>
  </si>
  <si>
    <t>БЕЗВОЗМЕЗДНЫЕ ПОСТУПЛЕНИЯ ОТ ГОСУДАРСТВЕННЫХ (МУНИЦИПАЛЬНЫХ) ОРГАНИЗАЦИЙ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</si>
  <si>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</si>
  <si>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</si>
  <si>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</si>
  <si>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</si>
  <si>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</si>
  <si>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</si>
  <si>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</si>
  <si>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</si>
  <si>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</si>
  <si>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000 1 05 03000 00 0000 110</t>
  </si>
  <si>
    <t>Единый сельскохозяйственный налог</t>
  </si>
  <si>
    <t>000 1 05 03020 01 0000 110</t>
  </si>
  <si>
    <t>Единый сельскохозяйственный налог (за налоговые периоды, истекшие до 1 января 2011 года)</t>
  </si>
  <si>
    <t>000 1 08 07280 01 0000 110</t>
  </si>
  <si>
    <t>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</si>
  <si>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000 1 08 07282 01 0000 110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</si>
  <si>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</si>
  <si>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</si>
  <si>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</si>
  <si>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</si>
  <si>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</si>
  <si>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</si>
  <si>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</si>
  <si>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</si>
  <si>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</si>
  <si>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000 1 09 03000 00 0000 110</t>
  </si>
  <si>
    <t>Платежи за пользование природными ресурсами</t>
  </si>
  <si>
    <t>000 1 09 03020 00 0000 110</t>
  </si>
  <si>
    <t>Платежи за добычу полезных ископаемых</t>
  </si>
  <si>
    <t>000 1 09 03023 01 0000 110</t>
  </si>
  <si>
    <t>Платежи за добычу подземных вод</t>
  </si>
  <si>
    <t>000 1 09 03080 00 0000 110</t>
  </si>
  <si>
    <t>Отчисления на воспроизводство минерально-сырьевой базы</t>
  </si>
  <si>
    <t>000 1 09 03082 02 0000 110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</si>
  <si>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</si>
  <si>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000 1 09 04000 00 0000 110</t>
  </si>
  <si>
    <t>Налоги на имущество</t>
  </si>
  <si>
    <t>000 1 09 04010 02 0000 110</t>
  </si>
  <si>
    <t>Налог на имущество предприятий</t>
  </si>
  <si>
    <t>000 1 09 04020 02 0000 110</t>
  </si>
  <si>
    <t>Налог с владельцев транспортных средств и налог на приобретение автотранспортных средств</t>
  </si>
  <si>
    <t>000 1 09 04030 01 0000 110</t>
  </si>
  <si>
    <t>Налог на пользователей автомобильных дорог</t>
  </si>
  <si>
    <t>000 1 09 04040 01 0000 110</t>
  </si>
  <si>
    <t>Налог с имущества, переходящего в порядке наследования или дарения</t>
  </si>
  <si>
    <t>000 1 09 05000 01 0000 110</t>
  </si>
  <si>
    <t>Прочие налоги и сборы (по отмененным федеральным налогам и сборам)</t>
  </si>
  <si>
    <t>000 1 09 05040 01 0000 110</t>
  </si>
  <si>
    <t>Налог на покупку иностранных денежных знаков и платежных документов, выраженных в иностранной валюте</t>
  </si>
  <si>
    <t>000 1 09 06000 02 0000 110</t>
  </si>
  <si>
    <t>Прочие налоги и сборы (по отмененным налогам и сборам субъектов Российской Федерации)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</si>
  <si>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</si>
  <si>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</si>
  <si>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</si>
  <si>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</si>
  <si>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</si>
  <si>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</si>
  <si>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</si>
  <si>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</si>
  <si>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000 1 11 05322 02 0000 120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</si>
  <si>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Российской Федерации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</si>
  <si>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</si>
  <si>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</si>
  <si>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</si>
  <si>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</si>
  <si>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</si>
  <si>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</si>
  <si>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000 1 12 01020 01 0000 120</t>
  </si>
  <si>
    <t>Плата за выбросы загрязняющих веществ в атмосферный воздух передвижными объектами</t>
  </si>
  <si>
    <t>000 1 13 01400 01 0000 130</t>
  </si>
  <si>
    <t>Плата за предоставление сведений, документов, содержащихся в государственных реестрах (регистрах)</t>
  </si>
  <si>
    <t>000 1 13 01410 01 0000 130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</si>
  <si>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</si>
  <si>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000 1 14 02022 02 0000 410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</si>
  <si>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</si>
  <si>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000 1 14 02020 02 0000 440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</si>
  <si>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</si>
  <si>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</si>
  <si>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</si>
  <si>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</si>
  <si>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</si>
  <si>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</si>
  <si>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</si>
  <si>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</si>
  <si>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</si>
  <si>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000 1 16 03000 00 0000 140</t>
  </si>
  <si>
    <t>Денежные взыскания (штрафы) за нарушение законодательства о налогах и сборах</t>
  </si>
  <si>
    <t>000 1 16 03020 02 0000 140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</si>
  <si>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</si>
  <si>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000 1 16 23000 00 0000 140</t>
  </si>
  <si>
    <t>Доходы от возмещения ущерба при возникновении страховых случаев</t>
  </si>
  <si>
    <t>000 1 16 23020 02 0000 140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</si>
  <si>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</si>
  <si>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</si>
  <si>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</si>
  <si>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000 1 16 42000 00 0000 140</t>
  </si>
  <si>
    <t>Денежные взыскания (штрафы) за нарушение условий договоров (соглашений) о предоставлении бюджетных кредитов</t>
  </si>
  <si>
    <t>000 1 16 42020 02 0000 140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</si>
  <si>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</si>
  <si>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</si>
  <si>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</si>
  <si>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</si>
  <si>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</si>
  <si>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000 1 17 05020 02 0000 180</t>
  </si>
  <si>
    <t>Прочие неналоговые доходы бюджетов субъектов Российской Федерации</t>
  </si>
  <si>
    <t>(тыс. руб.)</t>
  </si>
  <si>
    <t>Кассовое исполнение</t>
  </si>
  <si>
    <t>ПРОЧИЕ БЕЗВОЗМЕЗДНЫЕ ПОСТУПЛЕНИЯ</t>
  </si>
  <si>
    <t>000 2 07 00000 00 0000 000</t>
  </si>
  <si>
    <t>000 1 01 01020 01 0000 110</t>
  </si>
  <si>
    <t>Налог на прибыль организаций при выполнении соглашений о разделе продукции, заключенных до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</si>
  <si>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 xml:space="preserve"> 000 1 03 02330 01 0000 110</t>
  </si>
  <si>
    <t>Акцизы на средние дистилляты, производимые на территории Российской Федерации</t>
  </si>
  <si>
    <t xml:space="preserve"> 000 1 16 46000 00 0000 140</t>
  </si>
  <si>
    <t xml:space="preserve"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
</t>
  </si>
  <si>
    <t xml:space="preserve"> 000 1 16 46000 02 0000 140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</si>
  <si>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</si>
  <si>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 xml:space="preserve"> 000 1 17 01000 00 0000 180</t>
  </si>
  <si>
    <t>Невыясненные поступления</t>
  </si>
  <si>
    <t xml:space="preserve"> 000 1 17 01020 02 0000 180</t>
  </si>
  <si>
    <t>Невыясненные поступления, зачисляемые в бюджеты субъектов Российской Федерации</t>
  </si>
  <si>
    <t>Код бюджетной классификации Российской Федерации</t>
  </si>
  <si>
    <t>% исполнения первоначального плана</t>
  </si>
  <si>
    <t>% исполнения плана с учетом всех изменений</t>
  </si>
  <si>
    <t>Пояснения отклонений (более 5 %) между первоначально утвержденными значениями и их фактическими значениями</t>
  </si>
  <si>
    <t>Сведения о фактических поступлениях доходов в областной бюджет Тверской области за 2016 год по видам доходов в сравнении с первоначально утвержденными (установленными) законом о бюджете значениями и с уточненными значениями с учетом всех изменений</t>
  </si>
  <si>
    <t>Утверждено законом об областном бюджете (первоначально, в ред. 142-ЗО от 24.12.2015)</t>
  </si>
  <si>
    <t>Утверждено законом об областном бюджете (с учетом внесенных изменений, в ред. 85-ЗО от 23.12.2016)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</si>
  <si>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 в первоначальном бюджете не планировался</t>
  </si>
  <si>
    <t>Доходы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в первоначальном бюджете не планировались</t>
  </si>
  <si>
    <t>за счет снижения перечислений по консолидированным группам налогоплательщиков</t>
  </si>
  <si>
    <t>связано с увеличением в течение 2016 года дважды  ставок по акцизам на нефтепродукты (в I  квартале ставки по акцизам на дизтопливо увеличились на 20 %, акцизам на автомобильный бензин – в среднем на 31,5 %, и с 01.04.2016 – в среднем на 20 %), а также с ростом ставок на алкогольную продукцию (вина, пиво, медовуха) в среднем на 12 %.</t>
  </si>
  <si>
    <t>С 01.01.2013 года налог подлежит зачислению только в местные бюджеты</t>
  </si>
  <si>
    <t>сокращение количества транспортных средств по организациям и изменение срока уплаты налога для физических лиц с 1 октября (в 2015 году) на  1 декабря (в 2016 году)</t>
  </si>
  <si>
    <t>снятие с учета приказом ФНС России от 05.05.2016 №ЕД-14-2/44@ 1 процессингового центра букмекерской конторы (прогноз по этому объекту на 2016 год – 1 500 тыс. руб.)</t>
  </si>
  <si>
    <t>обусловлено поступлениями в 2016 году налога на добычу полезных ископаемых от ООО «Сельхоз-Инвест» (Торжокский район) (в конце 2015 года выдано 2 лицензии на добычу песка  общим объемом 1750 тыс. куб. в год), что не было учтено при прогнозировании.</t>
  </si>
  <si>
    <t>фактическое количество обращений за оказанием услуг на регистрацию прав, ограничений (обременений) прав на недвижимое имущество и сделок с ним в МФЦ превысило прогнозируемое.</t>
  </si>
  <si>
    <t>поступление задолженности по отмененному налогу с продаж.</t>
  </si>
  <si>
    <t>увеличение количества разрешений на пользование объектами животного мира, в т.ч. в связи с увеличением статистического количества особей к острелу из-за распространения на территории Тверской области африканской чумы свиней</t>
  </si>
  <si>
    <t>при прогнозировании учтены изменения, внесенные Федеральным законом от 21.07.2014 № 219-ФЗ «О внесении изменений в Федеральный закон «Об охране окружающей среды» и отдельные законодательные акты Российской Федерации», согласно которым с 1 января 2016 года для внесения платы за негативное воздействие на окружающую среду установлен один срок уплаты - до 1 марта года, следующего за отчетным. Фактически в 2016 году ежеквартально поступали также авансовые платежи за 2016 год, введенные Федеральным законом от 29.12.2015 № 404-ФЗ «О внесении изменений в Федеральный закон «Об охране окружающей среды» и отдельные законодательные акты Российской Федерации»  (нельзя было предусмотреть на момент утверждения закона об областном бюджете на 2016 год)</t>
  </si>
  <si>
    <t>связано с поступлением доходов от сдачи металлолома в сумме 48,8 тыс. руб., от продажи ГКУ «Тверское лесничество Тверской области» имущества  – 238,2 тыс. руб. (не прогнозировалось) и доходов в сумме 4 960,0  тыс. руб.  от продажи земельных участков (заключено 40 договоров купли-продажи земельных участков под расположенными на них объектами недвижимости и проведены 4 аукциона по продаже земельных участков). Продажа земельных участков носит заявительный характер, в связи с чем данные поступления не были предусмотрены прогнозом</t>
  </si>
  <si>
    <t>В конце 2016 года распределена дополнительная дотация на поддержку мер по обеспечению сбалансированности бюджетов, а также дотация на поддержку мер по обеспечению сбалансированности бюджетов субъектов Российской Федерации, достигших наилучших результатов по социально-экономическому развитию территорий по итогам 2015 года</t>
  </si>
  <si>
    <t>Субсидии из федерального бюджета распределены в течение 2016 года: субсидии сельхозтоваропроизводителям; на государственную поддержку малого и среднего предпринимательства, включая крестьянские (фермерские) хозяйства;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рубежом;на поощрение лучших учителей;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обучением компьютерной грамотности неработающих пенсионеров; на приобретение специализированной лесопожарной техники и оборудования;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лет; на софинансирование капитальных вложений в объекты государственной (муниципальной) собственности; на реализацию мероприятий Государственного плана подготовки управленческих кадров для организаций народного хозяйства Российской Федерации; на создание в общеобразовательных организациях, расположенных в сельской местности, условий для занятий физической культурой и спортом; 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Федерации; на модернизацию региональных систем дошкольного образования; на реализацию мероприятий государственной программы Российской Федерации "Доступная среда" на 2011 - 2020 годы; на реализацию отдельных мероприятий Государственной программы Российской Федерации "Развитие здравоохранения"; на социальную поддержку Героев Социалистического Труда, Героев Труда Российской Федерации и полных кавалеров ордена Трудовой Славы;на создание в общеобразовательных организациях, расположенных в сельской местности, условий для занятий физической культурой и спортом; на реализацию мероприятий по поэтапному внедрению Всероссийского физкультурно-спортивного комплекса "Готов к труду и обороне" (ГТО);в целях софинансирования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страхования;на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грунта; на государственную поддержку молодежного предпринимательства; на подготовку и проведение празднования на федеральном уровне памятных дат субъектов Российской Федерации.</t>
  </si>
  <si>
    <t>Иные межбюджетные трансферты распределены и поступили в течение 2016 года: на осуществление отдельных полномочий в области обеспечения лекарственными препаратами, а также специализированными продуктами лечебного питания;на выплату единовременного денежного поощрения при награждении орденом "Родительская слава";  на комплектование книжных фондов библиотек мун. образований и госбиблиотек городов Москвы и Санкт-Петербурга; на единовременные денежные компенсации реабилитированным лицам;на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оцифровки;на выплату стипендий Президента РФ и Правительства РФ для обучающихся по направлениям подготовки , соответствующим приоритетным направлениям модернизации и технологического развития экономики РФ;на единовременные компенсац-е выплаты медицинским работникам; на реализацию отдельных полномочий в области лекарственного обесп. населения ЗАТО, обслуживаемых федеральными ГБУ здравоохранения, находящимися в ведении Федерального медико-биологического агентства;на государственную поддержку муниципальных учреждений культуры, находящихся на территориях сельских поселений;на гос. поддержку лучших работников мун. учреждений культуры, находящихся на территориях сельских поселений;на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тканей; на фин-е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возбудителя;на фин. обеспечение мероприятий по временному соц.-бытовому обустройству лиц, вынужденно покинувших территорию Украины и находящихся в пунктах временного размещения; на реализацию мероприятий рег-х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РФ; на финансовое обеспечение мероприятий, связанных с отдыхом и оздоровлением детей, находящихся в трудной жизненной ситуации.                                
Под фактически произведенные расходы поступили средства на содержание депутатов ГД и их помощников;на содержание членов Совета Федерации и их помощников.</t>
  </si>
  <si>
    <t>Перевыполнение связано с поступлением непредусмотренной прогнозом дебиторской задолженности прошлых лет</t>
  </si>
  <si>
    <t>Наибольший удельный вес (96,2 %) в поступлениях составляют поступления по денежным взысканиям (штрафам) за нарушение законодательства Российской Федерации о безопасности дорожного движения, высокое исполнение по которым  связано с поступлением штрафов, начисленных в 2015 году и уплачиваемых в 2016 году без применения к сумме штрафа скидки в размере 50 % (пп.1.3, ч.1 ст.32.2 КОАП РФ), а также уточнением УМВД России по Тверской области невыясненных поступлений прошлых лет в сумме  21 848,0 тыс. руб. и взысканием УФССП по Тверской области штрафов по постановлениям прошлых лет в сумме 34 125,0 тыс. руб</t>
  </si>
  <si>
    <t xml:space="preserve">- оплаты задолженности прошлых лет по арендной плате (пени) за земельные участки в размере 8 926,3 тыс. руб.,
- оплаты за фактическое использование земельного участка без заключения договора аренды в размере 195,5 тыс. руб.;
- оплаты пени, начисленных в 2016 году по договорам аренды земельных участков, в сумме 122,9 тыс. руб.;
- текущих платежей ОАО «Тверская областная типография», находящейся в процедуре банкротства, в сумме 2 221,7 тыс. руб., которые не прогнозировались.     Согласно протоколу годового общего собрания акционеров ОАО «Московско-Тверская пригородная пассажирская компания» от 16.06.2016 № 7  принято решение о выплате дивидендов в сумме 23 979,6 тыс. руб. Размер дивидендов составляет 25 % от чистой прибыли за 2015 год пропорционально доле участия в уставном капитале акционерного общества (чистая прибыль за 2015 год составила 440 993, 1 тыс. руб.). Прогнозом запланированы поступления по ОАО «Московско-Тверская пригородная пассажирская компания» в сумме 3 000,0 тыс. руб.  
</t>
  </si>
  <si>
    <t>Поступления от денежных пожертвований  не планировались</t>
  </si>
  <si>
    <t>Безвозмездные поступления от государственной корпорации - Фонда содействия реформированию жилищно-коммунального хозяйства поступили дополнительно в течение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</si>
</sst>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"/>
  </numFmts>
  <fonts count="7" x14ac:knownFonts="1">
    <font>
      <sz val="10"/>
      <color rgb="FF000000"/>
      <name val="Times New Roman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54">
    <xf numFmtId="164" fontId="0" fillId="0" borderId="0" xfId="0" applyNumberFormat="1" applyFont="1" applyFill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left" vertical="top" wrapText="1" indent="1"/>
    </xf>
    <xf numFmtId="165" fontId="2" fillId="0" borderId="2" xfId="0" applyNumberFormat="1" applyFont="1" applyFill="1" applyBorder="1" applyAlignment="1">
      <alignment horizontal="right" vertical="top" wrapText="1" indent="2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left" vertical="top" wrapText="1" indent="1"/>
    </xf>
    <xf numFmtId="165" fontId="0" fillId="0" borderId="2" xfId="0" applyNumberFormat="1" applyFont="1" applyFill="1" applyBorder="1" applyAlignment="1">
      <alignment horizontal="right" vertical="top" wrapText="1" indent="2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 indent="1"/>
    </xf>
    <xf numFmtId="165" fontId="4" fillId="0" borderId="2" xfId="0" applyNumberFormat="1" applyFont="1" applyFill="1" applyBorder="1" applyAlignment="1">
      <alignment horizontal="right" vertical="top" wrapText="1" indent="2"/>
    </xf>
    <xf numFmtId="0" fontId="4" fillId="0" borderId="1" xfId="0" applyNumberFormat="1" applyFont="1" applyFill="1" applyBorder="1" applyAlignment="1">
      <alignment horizontal="left" vertical="top" wrapText="1" indent="1"/>
    </xf>
    <xf numFmtId="0" fontId="0" fillId="0" borderId="5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6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right" vertical="top" wrapText="1" indent="2"/>
    </xf>
    <xf numFmtId="165" fontId="0" fillId="0" borderId="7" xfId="0" applyNumberFormat="1" applyFont="1" applyFill="1" applyBorder="1" applyAlignment="1">
      <alignment horizontal="right" vertical="top" wrapText="1" indent="2"/>
    </xf>
    <xf numFmtId="165" fontId="4" fillId="0" borderId="7" xfId="0" applyNumberFormat="1" applyFont="1" applyFill="1" applyBorder="1" applyAlignment="1">
      <alignment horizontal="right" vertical="top" wrapText="1" indent="2"/>
    </xf>
    <xf numFmtId="0" fontId="0" fillId="0" borderId="10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5" fontId="0" fillId="0" borderId="2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right" vertical="top" wrapText="1" indent="2"/>
    </xf>
    <xf numFmtId="165" fontId="2" fillId="0" borderId="8" xfId="0" applyNumberFormat="1" applyFont="1" applyFill="1" applyBorder="1" applyAlignment="1">
      <alignment horizontal="right" vertical="top" wrapText="1" indent="2"/>
    </xf>
    <xf numFmtId="0" fontId="1" fillId="0" borderId="0" xfId="0" applyNumberFormat="1" applyFont="1" applyFill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 indent="2"/>
    </xf>
    <xf numFmtId="165" fontId="4" fillId="0" borderId="9" xfId="0" applyNumberFormat="1" applyFont="1" applyFill="1" applyBorder="1" applyAlignment="1">
      <alignment horizontal="right" vertical="top" wrapText="1" indent="2"/>
    </xf>
    <xf numFmtId="164" fontId="5" fillId="0" borderId="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 indent="1"/>
    </xf>
    <xf numFmtId="165" fontId="4" fillId="0" borderId="11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right" vertical="top" wrapText="1" indent="2"/>
    </xf>
    <xf numFmtId="165" fontId="4" fillId="0" borderId="12" xfId="0" applyNumberFormat="1" applyFont="1" applyFill="1" applyBorder="1" applyAlignment="1">
      <alignment horizontal="right" vertical="top" wrapText="1" indent="2"/>
    </xf>
    <xf numFmtId="3" fontId="4" fillId="0" borderId="13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horizontal="right" vertical="top" wrapText="1" indent="2"/>
    </xf>
    <xf numFmtId="0" fontId="1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tabSelected="1" topLeftCell="B120" zoomScale="130" zoomScaleNormal="130" zoomScaleSheetLayoutView="115" workbookViewId="0">
      <selection activeCell="H152" sqref="H152"/>
    </sheetView>
  </sheetViews>
  <sheetFormatPr defaultRowHeight="12.75" x14ac:dyDescent="0.2"/>
  <cols>
    <col min="1" max="1" width="30.33203125" customWidth="1"/>
    <col min="2" max="2" width="46.83203125" customWidth="1"/>
    <col min="3" max="3" width="19.6640625" customWidth="1"/>
    <col min="4" max="5" width="18.6640625" customWidth="1"/>
    <col min="6" max="6" width="18.33203125" customWidth="1"/>
    <col min="7" max="7" width="15.83203125" bestFit="1" customWidth="1"/>
    <col min="8" max="8" width="94.33203125" customWidth="1"/>
  </cols>
  <sheetData>
    <row r="1" spans="1:8" ht="27" customHeight="1" x14ac:dyDescent="0.2">
      <c r="A1" s="52"/>
      <c r="B1" s="52"/>
      <c r="C1" s="52"/>
      <c r="D1" s="52"/>
    </row>
    <row r="2" spans="1:8" ht="58.5" customHeight="1" x14ac:dyDescent="0.2">
      <c r="A2" s="53" t="s">
        <v>423</v>
      </c>
      <c r="B2" s="53"/>
      <c r="C2" s="53"/>
      <c r="D2" s="53"/>
      <c r="E2" s="53"/>
      <c r="F2" s="53"/>
      <c r="G2" s="53"/>
      <c r="H2" s="53"/>
    </row>
    <row r="3" spans="1:8" ht="16.5" customHeight="1" x14ac:dyDescent="0.2">
      <c r="A3" s="3"/>
      <c r="B3" s="3"/>
      <c r="C3" s="34"/>
      <c r="H3" s="5" t="s">
        <v>403</v>
      </c>
    </row>
    <row r="4" spans="1:8" ht="159.75" customHeight="1" x14ac:dyDescent="0.2">
      <c r="A4" s="19" t="s">
        <v>419</v>
      </c>
      <c r="B4" s="19" t="s">
        <v>1</v>
      </c>
      <c r="C4" s="19" t="s">
        <v>424</v>
      </c>
      <c r="D4" s="19" t="s">
        <v>425</v>
      </c>
      <c r="E4" s="19" t="s">
        <v>404</v>
      </c>
      <c r="F4" s="20" t="s">
        <v>420</v>
      </c>
      <c r="G4" s="20" t="s">
        <v>421</v>
      </c>
      <c r="H4" s="20" t="s">
        <v>422</v>
      </c>
    </row>
    <row r="5" spans="1:8" ht="13.5" customHeight="1" x14ac:dyDescent="0.2">
      <c r="A5" s="16" t="s">
        <v>2</v>
      </c>
      <c r="B5" s="16" t="s">
        <v>3</v>
      </c>
      <c r="C5" s="17">
        <v>3</v>
      </c>
      <c r="D5" s="17">
        <v>4</v>
      </c>
      <c r="E5" s="18">
        <v>5</v>
      </c>
      <c r="F5" s="24">
        <v>6</v>
      </c>
      <c r="G5" s="24">
        <v>7</v>
      </c>
      <c r="H5" s="9">
        <v>8</v>
      </c>
    </row>
    <row r="6" spans="1:8" ht="25.5" x14ac:dyDescent="0.2">
      <c r="A6" s="6" t="s">
        <v>4</v>
      </c>
      <c r="B6" s="7" t="s">
        <v>5</v>
      </c>
      <c r="C6" s="28">
        <v>39341956.5</v>
      </c>
      <c r="D6" s="8">
        <v>39341716.399999999</v>
      </c>
      <c r="E6" s="21">
        <f>E8+E13+E18+E30+E41+E49+E56+E80+E99+E120+E139+E152+E164+E167+E198</f>
        <v>39984433.899999999</v>
      </c>
      <c r="F6" s="31">
        <f>E6/C6*100</f>
        <v>101.63305909811578</v>
      </c>
      <c r="G6" s="31">
        <f>E6/D6*100</f>
        <v>101.63367935822953</v>
      </c>
      <c r="H6" s="25"/>
    </row>
    <row r="7" spans="1:8" s="38" customFormat="1" ht="21.75" customHeight="1" x14ac:dyDescent="0.2">
      <c r="A7" s="12" t="s">
        <v>6</v>
      </c>
      <c r="B7" s="13" t="s">
        <v>7</v>
      </c>
      <c r="C7" s="27">
        <v>24168942.600000001</v>
      </c>
      <c r="D7" s="14">
        <v>24168942.600000001</v>
      </c>
      <c r="E7" s="23">
        <f>E8+E13</f>
        <v>21383942.300000001</v>
      </c>
      <c r="F7" s="35">
        <f t="shared" ref="F7:F70" si="0">E7/C7*100</f>
        <v>88.476946029074526</v>
      </c>
      <c r="G7" s="35">
        <f t="shared" ref="G7:G70" si="1">E7/D7*100</f>
        <v>88.476946029074526</v>
      </c>
      <c r="H7" s="36"/>
    </row>
    <row r="8" spans="1:8" s="38" customFormat="1" ht="34.5" customHeight="1" x14ac:dyDescent="0.2">
      <c r="A8" s="12" t="s">
        <v>8</v>
      </c>
      <c r="B8" s="13" t="s">
        <v>9</v>
      </c>
      <c r="C8" s="27">
        <v>11976728.300000001</v>
      </c>
      <c r="D8" s="14">
        <v>11976728.300000001</v>
      </c>
      <c r="E8" s="23">
        <f>E9+E12</f>
        <v>9190294.4000000004</v>
      </c>
      <c r="F8" s="35">
        <f t="shared" si="0"/>
        <v>76.734598713406569</v>
      </c>
      <c r="G8" s="35">
        <f t="shared" si="1"/>
        <v>76.734598713406569</v>
      </c>
      <c r="H8" s="36" t="s">
        <v>428</v>
      </c>
    </row>
    <row r="9" spans="1:8" s="38" customFormat="1" ht="38.25" hidden="1" x14ac:dyDescent="0.2">
      <c r="A9" s="12" t="s">
        <v>10</v>
      </c>
      <c r="B9" s="13" t="s">
        <v>11</v>
      </c>
      <c r="C9" s="27">
        <v>11976728.300000001</v>
      </c>
      <c r="D9" s="14">
        <v>11976728.300000001</v>
      </c>
      <c r="E9" s="23">
        <f>E10+E11</f>
        <v>9190294.5</v>
      </c>
      <c r="F9" s="35">
        <f t="shared" si="0"/>
        <v>76.734599548359128</v>
      </c>
      <c r="G9" s="35">
        <f t="shared" si="1"/>
        <v>76.734599548359128</v>
      </c>
      <c r="H9" s="36"/>
    </row>
    <row r="10" spans="1:8" s="38" customFormat="1" ht="51" hidden="1" x14ac:dyDescent="0.2">
      <c r="A10" s="12" t="s">
        <v>12</v>
      </c>
      <c r="B10" s="13" t="s">
        <v>13</v>
      </c>
      <c r="C10" s="27">
        <v>5940457.2000000002</v>
      </c>
      <c r="D10" s="14">
        <v>5940457.2000000002</v>
      </c>
      <c r="E10" s="23">
        <v>6231334.9000000004</v>
      </c>
      <c r="F10" s="35">
        <f t="shared" si="0"/>
        <v>104.89655409014647</v>
      </c>
      <c r="G10" s="35">
        <f t="shared" si="1"/>
        <v>104.89655409014647</v>
      </c>
      <c r="H10" s="36"/>
    </row>
    <row r="11" spans="1:8" s="38" customFormat="1" ht="51" hidden="1" x14ac:dyDescent="0.2">
      <c r="A11" s="12" t="s">
        <v>14</v>
      </c>
      <c r="B11" s="13" t="s">
        <v>15</v>
      </c>
      <c r="C11" s="27">
        <v>6036271.0999999996</v>
      </c>
      <c r="D11" s="14">
        <v>6036271.0999999996</v>
      </c>
      <c r="E11" s="23">
        <v>2958959.6</v>
      </c>
      <c r="F11" s="35">
        <f t="shared" si="0"/>
        <v>49.019660498681048</v>
      </c>
      <c r="G11" s="35">
        <f t="shared" si="1"/>
        <v>49.019660498681048</v>
      </c>
      <c r="H11" s="36" t="s">
        <v>428</v>
      </c>
    </row>
    <row r="12" spans="1:8" s="38" customFormat="1" ht="108" hidden="1" customHeight="1" x14ac:dyDescent="0.2">
      <c r="A12" s="12" t="s">
        <v>407</v>
      </c>
      <c r="B12" s="13" t="s">
        <v>408</v>
      </c>
      <c r="C12" s="27">
        <v>0</v>
      </c>
      <c r="D12" s="14">
        <v>0</v>
      </c>
      <c r="E12" s="23">
        <v>-0.1</v>
      </c>
      <c r="F12" s="35"/>
      <c r="G12" s="35"/>
      <c r="H12" s="36"/>
    </row>
    <row r="13" spans="1:8" s="38" customFormat="1" x14ac:dyDescent="0.2">
      <c r="A13" s="12" t="s">
        <v>16</v>
      </c>
      <c r="B13" s="13" t="s">
        <v>17</v>
      </c>
      <c r="C13" s="27">
        <v>12192214.300000001</v>
      </c>
      <c r="D13" s="14">
        <v>12192214.300000001</v>
      </c>
      <c r="E13" s="23">
        <f>E14+E15+E16+E17</f>
        <v>12193647.9</v>
      </c>
      <c r="F13" s="35">
        <f t="shared" si="0"/>
        <v>100.01175832350651</v>
      </c>
      <c r="G13" s="35">
        <f t="shared" si="1"/>
        <v>100.01175832350651</v>
      </c>
      <c r="H13" s="36"/>
    </row>
    <row r="14" spans="1:8" s="38" customFormat="1" ht="89.25" hidden="1" x14ac:dyDescent="0.2">
      <c r="A14" s="12" t="s">
        <v>18</v>
      </c>
      <c r="B14" s="13" t="s">
        <v>19</v>
      </c>
      <c r="C14" s="27">
        <v>11713531.300000001</v>
      </c>
      <c r="D14" s="14">
        <v>11713531.300000001</v>
      </c>
      <c r="E14" s="23">
        <v>11479621.300000001</v>
      </c>
      <c r="F14" s="35">
        <f t="shared" si="0"/>
        <v>98.003078712907012</v>
      </c>
      <c r="G14" s="35">
        <f t="shared" si="1"/>
        <v>98.003078712907012</v>
      </c>
      <c r="H14" s="36"/>
    </row>
    <row r="15" spans="1:8" s="38" customFormat="1" ht="127.5" hidden="1" x14ac:dyDescent="0.2">
      <c r="A15" s="12" t="s">
        <v>20</v>
      </c>
      <c r="B15" s="13" t="s">
        <v>21</v>
      </c>
      <c r="C15" s="27">
        <v>57808.800000000003</v>
      </c>
      <c r="D15" s="14">
        <v>57808.800000000003</v>
      </c>
      <c r="E15" s="23">
        <v>57128.2</v>
      </c>
      <c r="F15" s="35">
        <f t="shared" si="0"/>
        <v>98.822670596864143</v>
      </c>
      <c r="G15" s="35">
        <f t="shared" si="1"/>
        <v>98.822670596864143</v>
      </c>
      <c r="H15" s="36"/>
    </row>
    <row r="16" spans="1:8" s="38" customFormat="1" ht="51" hidden="1" x14ac:dyDescent="0.2">
      <c r="A16" s="12" t="s">
        <v>22</v>
      </c>
      <c r="B16" s="13" t="s">
        <v>23</v>
      </c>
      <c r="C16" s="27">
        <v>91737.2</v>
      </c>
      <c r="D16" s="14">
        <v>91737.2</v>
      </c>
      <c r="E16" s="23">
        <v>192098.4</v>
      </c>
      <c r="F16" s="35">
        <f t="shared" si="0"/>
        <v>209.400766537457</v>
      </c>
      <c r="G16" s="35">
        <f t="shared" si="1"/>
        <v>209.400766537457</v>
      </c>
      <c r="H16" s="36"/>
    </row>
    <row r="17" spans="1:8" s="38" customFormat="1" ht="102" hidden="1" x14ac:dyDescent="0.2">
      <c r="A17" s="12" t="s">
        <v>24</v>
      </c>
      <c r="B17" s="13" t="s">
        <v>25</v>
      </c>
      <c r="C17" s="27">
        <v>329137</v>
      </c>
      <c r="D17" s="14">
        <v>329137</v>
      </c>
      <c r="E17" s="23">
        <v>464800</v>
      </c>
      <c r="F17" s="35">
        <f t="shared" si="0"/>
        <v>141.21779076797807</v>
      </c>
      <c r="G17" s="35">
        <f t="shared" si="1"/>
        <v>141.21779076797807</v>
      </c>
      <c r="H17" s="36"/>
    </row>
    <row r="18" spans="1:8" s="38" customFormat="1" ht="38.25" x14ac:dyDescent="0.2">
      <c r="A18" s="12" t="s">
        <v>26</v>
      </c>
      <c r="B18" s="13" t="s">
        <v>27</v>
      </c>
      <c r="C18" s="27">
        <v>3792930.8</v>
      </c>
      <c r="D18" s="14">
        <v>3792930.8</v>
      </c>
      <c r="E18" s="23">
        <f>E19</f>
        <v>6896528.5</v>
      </c>
      <c r="F18" s="35">
        <f t="shared" si="0"/>
        <v>181.82584559676121</v>
      </c>
      <c r="G18" s="35">
        <f t="shared" si="1"/>
        <v>181.82584559676121</v>
      </c>
      <c r="H18" s="36"/>
    </row>
    <row r="19" spans="1:8" s="38" customFormat="1" ht="67.5" customHeight="1" x14ac:dyDescent="0.2">
      <c r="A19" s="12" t="s">
        <v>28</v>
      </c>
      <c r="B19" s="13" t="s">
        <v>29</v>
      </c>
      <c r="C19" s="27">
        <v>3792930.8</v>
      </c>
      <c r="D19" s="14">
        <v>3792930.8</v>
      </c>
      <c r="E19" s="23">
        <f>E20+E21+E22+E23+E24+E25+E26+E27+E28+E29</f>
        <v>6896528.5</v>
      </c>
      <c r="F19" s="35">
        <f t="shared" si="0"/>
        <v>181.82584559676121</v>
      </c>
      <c r="G19" s="35">
        <f t="shared" si="1"/>
        <v>181.82584559676121</v>
      </c>
      <c r="H19" s="37" t="s">
        <v>429</v>
      </c>
    </row>
    <row r="20" spans="1:8" s="38" customFormat="1" ht="114.75" hidden="1" x14ac:dyDescent="0.2">
      <c r="A20" s="12" t="s">
        <v>30</v>
      </c>
      <c r="B20" s="13" t="s">
        <v>31</v>
      </c>
      <c r="C20" s="27">
        <v>275225</v>
      </c>
      <c r="D20" s="14">
        <v>275225</v>
      </c>
      <c r="E20" s="23">
        <v>124024.1</v>
      </c>
      <c r="F20" s="35">
        <f t="shared" si="0"/>
        <v>45.062803161050056</v>
      </c>
      <c r="G20" s="35">
        <f t="shared" si="1"/>
        <v>45.062803161050056</v>
      </c>
      <c r="H20" s="36"/>
    </row>
    <row r="21" spans="1:8" s="38" customFormat="1" ht="25.5" hidden="1" x14ac:dyDescent="0.2">
      <c r="A21" s="12" t="s">
        <v>32</v>
      </c>
      <c r="B21" s="13" t="s">
        <v>33</v>
      </c>
      <c r="C21" s="27">
        <v>1223029</v>
      </c>
      <c r="D21" s="14">
        <v>1223029</v>
      </c>
      <c r="E21" s="23">
        <v>1471929.9</v>
      </c>
      <c r="F21" s="35">
        <f t="shared" si="0"/>
        <v>120.35118545839877</v>
      </c>
      <c r="G21" s="35">
        <f t="shared" si="1"/>
        <v>120.35118545839877</v>
      </c>
      <c r="H21" s="36"/>
    </row>
    <row r="22" spans="1:8" s="38" customFormat="1" ht="153" hidden="1" x14ac:dyDescent="0.2">
      <c r="A22" s="12" t="s">
        <v>34</v>
      </c>
      <c r="B22" s="13" t="s">
        <v>35</v>
      </c>
      <c r="C22" s="27">
        <v>115814</v>
      </c>
      <c r="D22" s="14">
        <v>115814</v>
      </c>
      <c r="E22" s="23">
        <v>151872.5</v>
      </c>
      <c r="F22" s="35">
        <f t="shared" si="0"/>
        <v>131.1348368936398</v>
      </c>
      <c r="G22" s="35">
        <f t="shared" si="1"/>
        <v>131.1348368936398</v>
      </c>
      <c r="H22" s="36"/>
    </row>
    <row r="23" spans="1:8" s="38" customFormat="1" ht="38.25" hidden="1" x14ac:dyDescent="0.2">
      <c r="A23" s="12" t="s">
        <v>36</v>
      </c>
      <c r="B23" s="13" t="s">
        <v>37</v>
      </c>
      <c r="C23" s="27">
        <v>78342</v>
      </c>
      <c r="D23" s="14">
        <v>78342</v>
      </c>
      <c r="E23" s="23">
        <v>226218.3</v>
      </c>
      <c r="F23" s="35">
        <f t="shared" si="0"/>
        <v>288.75737152485254</v>
      </c>
      <c r="G23" s="35">
        <f t="shared" si="1"/>
        <v>288.75737152485254</v>
      </c>
      <c r="H23" s="36"/>
    </row>
    <row r="24" spans="1:8" s="38" customFormat="1" ht="165.75" hidden="1" x14ac:dyDescent="0.2">
      <c r="A24" s="12" t="s">
        <v>38</v>
      </c>
      <c r="B24" s="13" t="s">
        <v>39</v>
      </c>
      <c r="C24" s="27">
        <v>772771</v>
      </c>
      <c r="D24" s="14">
        <v>772771</v>
      </c>
      <c r="E24" s="23">
        <v>354837.3</v>
      </c>
      <c r="F24" s="35">
        <f t="shared" si="0"/>
        <v>45.917522784887112</v>
      </c>
      <c r="G24" s="35">
        <f t="shared" si="1"/>
        <v>45.917522784887112</v>
      </c>
      <c r="H24" s="36"/>
    </row>
    <row r="25" spans="1:8" s="38" customFormat="1" ht="76.5" hidden="1" x14ac:dyDescent="0.2">
      <c r="A25" s="12" t="s">
        <v>40</v>
      </c>
      <c r="B25" s="13" t="s">
        <v>41</v>
      </c>
      <c r="C25" s="27">
        <v>436196.6</v>
      </c>
      <c r="D25" s="14">
        <v>436196.6</v>
      </c>
      <c r="E25" s="23">
        <v>1561493.4</v>
      </c>
      <c r="F25" s="35">
        <f t="shared" si="0"/>
        <v>357.97926898100536</v>
      </c>
      <c r="G25" s="35">
        <f t="shared" si="1"/>
        <v>357.97926898100536</v>
      </c>
      <c r="H25" s="36"/>
    </row>
    <row r="26" spans="1:8" s="38" customFormat="1" ht="102" hidden="1" x14ac:dyDescent="0.2">
      <c r="A26" s="12" t="s">
        <v>42</v>
      </c>
      <c r="B26" s="13" t="s">
        <v>43</v>
      </c>
      <c r="C26" s="27">
        <v>14536.2</v>
      </c>
      <c r="D26" s="14">
        <v>14536.2</v>
      </c>
      <c r="E26" s="23">
        <v>23835.5</v>
      </c>
      <c r="F26" s="35">
        <f t="shared" si="0"/>
        <v>163.97339056974999</v>
      </c>
      <c r="G26" s="35">
        <f t="shared" si="1"/>
        <v>163.97339056974999</v>
      </c>
      <c r="H26" s="36"/>
    </row>
    <row r="27" spans="1:8" s="38" customFormat="1" ht="76.5" hidden="1" x14ac:dyDescent="0.2">
      <c r="A27" s="12" t="s">
        <v>44</v>
      </c>
      <c r="B27" s="13" t="s">
        <v>45</v>
      </c>
      <c r="C27" s="27">
        <v>889306</v>
      </c>
      <c r="D27" s="14">
        <v>889306</v>
      </c>
      <c r="E27" s="23">
        <v>3213601.2</v>
      </c>
      <c r="F27" s="35">
        <f t="shared" si="0"/>
        <v>361.3605665541445</v>
      </c>
      <c r="G27" s="35">
        <f t="shared" si="1"/>
        <v>361.3605665541445</v>
      </c>
      <c r="H27" s="36"/>
    </row>
    <row r="28" spans="1:8" s="38" customFormat="1" ht="76.5" hidden="1" x14ac:dyDescent="0.2">
      <c r="A28" s="12" t="s">
        <v>46</v>
      </c>
      <c r="B28" s="13" t="s">
        <v>47</v>
      </c>
      <c r="C28" s="27">
        <v>-12289</v>
      </c>
      <c r="D28" s="14">
        <v>-12289</v>
      </c>
      <c r="E28" s="23">
        <v>-231278</v>
      </c>
      <c r="F28" s="35">
        <f t="shared" si="0"/>
        <v>1881.9920253885589</v>
      </c>
      <c r="G28" s="35">
        <f t="shared" si="1"/>
        <v>1881.9920253885589</v>
      </c>
      <c r="H28" s="36"/>
    </row>
    <row r="29" spans="1:8" s="38" customFormat="1" ht="38.25" hidden="1" x14ac:dyDescent="0.2">
      <c r="A29" s="12" t="s">
        <v>409</v>
      </c>
      <c r="B29" s="13" t="s">
        <v>410</v>
      </c>
      <c r="C29" s="27">
        <v>0</v>
      </c>
      <c r="D29" s="14">
        <v>0</v>
      </c>
      <c r="E29" s="23">
        <v>-5.7</v>
      </c>
      <c r="F29" s="35"/>
      <c r="G29" s="35"/>
      <c r="H29" s="36"/>
    </row>
    <row r="30" spans="1:8" s="38" customFormat="1" x14ac:dyDescent="0.2">
      <c r="A30" s="12" t="s">
        <v>48</v>
      </c>
      <c r="B30" s="13" t="s">
        <v>49</v>
      </c>
      <c r="C30" s="27">
        <v>1925243</v>
      </c>
      <c r="D30" s="14">
        <v>1925145.1</v>
      </c>
      <c r="E30" s="23">
        <f>E31+E39</f>
        <v>1965979.7999999998</v>
      </c>
      <c r="F30" s="35">
        <f t="shared" si="0"/>
        <v>102.11593030074644</v>
      </c>
      <c r="G30" s="35">
        <f t="shared" si="1"/>
        <v>102.12112323377598</v>
      </c>
      <c r="H30" s="36"/>
    </row>
    <row r="31" spans="1:8" s="38" customFormat="1" ht="25.5" x14ac:dyDescent="0.2">
      <c r="A31" s="12" t="s">
        <v>50</v>
      </c>
      <c r="B31" s="13" t="s">
        <v>51</v>
      </c>
      <c r="C31" s="27">
        <v>1925243</v>
      </c>
      <c r="D31" s="14">
        <v>1925111</v>
      </c>
      <c r="E31" s="23">
        <f>E32+E35+E38</f>
        <v>1965969.7999999998</v>
      </c>
      <c r="F31" s="35">
        <f t="shared" si="0"/>
        <v>102.11541088579467</v>
      </c>
      <c r="G31" s="35">
        <f t="shared" si="1"/>
        <v>102.12241268165833</v>
      </c>
      <c r="H31" s="36"/>
    </row>
    <row r="32" spans="1:8" s="38" customFormat="1" ht="38.25" hidden="1" x14ac:dyDescent="0.2">
      <c r="A32" s="12" t="s">
        <v>52</v>
      </c>
      <c r="B32" s="13" t="s">
        <v>53</v>
      </c>
      <c r="C32" s="27">
        <v>1388418</v>
      </c>
      <c r="D32" s="14">
        <v>1388301.4</v>
      </c>
      <c r="E32" s="23">
        <f>E33+E34</f>
        <v>1388837.9</v>
      </c>
      <c r="F32" s="35">
        <f t="shared" si="0"/>
        <v>100.03024305360488</v>
      </c>
      <c r="G32" s="35">
        <f t="shared" si="1"/>
        <v>100.03864434624931</v>
      </c>
      <c r="H32" s="36"/>
    </row>
    <row r="33" spans="1:8" s="38" customFormat="1" ht="38.25" hidden="1" x14ac:dyDescent="0.2">
      <c r="A33" s="12" t="s">
        <v>54</v>
      </c>
      <c r="B33" s="13" t="s">
        <v>53</v>
      </c>
      <c r="C33" s="27">
        <v>1388418</v>
      </c>
      <c r="D33" s="14">
        <v>1388418</v>
      </c>
      <c r="E33" s="23">
        <v>1388984.5</v>
      </c>
      <c r="F33" s="35">
        <f t="shared" si="0"/>
        <v>100.04080183345361</v>
      </c>
      <c r="G33" s="35">
        <f t="shared" si="1"/>
        <v>100.04080183345361</v>
      </c>
      <c r="H33" s="36"/>
    </row>
    <row r="34" spans="1:8" s="38" customFormat="1" ht="51" hidden="1" x14ac:dyDescent="0.2">
      <c r="A34" s="12" t="s">
        <v>303</v>
      </c>
      <c r="B34" s="13" t="s">
        <v>304</v>
      </c>
      <c r="C34" s="27">
        <v>0</v>
      </c>
      <c r="D34" s="14">
        <v>-116.6</v>
      </c>
      <c r="E34" s="23">
        <v>-146.6</v>
      </c>
      <c r="F34" s="35"/>
      <c r="G34" s="35">
        <f t="shared" si="1"/>
        <v>125.72898799313894</v>
      </c>
      <c r="H34" s="36"/>
    </row>
    <row r="35" spans="1:8" s="38" customFormat="1" ht="51" hidden="1" x14ac:dyDescent="0.2">
      <c r="A35" s="12" t="s">
        <v>55</v>
      </c>
      <c r="B35" s="13" t="s">
        <v>56</v>
      </c>
      <c r="C35" s="27">
        <v>392587</v>
      </c>
      <c r="D35" s="14">
        <v>392571.6</v>
      </c>
      <c r="E35" s="23">
        <f>E36+E37</f>
        <v>475204.4</v>
      </c>
      <c r="F35" s="35">
        <f t="shared" si="0"/>
        <v>121.04435449976694</v>
      </c>
      <c r="G35" s="35">
        <f t="shared" si="1"/>
        <v>121.04910288976585</v>
      </c>
      <c r="H35" s="36"/>
    </row>
    <row r="36" spans="1:8" s="38" customFormat="1" ht="51" hidden="1" x14ac:dyDescent="0.2">
      <c r="A36" s="12" t="s">
        <v>57</v>
      </c>
      <c r="B36" s="13" t="s">
        <v>56</v>
      </c>
      <c r="C36" s="27">
        <v>392587</v>
      </c>
      <c r="D36" s="14">
        <v>392587</v>
      </c>
      <c r="E36" s="23">
        <v>475206</v>
      </c>
      <c r="F36" s="35">
        <f t="shared" si="0"/>
        <v>121.04476205274244</v>
      </c>
      <c r="G36" s="35">
        <f t="shared" si="1"/>
        <v>121.04476205274244</v>
      </c>
      <c r="H36" s="36"/>
    </row>
    <row r="37" spans="1:8" s="38" customFormat="1" ht="63.75" hidden="1" x14ac:dyDescent="0.2">
      <c r="A37" s="12" t="s">
        <v>305</v>
      </c>
      <c r="B37" s="13" t="s">
        <v>306</v>
      </c>
      <c r="C37" s="27">
        <v>0</v>
      </c>
      <c r="D37" s="14">
        <v>-15.4</v>
      </c>
      <c r="E37" s="23">
        <v>-1.6</v>
      </c>
      <c r="F37" s="35"/>
      <c r="G37" s="35">
        <f t="shared" si="1"/>
        <v>10.38961038961039</v>
      </c>
      <c r="H37" s="36"/>
    </row>
    <row r="38" spans="1:8" s="38" customFormat="1" ht="25.5" hidden="1" x14ac:dyDescent="0.2">
      <c r="A38" s="12" t="s">
        <v>58</v>
      </c>
      <c r="B38" s="13" t="s">
        <v>59</v>
      </c>
      <c r="C38" s="27">
        <v>144238</v>
      </c>
      <c r="D38" s="14">
        <v>144238</v>
      </c>
      <c r="E38" s="23">
        <v>101927.5</v>
      </c>
      <c r="F38" s="35">
        <f t="shared" si="0"/>
        <v>70.666190601644502</v>
      </c>
      <c r="G38" s="35">
        <f t="shared" si="1"/>
        <v>70.666190601644502</v>
      </c>
      <c r="H38" s="36"/>
    </row>
    <row r="39" spans="1:8" s="38" customFormat="1" x14ac:dyDescent="0.2">
      <c r="A39" s="12" t="s">
        <v>307</v>
      </c>
      <c r="B39" s="13" t="s">
        <v>308</v>
      </c>
      <c r="C39" s="27">
        <v>0</v>
      </c>
      <c r="D39" s="14">
        <v>34.1</v>
      </c>
      <c r="E39" s="23">
        <f>E40</f>
        <v>10</v>
      </c>
      <c r="F39" s="35"/>
      <c r="G39" s="35">
        <f t="shared" si="1"/>
        <v>29.325513196480934</v>
      </c>
      <c r="H39" s="36" t="s">
        <v>430</v>
      </c>
    </row>
    <row r="40" spans="1:8" s="38" customFormat="1" ht="38.25" hidden="1" x14ac:dyDescent="0.2">
      <c r="A40" s="12" t="s">
        <v>309</v>
      </c>
      <c r="B40" s="13" t="s">
        <v>310</v>
      </c>
      <c r="C40" s="27">
        <v>0</v>
      </c>
      <c r="D40" s="14">
        <v>34.1</v>
      </c>
      <c r="E40" s="23">
        <v>10</v>
      </c>
      <c r="F40" s="35"/>
      <c r="G40" s="35">
        <f t="shared" si="1"/>
        <v>29.325513196480934</v>
      </c>
      <c r="H40" s="36"/>
    </row>
    <row r="41" spans="1:8" s="38" customFormat="1" x14ac:dyDescent="0.2">
      <c r="A41" s="12" t="s">
        <v>60</v>
      </c>
      <c r="B41" s="13" t="s">
        <v>61</v>
      </c>
      <c r="C41" s="27">
        <v>8067187</v>
      </c>
      <c r="D41" s="14">
        <v>8067187</v>
      </c>
      <c r="E41" s="23">
        <f>E42+E45+E48</f>
        <v>7923820.2000000002</v>
      </c>
      <c r="F41" s="35">
        <f t="shared" si="0"/>
        <v>98.222840253981971</v>
      </c>
      <c r="G41" s="35">
        <f t="shared" si="1"/>
        <v>98.222840253981971</v>
      </c>
      <c r="H41" s="36"/>
    </row>
    <row r="42" spans="1:8" s="38" customFormat="1" x14ac:dyDescent="0.2">
      <c r="A42" s="12" t="s">
        <v>62</v>
      </c>
      <c r="B42" s="13" t="s">
        <v>63</v>
      </c>
      <c r="C42" s="27">
        <v>6852842</v>
      </c>
      <c r="D42" s="14">
        <v>6852842</v>
      </c>
      <c r="E42" s="23">
        <f>E43+E44</f>
        <v>6856425.9000000004</v>
      </c>
      <c r="F42" s="35">
        <f t="shared" si="0"/>
        <v>100.05229801008109</v>
      </c>
      <c r="G42" s="35">
        <f t="shared" si="1"/>
        <v>100.05229801008109</v>
      </c>
      <c r="H42" s="36"/>
    </row>
    <row r="43" spans="1:8" s="38" customFormat="1" ht="38.25" hidden="1" x14ac:dyDescent="0.2">
      <c r="A43" s="12" t="s">
        <v>64</v>
      </c>
      <c r="B43" s="13" t="s">
        <v>65</v>
      </c>
      <c r="C43" s="27">
        <v>6304615</v>
      </c>
      <c r="D43" s="14">
        <v>6304615</v>
      </c>
      <c r="E43" s="23">
        <v>6268706</v>
      </c>
      <c r="F43" s="35">
        <f t="shared" si="0"/>
        <v>99.430433103369523</v>
      </c>
      <c r="G43" s="35">
        <f t="shared" si="1"/>
        <v>99.430433103369523</v>
      </c>
      <c r="H43" s="36"/>
    </row>
    <row r="44" spans="1:8" s="38" customFormat="1" ht="38.25" hidden="1" x14ac:dyDescent="0.2">
      <c r="A44" s="12" t="s">
        <v>66</v>
      </c>
      <c r="B44" s="13" t="s">
        <v>67</v>
      </c>
      <c r="C44" s="27">
        <v>548227</v>
      </c>
      <c r="D44" s="14">
        <v>548227</v>
      </c>
      <c r="E44" s="23">
        <v>587719.9</v>
      </c>
      <c r="F44" s="35">
        <f t="shared" si="0"/>
        <v>107.20374954170444</v>
      </c>
      <c r="G44" s="35">
        <f t="shared" si="1"/>
        <v>107.20374954170444</v>
      </c>
      <c r="H44" s="36"/>
    </row>
    <row r="45" spans="1:8" s="38" customFormat="1" ht="25.5" x14ac:dyDescent="0.2">
      <c r="A45" s="12" t="s">
        <v>68</v>
      </c>
      <c r="B45" s="13" t="s">
        <v>69</v>
      </c>
      <c r="C45" s="27">
        <v>1210661</v>
      </c>
      <c r="D45" s="14">
        <v>1210661</v>
      </c>
      <c r="E45" s="23">
        <f>E46+E47</f>
        <v>1064358.5999999999</v>
      </c>
      <c r="F45" s="35">
        <f t="shared" si="0"/>
        <v>87.915494097852317</v>
      </c>
      <c r="G45" s="35">
        <f t="shared" si="1"/>
        <v>87.915494097852317</v>
      </c>
      <c r="H45" s="36" t="s">
        <v>431</v>
      </c>
    </row>
    <row r="46" spans="1:8" s="38" customFormat="1" hidden="1" x14ac:dyDescent="0.2">
      <c r="A46" s="12" t="s">
        <v>70</v>
      </c>
      <c r="B46" s="13" t="s">
        <v>71</v>
      </c>
      <c r="C46" s="27">
        <v>233901</v>
      </c>
      <c r="D46" s="14">
        <v>233901</v>
      </c>
      <c r="E46" s="23">
        <v>195226.4</v>
      </c>
      <c r="F46" s="35">
        <f t="shared" si="0"/>
        <v>83.465397753750509</v>
      </c>
      <c r="G46" s="35">
        <f t="shared" si="1"/>
        <v>83.465397753750509</v>
      </c>
      <c r="H46" s="36"/>
    </row>
    <row r="47" spans="1:8" s="38" customFormat="1" hidden="1" x14ac:dyDescent="0.2">
      <c r="A47" s="12" t="s">
        <v>72</v>
      </c>
      <c r="B47" s="13" t="s">
        <v>73</v>
      </c>
      <c r="C47" s="27">
        <v>976760</v>
      </c>
      <c r="D47" s="14">
        <v>976760</v>
      </c>
      <c r="E47" s="23">
        <v>869132.2</v>
      </c>
      <c r="F47" s="35">
        <f t="shared" si="0"/>
        <v>88.981141733895726</v>
      </c>
      <c r="G47" s="35">
        <f t="shared" si="1"/>
        <v>88.981141733895726</v>
      </c>
      <c r="H47" s="36"/>
    </row>
    <row r="48" spans="1:8" s="38" customFormat="1" ht="25.5" x14ac:dyDescent="0.2">
      <c r="A48" s="12" t="s">
        <v>74</v>
      </c>
      <c r="B48" s="13" t="s">
        <v>75</v>
      </c>
      <c r="C48" s="27">
        <v>3684</v>
      </c>
      <c r="D48" s="14">
        <v>3684</v>
      </c>
      <c r="E48" s="23">
        <v>3035.7</v>
      </c>
      <c r="F48" s="35">
        <f t="shared" si="0"/>
        <v>82.402280130293164</v>
      </c>
      <c r="G48" s="35">
        <f t="shared" si="1"/>
        <v>82.402280130293164</v>
      </c>
      <c r="H48" s="36" t="s">
        <v>432</v>
      </c>
    </row>
    <row r="49" spans="1:8" s="38" customFormat="1" ht="38.25" x14ac:dyDescent="0.2">
      <c r="A49" s="12" t="s">
        <v>76</v>
      </c>
      <c r="B49" s="13" t="s">
        <v>77</v>
      </c>
      <c r="C49" s="27">
        <v>37788</v>
      </c>
      <c r="D49" s="14">
        <v>37788</v>
      </c>
      <c r="E49" s="23">
        <f>E50+E53</f>
        <v>51540.3</v>
      </c>
      <c r="F49" s="35">
        <f t="shared" si="0"/>
        <v>136.3932994601461</v>
      </c>
      <c r="G49" s="35">
        <f t="shared" si="1"/>
        <v>136.3932994601461</v>
      </c>
      <c r="H49" s="36"/>
    </row>
    <row r="50" spans="1:8" s="38" customFormat="1" ht="38.25" x14ac:dyDescent="0.2">
      <c r="A50" s="12" t="s">
        <v>78</v>
      </c>
      <c r="B50" s="13" t="s">
        <v>79</v>
      </c>
      <c r="C50" s="27">
        <v>33316</v>
      </c>
      <c r="D50" s="14">
        <v>33316</v>
      </c>
      <c r="E50" s="23">
        <f>E51+E52</f>
        <v>45477.4</v>
      </c>
      <c r="F50" s="35">
        <f t="shared" si="0"/>
        <v>136.50318165446032</v>
      </c>
      <c r="G50" s="35">
        <f t="shared" si="1"/>
        <v>136.50318165446032</v>
      </c>
      <c r="H50" s="36" t="s">
        <v>433</v>
      </c>
    </row>
    <row r="51" spans="1:8" s="38" customFormat="1" ht="25.5" hidden="1" x14ac:dyDescent="0.2">
      <c r="A51" s="12" t="s">
        <v>80</v>
      </c>
      <c r="B51" s="13" t="s">
        <v>81</v>
      </c>
      <c r="C51" s="27">
        <v>31650</v>
      </c>
      <c r="D51" s="14">
        <v>31650</v>
      </c>
      <c r="E51" s="23">
        <v>44888.5</v>
      </c>
      <c r="F51" s="35">
        <f t="shared" si="0"/>
        <v>141.82780410742498</v>
      </c>
      <c r="G51" s="35">
        <f t="shared" si="1"/>
        <v>141.82780410742498</v>
      </c>
      <c r="H51" s="36"/>
    </row>
    <row r="52" spans="1:8" s="38" customFormat="1" ht="38.25" hidden="1" x14ac:dyDescent="0.2">
      <c r="A52" s="12" t="s">
        <v>82</v>
      </c>
      <c r="B52" s="13" t="s">
        <v>83</v>
      </c>
      <c r="C52" s="27">
        <v>1666</v>
      </c>
      <c r="D52" s="14">
        <v>1666</v>
      </c>
      <c r="E52" s="23">
        <v>588.9</v>
      </c>
      <c r="F52" s="35">
        <f t="shared" si="0"/>
        <v>35.348139255702279</v>
      </c>
      <c r="G52" s="35">
        <f t="shared" si="1"/>
        <v>35.348139255702279</v>
      </c>
      <c r="H52" s="36"/>
    </row>
    <row r="53" spans="1:8" s="38" customFormat="1" ht="38.25" x14ac:dyDescent="0.2">
      <c r="A53" s="12" t="s">
        <v>84</v>
      </c>
      <c r="B53" s="13" t="s">
        <v>85</v>
      </c>
      <c r="C53" s="27">
        <v>4472</v>
      </c>
      <c r="D53" s="14">
        <v>4472</v>
      </c>
      <c r="E53" s="23">
        <f>E54+E55</f>
        <v>6062.9000000000005</v>
      </c>
      <c r="F53" s="35">
        <f t="shared" si="0"/>
        <v>135.57468694096602</v>
      </c>
      <c r="G53" s="35">
        <f t="shared" si="1"/>
        <v>135.57468694096602</v>
      </c>
      <c r="H53" s="36" t="s">
        <v>436</v>
      </c>
    </row>
    <row r="54" spans="1:8" s="38" customFormat="1" ht="25.5" hidden="1" x14ac:dyDescent="0.2">
      <c r="A54" s="12" t="s">
        <v>86</v>
      </c>
      <c r="B54" s="13" t="s">
        <v>87</v>
      </c>
      <c r="C54" s="27">
        <v>4465</v>
      </c>
      <c r="D54" s="14">
        <v>4465</v>
      </c>
      <c r="E54" s="23">
        <v>6048.6</v>
      </c>
      <c r="F54" s="35">
        <f t="shared" si="0"/>
        <v>135.46696528555432</v>
      </c>
      <c r="G54" s="35">
        <f t="shared" si="1"/>
        <v>135.46696528555432</v>
      </c>
      <c r="H54" s="36"/>
    </row>
    <row r="55" spans="1:8" s="38" customFormat="1" ht="38.25" hidden="1" x14ac:dyDescent="0.2">
      <c r="A55" s="12" t="s">
        <v>88</v>
      </c>
      <c r="B55" s="13" t="s">
        <v>89</v>
      </c>
      <c r="C55" s="27">
        <v>7</v>
      </c>
      <c r="D55" s="14">
        <v>7</v>
      </c>
      <c r="E55" s="23">
        <v>14.3</v>
      </c>
      <c r="F55" s="35">
        <f t="shared" si="0"/>
        <v>204.28571428571431</v>
      </c>
      <c r="G55" s="35">
        <f t="shared" si="1"/>
        <v>204.28571428571431</v>
      </c>
      <c r="H55" s="36"/>
    </row>
    <row r="56" spans="1:8" s="38" customFormat="1" ht="38.25" x14ac:dyDescent="0.2">
      <c r="A56" s="12" t="s">
        <v>90</v>
      </c>
      <c r="B56" s="13" t="s">
        <v>91</v>
      </c>
      <c r="C56" s="27">
        <v>98694.5</v>
      </c>
      <c r="D56" s="14">
        <v>98913.1</v>
      </c>
      <c r="E56" s="23">
        <f>E57+E58</f>
        <v>164308.6</v>
      </c>
      <c r="F56" s="35">
        <f t="shared" si="0"/>
        <v>166.48202280775527</v>
      </c>
      <c r="G56" s="35">
        <f t="shared" si="1"/>
        <v>166.11409408864952</v>
      </c>
      <c r="H56" s="36" t="s">
        <v>434</v>
      </c>
    </row>
    <row r="57" spans="1:8" s="38" customFormat="1" ht="89.25" hidden="1" x14ac:dyDescent="0.2">
      <c r="A57" s="12" t="s">
        <v>92</v>
      </c>
      <c r="B57" s="13" t="s">
        <v>93</v>
      </c>
      <c r="C57" s="27">
        <v>2760</v>
      </c>
      <c r="D57" s="14">
        <v>2760</v>
      </c>
      <c r="E57" s="23">
        <v>4532.2</v>
      </c>
      <c r="F57" s="35">
        <f t="shared" si="0"/>
        <v>164.21014492753622</v>
      </c>
      <c r="G57" s="35">
        <f t="shared" si="1"/>
        <v>164.21014492753622</v>
      </c>
      <c r="H57" s="36"/>
    </row>
    <row r="58" spans="1:8" s="38" customFormat="1" ht="51" hidden="1" x14ac:dyDescent="0.2">
      <c r="A58" s="12" t="s">
        <v>94</v>
      </c>
      <c r="B58" s="13" t="s">
        <v>95</v>
      </c>
      <c r="C58" s="27">
        <v>95934.5</v>
      </c>
      <c r="D58" s="14">
        <v>96153.1</v>
      </c>
      <c r="E58" s="23">
        <f>E59+E60+E61+E63+E64+E65+E66+E67+E69+E70+E72+E74+E77+E78+E79</f>
        <v>159776.4</v>
      </c>
      <c r="F58" s="35">
        <f t="shared" si="0"/>
        <v>166.54738389213472</v>
      </c>
      <c r="G58" s="35">
        <f t="shared" si="1"/>
        <v>166.16874546946482</v>
      </c>
      <c r="H58" s="36"/>
    </row>
    <row r="59" spans="1:8" s="38" customFormat="1" ht="114.75" hidden="1" x14ac:dyDescent="0.2">
      <c r="A59" s="12" t="s">
        <v>96</v>
      </c>
      <c r="B59" s="13" t="s">
        <v>97</v>
      </c>
      <c r="C59" s="27">
        <v>69</v>
      </c>
      <c r="D59" s="14">
        <v>69</v>
      </c>
      <c r="E59" s="23">
        <v>209.4</v>
      </c>
      <c r="F59" s="35">
        <f t="shared" si="0"/>
        <v>303.47826086956525</v>
      </c>
      <c r="G59" s="35">
        <f t="shared" si="1"/>
        <v>303.47826086956525</v>
      </c>
      <c r="H59" s="36"/>
    </row>
    <row r="60" spans="1:8" s="38" customFormat="1" ht="51" hidden="1" x14ac:dyDescent="0.2">
      <c r="A60" s="12" t="s">
        <v>98</v>
      </c>
      <c r="B60" s="13" t="s">
        <v>99</v>
      </c>
      <c r="C60" s="27">
        <v>25873</v>
      </c>
      <c r="D60" s="14">
        <v>25873</v>
      </c>
      <c r="E60" s="23">
        <v>70181.2</v>
      </c>
      <c r="F60" s="35">
        <f t="shared" si="0"/>
        <v>271.25265721021913</v>
      </c>
      <c r="G60" s="35">
        <f t="shared" si="1"/>
        <v>271.25265721021913</v>
      </c>
      <c r="H60" s="36"/>
    </row>
    <row r="61" spans="1:8" s="38" customFormat="1" ht="63.75" hidden="1" x14ac:dyDescent="0.2">
      <c r="A61" s="12" t="s">
        <v>100</v>
      </c>
      <c r="B61" s="13" t="s">
        <v>101</v>
      </c>
      <c r="C61" s="27">
        <v>43962.8</v>
      </c>
      <c r="D61" s="14">
        <v>43962.8</v>
      </c>
      <c r="E61" s="23">
        <f>E62</f>
        <v>61041.3</v>
      </c>
      <c r="F61" s="35">
        <f t="shared" si="0"/>
        <v>138.8476166213253</v>
      </c>
      <c r="G61" s="35">
        <f t="shared" si="1"/>
        <v>138.8476166213253</v>
      </c>
      <c r="H61" s="36"/>
    </row>
    <row r="62" spans="1:8" s="38" customFormat="1" ht="76.5" hidden="1" x14ac:dyDescent="0.2">
      <c r="A62" s="12" t="s">
        <v>102</v>
      </c>
      <c r="B62" s="13" t="s">
        <v>103</v>
      </c>
      <c r="C62" s="27">
        <v>43962.8</v>
      </c>
      <c r="D62" s="14">
        <v>43962.8</v>
      </c>
      <c r="E62" s="23">
        <v>61041.3</v>
      </c>
      <c r="F62" s="35">
        <f t="shared" si="0"/>
        <v>138.8476166213253</v>
      </c>
      <c r="G62" s="35">
        <f t="shared" si="1"/>
        <v>138.8476166213253</v>
      </c>
      <c r="H62" s="36"/>
    </row>
    <row r="63" spans="1:8" s="38" customFormat="1" ht="25.5" hidden="1" x14ac:dyDescent="0.2">
      <c r="A63" s="12" t="s">
        <v>104</v>
      </c>
      <c r="B63" s="13" t="s">
        <v>105</v>
      </c>
      <c r="C63" s="27">
        <v>792</v>
      </c>
      <c r="D63" s="14">
        <v>792</v>
      </c>
      <c r="E63" s="23">
        <v>2758.1</v>
      </c>
      <c r="F63" s="35">
        <f t="shared" si="0"/>
        <v>348.24494949494948</v>
      </c>
      <c r="G63" s="35">
        <f t="shared" si="1"/>
        <v>348.24494949494948</v>
      </c>
      <c r="H63" s="36"/>
    </row>
    <row r="64" spans="1:8" s="38" customFormat="1" ht="89.25" hidden="1" x14ac:dyDescent="0.2">
      <c r="A64" s="12" t="s">
        <v>106</v>
      </c>
      <c r="B64" s="13" t="s">
        <v>107</v>
      </c>
      <c r="C64" s="27">
        <v>176.3</v>
      </c>
      <c r="D64" s="14">
        <v>176.3</v>
      </c>
      <c r="E64" s="23">
        <v>122.4</v>
      </c>
      <c r="F64" s="35">
        <f t="shared" si="0"/>
        <v>69.427112875779912</v>
      </c>
      <c r="G64" s="35">
        <f t="shared" si="1"/>
        <v>69.427112875779912</v>
      </c>
      <c r="H64" s="36"/>
    </row>
    <row r="65" spans="1:8" s="38" customFormat="1" ht="51" hidden="1" x14ac:dyDescent="0.2">
      <c r="A65" s="12" t="s">
        <v>108</v>
      </c>
      <c r="B65" s="13" t="s">
        <v>109</v>
      </c>
      <c r="C65" s="27">
        <v>42.4</v>
      </c>
      <c r="D65" s="14">
        <v>42.4</v>
      </c>
      <c r="E65" s="23">
        <v>7</v>
      </c>
      <c r="F65" s="35">
        <f t="shared" si="0"/>
        <v>16.509433962264154</v>
      </c>
      <c r="G65" s="35">
        <f t="shared" si="1"/>
        <v>16.509433962264154</v>
      </c>
      <c r="H65" s="36"/>
    </row>
    <row r="66" spans="1:8" s="38" customFormat="1" ht="89.25" hidden="1" x14ac:dyDescent="0.2">
      <c r="A66" s="12" t="s">
        <v>110</v>
      </c>
      <c r="B66" s="13" t="s">
        <v>111</v>
      </c>
      <c r="C66" s="27">
        <v>184</v>
      </c>
      <c r="D66" s="14">
        <v>184</v>
      </c>
      <c r="E66" s="23">
        <v>137.30000000000001</v>
      </c>
      <c r="F66" s="35">
        <f t="shared" si="0"/>
        <v>74.619565217391312</v>
      </c>
      <c r="G66" s="35">
        <f t="shared" si="1"/>
        <v>74.619565217391312</v>
      </c>
      <c r="H66" s="36"/>
    </row>
    <row r="67" spans="1:8" s="38" customFormat="1" ht="89.25" hidden="1" x14ac:dyDescent="0.2">
      <c r="A67" s="12" t="s">
        <v>112</v>
      </c>
      <c r="B67" s="13" t="s">
        <v>113</v>
      </c>
      <c r="C67" s="27">
        <v>20283.2</v>
      </c>
      <c r="D67" s="14">
        <v>20283.2</v>
      </c>
      <c r="E67" s="23">
        <f>E68</f>
        <v>20103.7</v>
      </c>
      <c r="F67" s="35">
        <f t="shared" si="0"/>
        <v>99.11503115879151</v>
      </c>
      <c r="G67" s="35">
        <f t="shared" si="1"/>
        <v>99.11503115879151</v>
      </c>
      <c r="H67" s="36"/>
    </row>
    <row r="68" spans="1:8" s="38" customFormat="1" ht="204" hidden="1" x14ac:dyDescent="0.2">
      <c r="A68" s="12" t="s">
        <v>114</v>
      </c>
      <c r="B68" s="13" t="s">
        <v>115</v>
      </c>
      <c r="C68" s="27">
        <v>20283.2</v>
      </c>
      <c r="D68" s="14">
        <v>20283.2</v>
      </c>
      <c r="E68" s="23">
        <v>20103.7</v>
      </c>
      <c r="F68" s="35">
        <f t="shared" si="0"/>
        <v>99.11503115879151</v>
      </c>
      <c r="G68" s="35">
        <f t="shared" si="1"/>
        <v>99.11503115879151</v>
      </c>
      <c r="H68" s="36"/>
    </row>
    <row r="69" spans="1:8" s="38" customFormat="1" ht="153" hidden="1" x14ac:dyDescent="0.2">
      <c r="A69" s="12" t="s">
        <v>116</v>
      </c>
      <c r="B69" s="13" t="s">
        <v>117</v>
      </c>
      <c r="C69" s="27">
        <v>4.8</v>
      </c>
      <c r="D69" s="14">
        <v>4.8</v>
      </c>
      <c r="E69" s="23">
        <v>4.8</v>
      </c>
      <c r="F69" s="35">
        <f t="shared" si="0"/>
        <v>100</v>
      </c>
      <c r="G69" s="35">
        <f t="shared" si="1"/>
        <v>100</v>
      </c>
      <c r="H69" s="36"/>
    </row>
    <row r="70" spans="1:8" s="38" customFormat="1" ht="76.5" hidden="1" x14ac:dyDescent="0.2">
      <c r="A70" s="12" t="s">
        <v>118</v>
      </c>
      <c r="B70" s="13" t="s">
        <v>119</v>
      </c>
      <c r="C70" s="27">
        <v>1245</v>
      </c>
      <c r="D70" s="14">
        <v>1245</v>
      </c>
      <c r="E70" s="23">
        <f>E71</f>
        <v>1412.5</v>
      </c>
      <c r="F70" s="35">
        <f t="shared" si="0"/>
        <v>113.45381526104417</v>
      </c>
      <c r="G70" s="35">
        <f t="shared" si="1"/>
        <v>113.45381526104417</v>
      </c>
      <c r="H70" s="36"/>
    </row>
    <row r="71" spans="1:8" s="38" customFormat="1" ht="102" hidden="1" x14ac:dyDescent="0.2">
      <c r="A71" s="12" t="s">
        <v>120</v>
      </c>
      <c r="B71" s="13" t="s">
        <v>121</v>
      </c>
      <c r="C71" s="27">
        <v>1245</v>
      </c>
      <c r="D71" s="14">
        <v>1245</v>
      </c>
      <c r="E71" s="23">
        <v>1412.5</v>
      </c>
      <c r="F71" s="35">
        <f t="shared" ref="F71:F134" si="2">E71/C71*100</f>
        <v>113.45381526104417</v>
      </c>
      <c r="G71" s="35">
        <f t="shared" ref="G71:G134" si="3">E71/D71*100</f>
        <v>113.45381526104417</v>
      </c>
      <c r="H71" s="36"/>
    </row>
    <row r="72" spans="1:8" s="38" customFormat="1" ht="51" hidden="1" x14ac:dyDescent="0.2">
      <c r="A72" s="12" t="s">
        <v>122</v>
      </c>
      <c r="B72" s="13" t="s">
        <v>123</v>
      </c>
      <c r="C72" s="27">
        <v>1015</v>
      </c>
      <c r="D72" s="14">
        <v>1015</v>
      </c>
      <c r="E72" s="23">
        <f>E73</f>
        <v>545.29999999999995</v>
      </c>
      <c r="F72" s="35">
        <f t="shared" si="2"/>
        <v>53.724137931034477</v>
      </c>
      <c r="G72" s="35">
        <f t="shared" si="3"/>
        <v>53.724137931034477</v>
      </c>
      <c r="H72" s="36"/>
    </row>
    <row r="73" spans="1:8" s="38" customFormat="1" ht="102" hidden="1" x14ac:dyDescent="0.2">
      <c r="A73" s="12" t="s">
        <v>124</v>
      </c>
      <c r="B73" s="13" t="s">
        <v>125</v>
      </c>
      <c r="C73" s="27">
        <v>1015</v>
      </c>
      <c r="D73" s="14">
        <v>1015</v>
      </c>
      <c r="E73" s="23">
        <v>545.29999999999995</v>
      </c>
      <c r="F73" s="35">
        <f t="shared" si="2"/>
        <v>53.724137931034477</v>
      </c>
      <c r="G73" s="35">
        <f t="shared" si="3"/>
        <v>53.724137931034477</v>
      </c>
      <c r="H73" s="36"/>
    </row>
    <row r="74" spans="1:8" s="38" customFormat="1" ht="76.5" hidden="1" x14ac:dyDescent="0.2">
      <c r="A74" s="12" t="s">
        <v>311</v>
      </c>
      <c r="B74" s="13" t="s">
        <v>312</v>
      </c>
      <c r="C74" s="27">
        <v>0</v>
      </c>
      <c r="D74" s="14">
        <v>218.6</v>
      </c>
      <c r="E74" s="23">
        <f>E75</f>
        <v>295.7</v>
      </c>
      <c r="F74" s="35"/>
      <c r="G74" s="35">
        <f t="shared" si="3"/>
        <v>135.26989935956084</v>
      </c>
      <c r="H74" s="36"/>
    </row>
    <row r="75" spans="1:8" s="38" customFormat="1" ht="102" hidden="1" x14ac:dyDescent="0.2">
      <c r="A75" s="12" t="s">
        <v>313</v>
      </c>
      <c r="B75" s="13" t="s">
        <v>314</v>
      </c>
      <c r="C75" s="27">
        <v>0</v>
      </c>
      <c r="D75" s="14">
        <v>218.6</v>
      </c>
      <c r="E75" s="23">
        <v>295.7</v>
      </c>
      <c r="F75" s="35"/>
      <c r="G75" s="35">
        <f t="shared" si="3"/>
        <v>135.26989935956084</v>
      </c>
      <c r="H75" s="36"/>
    </row>
    <row r="76" spans="1:8" s="38" customFormat="1" ht="51" hidden="1" x14ac:dyDescent="0.2">
      <c r="A76" s="12" t="s">
        <v>126</v>
      </c>
      <c r="B76" s="13" t="s">
        <v>127</v>
      </c>
      <c r="C76" s="27">
        <v>100</v>
      </c>
      <c r="D76" s="14">
        <v>100</v>
      </c>
      <c r="E76" s="23">
        <v>0</v>
      </c>
      <c r="F76" s="35">
        <f t="shared" si="2"/>
        <v>0</v>
      </c>
      <c r="G76" s="35">
        <f t="shared" si="3"/>
        <v>0</v>
      </c>
      <c r="H76" s="36"/>
    </row>
    <row r="77" spans="1:8" s="38" customFormat="1" ht="102" hidden="1" x14ac:dyDescent="0.2">
      <c r="A77" s="12" t="s">
        <v>128</v>
      </c>
      <c r="B77" s="13" t="s">
        <v>129</v>
      </c>
      <c r="C77" s="27">
        <v>1377</v>
      </c>
      <c r="D77" s="14">
        <v>1377</v>
      </c>
      <c r="E77" s="23">
        <v>1175.2</v>
      </c>
      <c r="F77" s="35">
        <f t="shared" si="2"/>
        <v>85.344952795933196</v>
      </c>
      <c r="G77" s="35">
        <f t="shared" si="3"/>
        <v>85.344952795933196</v>
      </c>
      <c r="H77" s="36"/>
    </row>
    <row r="78" spans="1:8" s="38" customFormat="1" ht="102" hidden="1" x14ac:dyDescent="0.2">
      <c r="A78" s="12" t="s">
        <v>130</v>
      </c>
      <c r="B78" s="13" t="s">
        <v>131</v>
      </c>
      <c r="C78" s="27">
        <v>575</v>
      </c>
      <c r="D78" s="14">
        <v>575</v>
      </c>
      <c r="E78" s="23">
        <v>382.5</v>
      </c>
      <c r="F78" s="35">
        <f t="shared" si="2"/>
        <v>66.521739130434781</v>
      </c>
      <c r="G78" s="35">
        <f t="shared" si="3"/>
        <v>66.521739130434781</v>
      </c>
      <c r="H78" s="36"/>
    </row>
    <row r="79" spans="1:8" s="38" customFormat="1" ht="76.5" hidden="1" x14ac:dyDescent="0.2">
      <c r="A79" s="12" t="s">
        <v>132</v>
      </c>
      <c r="B79" s="13" t="s">
        <v>133</v>
      </c>
      <c r="C79" s="27">
        <v>235</v>
      </c>
      <c r="D79" s="14">
        <v>235</v>
      </c>
      <c r="E79" s="23">
        <v>1400</v>
      </c>
      <c r="F79" s="35">
        <f t="shared" si="2"/>
        <v>595.74468085106378</v>
      </c>
      <c r="G79" s="35">
        <f t="shared" si="3"/>
        <v>595.74468085106378</v>
      </c>
      <c r="H79" s="36"/>
    </row>
    <row r="80" spans="1:8" s="38" customFormat="1" ht="38.25" x14ac:dyDescent="0.2">
      <c r="A80" s="12" t="s">
        <v>315</v>
      </c>
      <c r="B80" s="13" t="s">
        <v>316</v>
      </c>
      <c r="C80" s="27">
        <v>0</v>
      </c>
      <c r="D80" s="14">
        <v>350.1</v>
      </c>
      <c r="E80" s="23">
        <f>E81+E84+E89+E94+E96</f>
        <v>834.3</v>
      </c>
      <c r="F80" s="35"/>
      <c r="G80" s="35">
        <f t="shared" si="3"/>
        <v>238.3033419023136</v>
      </c>
      <c r="H80" s="36" t="s">
        <v>435</v>
      </c>
    </row>
    <row r="81" spans="1:8" s="38" customFormat="1" ht="38.25" hidden="1" x14ac:dyDescent="0.2">
      <c r="A81" s="12" t="s">
        <v>317</v>
      </c>
      <c r="B81" s="13" t="s">
        <v>318</v>
      </c>
      <c r="C81" s="27">
        <v>0</v>
      </c>
      <c r="D81" s="14">
        <v>19</v>
      </c>
      <c r="E81" s="23">
        <f>E82+E83</f>
        <v>41.400000000000006</v>
      </c>
      <c r="F81" s="35"/>
      <c r="G81" s="35">
        <f t="shared" si="3"/>
        <v>217.89473684210526</v>
      </c>
      <c r="H81" s="36"/>
    </row>
    <row r="82" spans="1:8" s="38" customFormat="1" ht="51" hidden="1" x14ac:dyDescent="0.2">
      <c r="A82" s="12" t="s">
        <v>319</v>
      </c>
      <c r="B82" s="13" t="s">
        <v>320</v>
      </c>
      <c r="C82" s="27">
        <v>0</v>
      </c>
      <c r="D82" s="14">
        <v>-1.8</v>
      </c>
      <c r="E82" s="23">
        <v>-1.8</v>
      </c>
      <c r="F82" s="35"/>
      <c r="G82" s="35">
        <f t="shared" si="3"/>
        <v>100</v>
      </c>
      <c r="H82" s="36"/>
    </row>
    <row r="83" spans="1:8" s="38" customFormat="1" ht="51" hidden="1" x14ac:dyDescent="0.2">
      <c r="A83" s="12" t="s">
        <v>321</v>
      </c>
      <c r="B83" s="13" t="s">
        <v>322</v>
      </c>
      <c r="C83" s="27">
        <v>0</v>
      </c>
      <c r="D83" s="14">
        <v>20.8</v>
      </c>
      <c r="E83" s="23">
        <v>43.2</v>
      </c>
      <c r="F83" s="35"/>
      <c r="G83" s="35">
        <f t="shared" si="3"/>
        <v>207.69230769230771</v>
      </c>
      <c r="H83" s="36"/>
    </row>
    <row r="84" spans="1:8" s="38" customFormat="1" ht="25.5" hidden="1" x14ac:dyDescent="0.2">
      <c r="A84" s="12" t="s">
        <v>323</v>
      </c>
      <c r="B84" s="13" t="s">
        <v>324</v>
      </c>
      <c r="C84" s="27">
        <v>0</v>
      </c>
      <c r="D84" s="14">
        <v>17.899999999999999</v>
      </c>
      <c r="E84" s="23">
        <f>E85+E87</f>
        <v>70.5</v>
      </c>
      <c r="F84" s="35"/>
      <c r="G84" s="35">
        <f t="shared" si="3"/>
        <v>393.85474860335199</v>
      </c>
      <c r="H84" s="36"/>
    </row>
    <row r="85" spans="1:8" s="38" customFormat="1" hidden="1" x14ac:dyDescent="0.2">
      <c r="A85" s="12" t="s">
        <v>325</v>
      </c>
      <c r="B85" s="13" t="s">
        <v>326</v>
      </c>
      <c r="C85" s="27">
        <v>0</v>
      </c>
      <c r="D85" s="14">
        <v>1.1000000000000001</v>
      </c>
      <c r="E85" s="23">
        <f>E86</f>
        <v>4.4000000000000004</v>
      </c>
      <c r="F85" s="35"/>
      <c r="G85" s="35">
        <f t="shared" si="3"/>
        <v>400</v>
      </c>
      <c r="H85" s="36"/>
    </row>
    <row r="86" spans="1:8" s="38" customFormat="1" hidden="1" x14ac:dyDescent="0.2">
      <c r="A86" s="12" t="s">
        <v>327</v>
      </c>
      <c r="B86" s="13" t="s">
        <v>328</v>
      </c>
      <c r="C86" s="27">
        <v>0</v>
      </c>
      <c r="D86" s="14">
        <v>1.1000000000000001</v>
      </c>
      <c r="E86" s="23">
        <v>4.4000000000000004</v>
      </c>
      <c r="F86" s="35"/>
      <c r="G86" s="35">
        <f t="shared" si="3"/>
        <v>400</v>
      </c>
      <c r="H86" s="36"/>
    </row>
    <row r="87" spans="1:8" s="38" customFormat="1" ht="25.5" hidden="1" x14ac:dyDescent="0.2">
      <c r="A87" s="12" t="s">
        <v>329</v>
      </c>
      <c r="B87" s="13" t="s">
        <v>330</v>
      </c>
      <c r="C87" s="27">
        <v>0</v>
      </c>
      <c r="D87" s="14">
        <v>16.8</v>
      </c>
      <c r="E87" s="23">
        <f>E88</f>
        <v>66.099999999999994</v>
      </c>
      <c r="F87" s="35"/>
      <c r="G87" s="35">
        <f t="shared" si="3"/>
        <v>393.45238095238091</v>
      </c>
      <c r="H87" s="36"/>
    </row>
    <row r="88" spans="1:8" s="38" customFormat="1" ht="89.25" hidden="1" x14ac:dyDescent="0.2">
      <c r="A88" s="12" t="s">
        <v>331</v>
      </c>
      <c r="B88" s="13" t="s">
        <v>332</v>
      </c>
      <c r="C88" s="27">
        <v>0</v>
      </c>
      <c r="D88" s="14">
        <v>16.8</v>
      </c>
      <c r="E88" s="23">
        <v>66.099999999999994</v>
      </c>
      <c r="F88" s="35"/>
      <c r="G88" s="35">
        <f t="shared" si="3"/>
        <v>393.45238095238091</v>
      </c>
      <c r="H88" s="36"/>
    </row>
    <row r="89" spans="1:8" s="38" customFormat="1" hidden="1" x14ac:dyDescent="0.2">
      <c r="A89" s="12" t="s">
        <v>333</v>
      </c>
      <c r="B89" s="13" t="s">
        <v>334</v>
      </c>
      <c r="C89" s="27">
        <v>0</v>
      </c>
      <c r="D89" s="14">
        <v>124</v>
      </c>
      <c r="E89" s="23">
        <f>E90+E91+E92+E93</f>
        <v>308.60000000000002</v>
      </c>
      <c r="F89" s="35"/>
      <c r="G89" s="35">
        <f t="shared" si="3"/>
        <v>248.87096774193549</v>
      </c>
      <c r="H89" s="36"/>
    </row>
    <row r="90" spans="1:8" s="38" customFormat="1" hidden="1" x14ac:dyDescent="0.2">
      <c r="A90" s="12" t="s">
        <v>335</v>
      </c>
      <c r="B90" s="13" t="s">
        <v>336</v>
      </c>
      <c r="C90" s="27">
        <v>0</v>
      </c>
      <c r="D90" s="14">
        <v>0.3</v>
      </c>
      <c r="E90" s="23">
        <v>104.9</v>
      </c>
      <c r="F90" s="35"/>
      <c r="G90" s="35">
        <f t="shared" si="3"/>
        <v>34966.666666666672</v>
      </c>
      <c r="H90" s="36"/>
    </row>
    <row r="91" spans="1:8" s="38" customFormat="1" ht="38.25" hidden="1" x14ac:dyDescent="0.2">
      <c r="A91" s="12" t="s">
        <v>337</v>
      </c>
      <c r="B91" s="13" t="s">
        <v>338</v>
      </c>
      <c r="C91" s="27">
        <v>0</v>
      </c>
      <c r="D91" s="14">
        <v>9</v>
      </c>
      <c r="E91" s="23">
        <v>25</v>
      </c>
      <c r="F91" s="35"/>
      <c r="G91" s="35">
        <f t="shared" si="3"/>
        <v>277.77777777777777</v>
      </c>
      <c r="H91" s="36"/>
    </row>
    <row r="92" spans="1:8" s="38" customFormat="1" hidden="1" x14ac:dyDescent="0.2">
      <c r="A92" s="12" t="s">
        <v>339</v>
      </c>
      <c r="B92" s="13" t="s">
        <v>340</v>
      </c>
      <c r="C92" s="27">
        <v>0</v>
      </c>
      <c r="D92" s="14">
        <v>108.7</v>
      </c>
      <c r="E92" s="23">
        <v>172.7</v>
      </c>
      <c r="F92" s="35"/>
      <c r="G92" s="35">
        <f t="shared" si="3"/>
        <v>158.87764489420422</v>
      </c>
      <c r="H92" s="36"/>
    </row>
    <row r="93" spans="1:8" s="38" customFormat="1" ht="25.5" hidden="1" x14ac:dyDescent="0.2">
      <c r="A93" s="12" t="s">
        <v>341</v>
      </c>
      <c r="B93" s="13" t="s">
        <v>342</v>
      </c>
      <c r="C93" s="27">
        <v>0</v>
      </c>
      <c r="D93" s="14">
        <v>6</v>
      </c>
      <c r="E93" s="23">
        <v>6</v>
      </c>
      <c r="F93" s="35"/>
      <c r="G93" s="35">
        <f t="shared" si="3"/>
        <v>100</v>
      </c>
      <c r="H93" s="36"/>
    </row>
    <row r="94" spans="1:8" s="38" customFormat="1" ht="25.5" hidden="1" x14ac:dyDescent="0.2">
      <c r="A94" s="12" t="s">
        <v>343</v>
      </c>
      <c r="B94" s="13" t="s">
        <v>344</v>
      </c>
      <c r="C94" s="27">
        <v>0</v>
      </c>
      <c r="D94" s="14">
        <v>0.8</v>
      </c>
      <c r="E94" s="23">
        <f>E95</f>
        <v>0.8</v>
      </c>
      <c r="F94" s="35"/>
      <c r="G94" s="35">
        <f t="shared" si="3"/>
        <v>100</v>
      </c>
      <c r="H94" s="36"/>
    </row>
    <row r="95" spans="1:8" s="38" customFormat="1" ht="38.25" hidden="1" x14ac:dyDescent="0.2">
      <c r="A95" s="12" t="s">
        <v>345</v>
      </c>
      <c r="B95" s="13" t="s">
        <v>346</v>
      </c>
      <c r="C95" s="27">
        <v>0</v>
      </c>
      <c r="D95" s="14">
        <v>0.8</v>
      </c>
      <c r="E95" s="23">
        <v>0.8</v>
      </c>
      <c r="F95" s="35"/>
      <c r="G95" s="35">
        <f t="shared" si="3"/>
        <v>100</v>
      </c>
      <c r="H95" s="36"/>
    </row>
    <row r="96" spans="1:8" s="38" customFormat="1" ht="38.25" hidden="1" x14ac:dyDescent="0.2">
      <c r="A96" s="12" t="s">
        <v>347</v>
      </c>
      <c r="B96" s="13" t="s">
        <v>348</v>
      </c>
      <c r="C96" s="27">
        <v>0</v>
      </c>
      <c r="D96" s="14">
        <v>188.4</v>
      </c>
      <c r="E96" s="23">
        <f>E97+E98</f>
        <v>413</v>
      </c>
      <c r="F96" s="35"/>
      <c r="G96" s="35">
        <f t="shared" si="3"/>
        <v>219.21443736730359</v>
      </c>
      <c r="H96" s="36"/>
    </row>
    <row r="97" spans="1:8" s="38" customFormat="1" hidden="1" x14ac:dyDescent="0.2">
      <c r="A97" s="12" t="s">
        <v>349</v>
      </c>
      <c r="B97" s="13" t="s">
        <v>350</v>
      </c>
      <c r="C97" s="27">
        <v>0</v>
      </c>
      <c r="D97" s="14">
        <v>188</v>
      </c>
      <c r="E97" s="23">
        <v>407.3</v>
      </c>
      <c r="F97" s="35"/>
      <c r="G97" s="35">
        <f t="shared" si="3"/>
        <v>216.64893617021278</v>
      </c>
      <c r="H97" s="36"/>
    </row>
    <row r="98" spans="1:8" s="38" customFormat="1" ht="25.5" hidden="1" x14ac:dyDescent="0.2">
      <c r="A98" s="12" t="s">
        <v>351</v>
      </c>
      <c r="B98" s="13" t="s">
        <v>352</v>
      </c>
      <c r="C98" s="27">
        <v>0</v>
      </c>
      <c r="D98" s="14">
        <v>0.4</v>
      </c>
      <c r="E98" s="23">
        <v>5.7</v>
      </c>
      <c r="F98" s="35"/>
      <c r="G98" s="35">
        <f t="shared" si="3"/>
        <v>1425</v>
      </c>
      <c r="H98" s="36"/>
    </row>
    <row r="99" spans="1:8" s="38" customFormat="1" ht="191.25" customHeight="1" x14ac:dyDescent="0.2">
      <c r="A99" s="12" t="s">
        <v>134</v>
      </c>
      <c r="B99" s="13" t="s">
        <v>135</v>
      </c>
      <c r="C99" s="27">
        <v>107630.7</v>
      </c>
      <c r="D99" s="14">
        <v>86555</v>
      </c>
      <c r="E99" s="23">
        <f>E100+E102+E104+E114+E117+E111</f>
        <v>144891.80000000002</v>
      </c>
      <c r="F99" s="35">
        <f t="shared" si="2"/>
        <v>134.6193976253987</v>
      </c>
      <c r="G99" s="35">
        <f t="shared" si="3"/>
        <v>167.39853272485706</v>
      </c>
      <c r="H99" s="37" t="s">
        <v>444</v>
      </c>
    </row>
    <row r="100" spans="1:8" s="38" customFormat="1" ht="89.25" hidden="1" x14ac:dyDescent="0.2">
      <c r="A100" s="12" t="s">
        <v>136</v>
      </c>
      <c r="B100" s="13" t="s">
        <v>137</v>
      </c>
      <c r="C100" s="27">
        <v>3498.8</v>
      </c>
      <c r="D100" s="14">
        <v>3498.8</v>
      </c>
      <c r="E100" s="23">
        <f>E101</f>
        <v>25303</v>
      </c>
      <c r="F100" s="35">
        <f t="shared" si="2"/>
        <v>723.19080827712355</v>
      </c>
      <c r="G100" s="35">
        <f t="shared" si="3"/>
        <v>723.19080827712355</v>
      </c>
      <c r="H100" s="36"/>
    </row>
    <row r="101" spans="1:8" s="38" customFormat="1" ht="63.75" hidden="1" x14ac:dyDescent="0.2">
      <c r="A101" s="12" t="s">
        <v>138</v>
      </c>
      <c r="B101" s="13" t="s">
        <v>139</v>
      </c>
      <c r="C101" s="27">
        <v>3498.8</v>
      </c>
      <c r="D101" s="14">
        <v>3498.8</v>
      </c>
      <c r="E101" s="23">
        <v>25303</v>
      </c>
      <c r="F101" s="35">
        <f t="shared" si="2"/>
        <v>723.19080827712355</v>
      </c>
      <c r="G101" s="35">
        <f t="shared" si="3"/>
        <v>723.19080827712355</v>
      </c>
      <c r="H101" s="36"/>
    </row>
    <row r="102" spans="1:8" s="38" customFormat="1" ht="25.5" hidden="1" x14ac:dyDescent="0.2">
      <c r="A102" s="12" t="s">
        <v>140</v>
      </c>
      <c r="B102" s="13" t="s">
        <v>141</v>
      </c>
      <c r="C102" s="27">
        <v>42323.5</v>
      </c>
      <c r="D102" s="14">
        <v>21084.2</v>
      </c>
      <c r="E102" s="23">
        <f>E103</f>
        <v>20545.5</v>
      </c>
      <c r="F102" s="35">
        <f t="shared" si="2"/>
        <v>48.543953122969505</v>
      </c>
      <c r="G102" s="35">
        <f t="shared" si="3"/>
        <v>97.445006213183333</v>
      </c>
      <c r="H102" s="36"/>
    </row>
    <row r="103" spans="1:8" s="38" customFormat="1" ht="51" hidden="1" x14ac:dyDescent="0.2">
      <c r="A103" s="12" t="s">
        <v>142</v>
      </c>
      <c r="B103" s="13" t="s">
        <v>143</v>
      </c>
      <c r="C103" s="27">
        <v>42323.5</v>
      </c>
      <c r="D103" s="14">
        <v>21084.2</v>
      </c>
      <c r="E103" s="23">
        <v>20545.5</v>
      </c>
      <c r="F103" s="35">
        <f t="shared" si="2"/>
        <v>48.543953122969505</v>
      </c>
      <c r="G103" s="35">
        <f t="shared" si="3"/>
        <v>97.445006213183333</v>
      </c>
      <c r="H103" s="36"/>
    </row>
    <row r="104" spans="1:8" s="38" customFormat="1" ht="114.75" hidden="1" x14ac:dyDescent="0.2">
      <c r="A104" s="12" t="s">
        <v>144</v>
      </c>
      <c r="B104" s="13" t="s">
        <v>145</v>
      </c>
      <c r="C104" s="27">
        <v>59705.4</v>
      </c>
      <c r="D104" s="14">
        <v>59705.4</v>
      </c>
      <c r="E104" s="23">
        <f>E105+E107+E109</f>
        <v>95521.2</v>
      </c>
      <c r="F104" s="35">
        <f t="shared" si="2"/>
        <v>159.98753881558451</v>
      </c>
      <c r="G104" s="35">
        <f t="shared" si="3"/>
        <v>159.98753881558451</v>
      </c>
      <c r="H104" s="36"/>
    </row>
    <row r="105" spans="1:8" s="38" customFormat="1" ht="102" hidden="1" x14ac:dyDescent="0.2">
      <c r="A105" s="12" t="s">
        <v>146</v>
      </c>
      <c r="B105" s="13" t="s">
        <v>147</v>
      </c>
      <c r="C105" s="27">
        <v>35227.199999999997</v>
      </c>
      <c r="D105" s="14">
        <v>35227.199999999997</v>
      </c>
      <c r="E105" s="23">
        <f>E106</f>
        <v>71906</v>
      </c>
      <c r="F105" s="35">
        <f t="shared" si="2"/>
        <v>204.12067947495117</v>
      </c>
      <c r="G105" s="35">
        <f t="shared" si="3"/>
        <v>204.12067947495117</v>
      </c>
      <c r="H105" s="36"/>
    </row>
    <row r="106" spans="1:8" s="38" customFormat="1" ht="102" hidden="1" x14ac:dyDescent="0.2">
      <c r="A106" s="12" t="s">
        <v>148</v>
      </c>
      <c r="B106" s="13" t="s">
        <v>149</v>
      </c>
      <c r="C106" s="27">
        <v>35227.199999999997</v>
      </c>
      <c r="D106" s="14">
        <v>35227.199999999997</v>
      </c>
      <c r="E106" s="23">
        <v>71906</v>
      </c>
      <c r="F106" s="35">
        <f t="shared" si="2"/>
        <v>204.12067947495117</v>
      </c>
      <c r="G106" s="35">
        <f t="shared" si="3"/>
        <v>204.12067947495117</v>
      </c>
      <c r="H106" s="36"/>
    </row>
    <row r="107" spans="1:8" s="38" customFormat="1" ht="89.25" hidden="1" x14ac:dyDescent="0.2">
      <c r="A107" s="12" t="s">
        <v>150</v>
      </c>
      <c r="B107" s="13" t="s">
        <v>151</v>
      </c>
      <c r="C107" s="27">
        <v>8824.4</v>
      </c>
      <c r="D107" s="14">
        <v>8824.4</v>
      </c>
      <c r="E107" s="23">
        <f>E108</f>
        <v>7846.8</v>
      </c>
      <c r="F107" s="35">
        <f t="shared" si="2"/>
        <v>88.921626399528591</v>
      </c>
      <c r="G107" s="35">
        <f t="shared" si="3"/>
        <v>88.921626399528591</v>
      </c>
      <c r="H107" s="36"/>
    </row>
    <row r="108" spans="1:8" s="38" customFormat="1" ht="89.25" hidden="1" x14ac:dyDescent="0.2">
      <c r="A108" s="12" t="s">
        <v>152</v>
      </c>
      <c r="B108" s="13" t="s">
        <v>153</v>
      </c>
      <c r="C108" s="27">
        <v>8824.4</v>
      </c>
      <c r="D108" s="14">
        <v>8824.4</v>
      </c>
      <c r="E108" s="23">
        <v>7846.8</v>
      </c>
      <c r="F108" s="35">
        <f t="shared" si="2"/>
        <v>88.921626399528591</v>
      </c>
      <c r="G108" s="35">
        <f t="shared" si="3"/>
        <v>88.921626399528591</v>
      </c>
      <c r="H108" s="36"/>
    </row>
    <row r="109" spans="1:8" s="38" customFormat="1" ht="51" hidden="1" x14ac:dyDescent="0.2">
      <c r="A109" s="12" t="s">
        <v>154</v>
      </c>
      <c r="B109" s="13" t="s">
        <v>155</v>
      </c>
      <c r="C109" s="27">
        <v>15653.8</v>
      </c>
      <c r="D109" s="14">
        <v>15653.8</v>
      </c>
      <c r="E109" s="23">
        <f>E110</f>
        <v>15768.4</v>
      </c>
      <c r="F109" s="35">
        <f t="shared" si="2"/>
        <v>100.73209061058657</v>
      </c>
      <c r="G109" s="35">
        <f t="shared" si="3"/>
        <v>100.73209061058657</v>
      </c>
      <c r="H109" s="36"/>
    </row>
    <row r="110" spans="1:8" s="38" customFormat="1" ht="51" hidden="1" x14ac:dyDescent="0.2">
      <c r="A110" s="12" t="s">
        <v>156</v>
      </c>
      <c r="B110" s="13" t="s">
        <v>157</v>
      </c>
      <c r="C110" s="27">
        <v>15653.8</v>
      </c>
      <c r="D110" s="14">
        <v>15653.8</v>
      </c>
      <c r="E110" s="23">
        <v>15768.4</v>
      </c>
      <c r="F110" s="35">
        <f t="shared" si="2"/>
        <v>100.73209061058657</v>
      </c>
      <c r="G110" s="35">
        <f t="shared" si="3"/>
        <v>100.73209061058657</v>
      </c>
      <c r="H110" s="36"/>
    </row>
    <row r="111" spans="1:8" s="38" customFormat="1" ht="51" hidden="1" x14ac:dyDescent="0.2">
      <c r="A111" s="12" t="s">
        <v>353</v>
      </c>
      <c r="B111" s="13" t="s">
        <v>354</v>
      </c>
      <c r="C111" s="27">
        <v>0</v>
      </c>
      <c r="D111" s="14">
        <v>0.1</v>
      </c>
      <c r="E111" s="23">
        <f>E112</f>
        <v>0.1</v>
      </c>
      <c r="F111" s="35"/>
      <c r="G111" s="35">
        <f t="shared" si="3"/>
        <v>100</v>
      </c>
      <c r="H111" s="36"/>
    </row>
    <row r="112" spans="1:8" s="38" customFormat="1" ht="51" hidden="1" x14ac:dyDescent="0.2">
      <c r="A112" s="12" t="s">
        <v>355</v>
      </c>
      <c r="B112" s="13" t="s">
        <v>356</v>
      </c>
      <c r="C112" s="27">
        <v>0</v>
      </c>
      <c r="D112" s="14">
        <v>0.1</v>
      </c>
      <c r="E112" s="23">
        <f>E113</f>
        <v>0.1</v>
      </c>
      <c r="F112" s="35"/>
      <c r="G112" s="35">
        <f t="shared" si="3"/>
        <v>100</v>
      </c>
      <c r="H112" s="36"/>
    </row>
    <row r="113" spans="1:8" s="38" customFormat="1" ht="114.75" hidden="1" x14ac:dyDescent="0.2">
      <c r="A113" s="12" t="s">
        <v>357</v>
      </c>
      <c r="B113" s="13" t="s">
        <v>358</v>
      </c>
      <c r="C113" s="27">
        <v>0</v>
      </c>
      <c r="D113" s="14">
        <v>0.1</v>
      </c>
      <c r="E113" s="23">
        <v>0.1</v>
      </c>
      <c r="F113" s="35"/>
      <c r="G113" s="35">
        <f t="shared" si="3"/>
        <v>100</v>
      </c>
      <c r="H113" s="36"/>
    </row>
    <row r="114" spans="1:8" s="38" customFormat="1" ht="25.5" hidden="1" x14ac:dyDescent="0.2">
      <c r="A114" s="12" t="s">
        <v>158</v>
      </c>
      <c r="B114" s="13" t="s">
        <v>159</v>
      </c>
      <c r="C114" s="27">
        <v>2103</v>
      </c>
      <c r="D114" s="14">
        <v>2103</v>
      </c>
      <c r="E114" s="23">
        <f>E115</f>
        <v>3358.5</v>
      </c>
      <c r="F114" s="35">
        <f t="shared" si="2"/>
        <v>159.70042796005706</v>
      </c>
      <c r="G114" s="35">
        <f t="shared" si="3"/>
        <v>159.70042796005706</v>
      </c>
      <c r="H114" s="36"/>
    </row>
    <row r="115" spans="1:8" s="38" customFormat="1" ht="51" hidden="1" x14ac:dyDescent="0.2">
      <c r="A115" s="12" t="s">
        <v>160</v>
      </c>
      <c r="B115" s="13" t="s">
        <v>161</v>
      </c>
      <c r="C115" s="27">
        <v>2103</v>
      </c>
      <c r="D115" s="14">
        <v>2103</v>
      </c>
      <c r="E115" s="23">
        <f>E116</f>
        <v>3358.5</v>
      </c>
      <c r="F115" s="35">
        <f t="shared" si="2"/>
        <v>159.70042796005706</v>
      </c>
      <c r="G115" s="35">
        <f t="shared" si="3"/>
        <v>159.70042796005706</v>
      </c>
      <c r="H115" s="36"/>
    </row>
    <row r="116" spans="1:8" s="38" customFormat="1" ht="63.75" hidden="1" x14ac:dyDescent="0.2">
      <c r="A116" s="12" t="s">
        <v>162</v>
      </c>
      <c r="B116" s="13" t="s">
        <v>163</v>
      </c>
      <c r="C116" s="27">
        <v>2103</v>
      </c>
      <c r="D116" s="14">
        <v>2103</v>
      </c>
      <c r="E116" s="23">
        <v>3358.5</v>
      </c>
      <c r="F116" s="35">
        <f t="shared" si="2"/>
        <v>159.70042796005706</v>
      </c>
      <c r="G116" s="35">
        <f t="shared" si="3"/>
        <v>159.70042796005706</v>
      </c>
      <c r="H116" s="36"/>
    </row>
    <row r="117" spans="1:8" s="38" customFormat="1" ht="93" hidden="1" customHeight="1" x14ac:dyDescent="0.2">
      <c r="A117" s="12" t="s">
        <v>359</v>
      </c>
      <c r="B117" s="13" t="s">
        <v>360</v>
      </c>
      <c r="C117" s="27">
        <v>0</v>
      </c>
      <c r="D117" s="14">
        <v>163.5</v>
      </c>
      <c r="E117" s="23">
        <f>E118</f>
        <v>163.5</v>
      </c>
      <c r="F117" s="35"/>
      <c r="G117" s="35">
        <f t="shared" si="3"/>
        <v>100</v>
      </c>
      <c r="H117" s="36"/>
    </row>
    <row r="118" spans="1:8" s="38" customFormat="1" ht="102" hidden="1" x14ac:dyDescent="0.2">
      <c r="A118" s="12" t="s">
        <v>361</v>
      </c>
      <c r="B118" s="13" t="s">
        <v>362</v>
      </c>
      <c r="C118" s="27">
        <v>0</v>
      </c>
      <c r="D118" s="14">
        <v>163.5</v>
      </c>
      <c r="E118" s="23">
        <f>E119</f>
        <v>163.5</v>
      </c>
      <c r="F118" s="35"/>
      <c r="G118" s="35">
        <f t="shared" si="3"/>
        <v>100</v>
      </c>
      <c r="H118" s="36"/>
    </row>
    <row r="119" spans="1:8" s="38" customFormat="1" ht="114.75" hidden="1" x14ac:dyDescent="0.2">
      <c r="A119" s="12" t="s">
        <v>363</v>
      </c>
      <c r="B119" s="13" t="s">
        <v>364</v>
      </c>
      <c r="C119" s="27">
        <v>0</v>
      </c>
      <c r="D119" s="14">
        <v>163.5</v>
      </c>
      <c r="E119" s="23">
        <v>163.5</v>
      </c>
      <c r="F119" s="35"/>
      <c r="G119" s="35">
        <f t="shared" si="3"/>
        <v>100</v>
      </c>
      <c r="H119" s="36"/>
    </row>
    <row r="120" spans="1:8" s="38" customFormat="1" ht="114.75" x14ac:dyDescent="0.2">
      <c r="A120" s="12" t="s">
        <v>164</v>
      </c>
      <c r="B120" s="13" t="s">
        <v>165</v>
      </c>
      <c r="C120" s="27">
        <v>191893.2</v>
      </c>
      <c r="D120" s="14">
        <v>192132.3</v>
      </c>
      <c r="E120" s="23">
        <f>E121+E126+E134</f>
        <v>228029.5</v>
      </c>
      <c r="F120" s="35">
        <f t="shared" si="2"/>
        <v>118.83146458550901</v>
      </c>
      <c r="G120" s="35">
        <f t="shared" si="3"/>
        <v>118.68358417611198</v>
      </c>
      <c r="H120" s="37" t="s">
        <v>437</v>
      </c>
    </row>
    <row r="121" spans="1:8" s="38" customFormat="1" ht="25.5" hidden="1" x14ac:dyDescent="0.2">
      <c r="A121" s="12" t="s">
        <v>166</v>
      </c>
      <c r="B121" s="13" t="s">
        <v>167</v>
      </c>
      <c r="C121" s="27">
        <v>9714</v>
      </c>
      <c r="D121" s="14">
        <v>9953.1</v>
      </c>
      <c r="E121" s="23">
        <f>E122+E123+E124+E125</f>
        <v>32923.599999999999</v>
      </c>
      <c r="F121" s="35">
        <f t="shared" si="2"/>
        <v>338.92938027589048</v>
      </c>
      <c r="G121" s="35">
        <f t="shared" si="3"/>
        <v>330.78739287257235</v>
      </c>
      <c r="H121" s="36"/>
    </row>
    <row r="122" spans="1:8" s="38" customFormat="1" ht="38.25" hidden="1" x14ac:dyDescent="0.2">
      <c r="A122" s="12" t="s">
        <v>168</v>
      </c>
      <c r="B122" s="13" t="s">
        <v>169</v>
      </c>
      <c r="C122" s="27">
        <v>1131.7</v>
      </c>
      <c r="D122" s="14">
        <v>1131.7</v>
      </c>
      <c r="E122" s="23">
        <v>5333.7</v>
      </c>
      <c r="F122" s="35">
        <f t="shared" si="2"/>
        <v>471.29981443845537</v>
      </c>
      <c r="G122" s="35">
        <f t="shared" si="3"/>
        <v>471.29981443845537</v>
      </c>
      <c r="H122" s="36"/>
    </row>
    <row r="123" spans="1:8" s="38" customFormat="1" ht="38.25" hidden="1" x14ac:dyDescent="0.2">
      <c r="A123" s="12" t="s">
        <v>365</v>
      </c>
      <c r="B123" s="13" t="s">
        <v>366</v>
      </c>
      <c r="C123" s="27">
        <v>0</v>
      </c>
      <c r="D123" s="14">
        <v>239.1</v>
      </c>
      <c r="E123" s="23">
        <v>266.8</v>
      </c>
      <c r="F123" s="35"/>
      <c r="G123" s="35">
        <f t="shared" si="3"/>
        <v>111.58511083228775</v>
      </c>
      <c r="H123" s="36"/>
    </row>
    <row r="124" spans="1:8" s="38" customFormat="1" ht="25.5" hidden="1" x14ac:dyDescent="0.2">
      <c r="A124" s="12" t="s">
        <v>170</v>
      </c>
      <c r="B124" s="13" t="s">
        <v>171</v>
      </c>
      <c r="C124" s="27">
        <v>3513.5</v>
      </c>
      <c r="D124" s="14">
        <v>3513.5</v>
      </c>
      <c r="E124" s="23">
        <v>9211.2999999999993</v>
      </c>
      <c r="F124" s="35">
        <f t="shared" si="2"/>
        <v>262.16877757222142</v>
      </c>
      <c r="G124" s="35">
        <f t="shared" si="3"/>
        <v>262.16877757222142</v>
      </c>
      <c r="H124" s="36"/>
    </row>
    <row r="125" spans="1:8" s="38" customFormat="1" ht="25.5" hidden="1" x14ac:dyDescent="0.2">
      <c r="A125" s="12" t="s">
        <v>172</v>
      </c>
      <c r="B125" s="13" t="s">
        <v>173</v>
      </c>
      <c r="C125" s="27">
        <v>5068.8</v>
      </c>
      <c r="D125" s="14">
        <v>5068.8</v>
      </c>
      <c r="E125" s="23">
        <v>18111.8</v>
      </c>
      <c r="F125" s="35">
        <f t="shared" si="2"/>
        <v>357.31928661616161</v>
      </c>
      <c r="G125" s="35">
        <f t="shared" si="3"/>
        <v>357.31928661616161</v>
      </c>
      <c r="H125" s="36"/>
    </row>
    <row r="126" spans="1:8" s="38" customFormat="1" hidden="1" x14ac:dyDescent="0.2">
      <c r="A126" s="12" t="s">
        <v>174</v>
      </c>
      <c r="B126" s="13" t="s">
        <v>175</v>
      </c>
      <c r="C126" s="27">
        <v>12574</v>
      </c>
      <c r="D126" s="14">
        <v>12574</v>
      </c>
      <c r="E126" s="23">
        <v>5840.6</v>
      </c>
      <c r="F126" s="35">
        <f t="shared" si="2"/>
        <v>46.449817082869416</v>
      </c>
      <c r="G126" s="35">
        <f t="shared" si="3"/>
        <v>46.449817082869416</v>
      </c>
      <c r="H126" s="36"/>
    </row>
    <row r="127" spans="1:8" s="38" customFormat="1" ht="63.75" hidden="1" x14ac:dyDescent="0.2">
      <c r="A127" s="12" t="s">
        <v>176</v>
      </c>
      <c r="B127" s="13" t="s">
        <v>177</v>
      </c>
      <c r="C127" s="27">
        <v>12000</v>
      </c>
      <c r="D127" s="14">
        <v>12000</v>
      </c>
      <c r="E127" s="23">
        <f>E128</f>
        <v>4402.2</v>
      </c>
      <c r="F127" s="35">
        <f t="shared" si="2"/>
        <v>36.685000000000002</v>
      </c>
      <c r="G127" s="35">
        <f t="shared" si="3"/>
        <v>36.685000000000002</v>
      </c>
      <c r="H127" s="36"/>
    </row>
    <row r="128" spans="1:8" s="38" customFormat="1" ht="76.5" hidden="1" x14ac:dyDescent="0.2">
      <c r="A128" s="12" t="s">
        <v>178</v>
      </c>
      <c r="B128" s="13" t="s">
        <v>179</v>
      </c>
      <c r="C128" s="27">
        <v>12000</v>
      </c>
      <c r="D128" s="14">
        <v>12000</v>
      </c>
      <c r="E128" s="23">
        <v>4402.2</v>
      </c>
      <c r="F128" s="35">
        <f t="shared" si="2"/>
        <v>36.685000000000002</v>
      </c>
      <c r="G128" s="35">
        <f t="shared" si="3"/>
        <v>36.685000000000002</v>
      </c>
      <c r="H128" s="36"/>
    </row>
    <row r="129" spans="1:8" s="38" customFormat="1" ht="38.25" hidden="1" x14ac:dyDescent="0.2">
      <c r="A129" s="12" t="s">
        <v>180</v>
      </c>
      <c r="B129" s="13" t="s">
        <v>181</v>
      </c>
      <c r="C129" s="27">
        <v>19</v>
      </c>
      <c r="D129" s="14">
        <v>19</v>
      </c>
      <c r="E129" s="23">
        <v>168.4</v>
      </c>
      <c r="F129" s="35">
        <f t="shared" si="2"/>
        <v>886.31578947368416</v>
      </c>
      <c r="G129" s="35">
        <f t="shared" si="3"/>
        <v>886.31578947368416</v>
      </c>
      <c r="H129" s="36"/>
    </row>
    <row r="130" spans="1:8" s="38" customFormat="1" ht="63.75" hidden="1" x14ac:dyDescent="0.2">
      <c r="A130" s="12" t="s">
        <v>182</v>
      </c>
      <c r="B130" s="13" t="s">
        <v>183</v>
      </c>
      <c r="C130" s="27">
        <v>275</v>
      </c>
      <c r="D130" s="14">
        <v>275</v>
      </c>
      <c r="E130" s="23">
        <f>E131</f>
        <v>950</v>
      </c>
      <c r="F130" s="35">
        <f t="shared" si="2"/>
        <v>345.45454545454544</v>
      </c>
      <c r="G130" s="35">
        <f t="shared" si="3"/>
        <v>345.45454545454544</v>
      </c>
      <c r="H130" s="36"/>
    </row>
    <row r="131" spans="1:8" s="38" customFormat="1" ht="76.5" hidden="1" x14ac:dyDescent="0.2">
      <c r="A131" s="12" t="s">
        <v>184</v>
      </c>
      <c r="B131" s="13" t="s">
        <v>185</v>
      </c>
      <c r="C131" s="27">
        <v>275</v>
      </c>
      <c r="D131" s="14">
        <v>275</v>
      </c>
      <c r="E131" s="23">
        <v>950</v>
      </c>
      <c r="F131" s="35">
        <f t="shared" si="2"/>
        <v>345.45454545454544</v>
      </c>
      <c r="G131" s="35">
        <f t="shared" si="3"/>
        <v>345.45454545454544</v>
      </c>
      <c r="H131" s="36"/>
    </row>
    <row r="132" spans="1:8" s="38" customFormat="1" ht="25.5" hidden="1" x14ac:dyDescent="0.2">
      <c r="A132" s="12" t="s">
        <v>186</v>
      </c>
      <c r="B132" s="13" t="s">
        <v>187</v>
      </c>
      <c r="C132" s="27">
        <v>280</v>
      </c>
      <c r="D132" s="14">
        <v>280</v>
      </c>
      <c r="E132" s="23">
        <f>E133</f>
        <v>320</v>
      </c>
      <c r="F132" s="35">
        <f t="shared" si="2"/>
        <v>114.28571428571428</v>
      </c>
      <c r="G132" s="35">
        <f t="shared" si="3"/>
        <v>114.28571428571428</v>
      </c>
      <c r="H132" s="36"/>
    </row>
    <row r="133" spans="1:8" s="38" customFormat="1" ht="38.25" hidden="1" x14ac:dyDescent="0.2">
      <c r="A133" s="12" t="s">
        <v>188</v>
      </c>
      <c r="B133" s="13" t="s">
        <v>189</v>
      </c>
      <c r="C133" s="27">
        <v>280</v>
      </c>
      <c r="D133" s="14">
        <v>280</v>
      </c>
      <c r="E133" s="23">
        <v>320</v>
      </c>
      <c r="F133" s="35">
        <f t="shared" si="2"/>
        <v>114.28571428571428</v>
      </c>
      <c r="G133" s="35">
        <f t="shared" si="3"/>
        <v>114.28571428571428</v>
      </c>
      <c r="H133" s="36"/>
    </row>
    <row r="134" spans="1:8" s="38" customFormat="1" hidden="1" x14ac:dyDescent="0.2">
      <c r="A134" s="12" t="s">
        <v>190</v>
      </c>
      <c r="B134" s="13" t="s">
        <v>191</v>
      </c>
      <c r="C134" s="27">
        <v>169605.2</v>
      </c>
      <c r="D134" s="14">
        <v>169605.2</v>
      </c>
      <c r="E134" s="23">
        <f>E135</f>
        <v>189265.3</v>
      </c>
      <c r="F134" s="35">
        <f t="shared" si="2"/>
        <v>111.59168468891284</v>
      </c>
      <c r="G134" s="35">
        <f t="shared" si="3"/>
        <v>111.59168468891284</v>
      </c>
      <c r="H134" s="36"/>
    </row>
    <row r="135" spans="1:8" s="38" customFormat="1" ht="25.5" hidden="1" x14ac:dyDescent="0.2">
      <c r="A135" s="12" t="s">
        <v>192</v>
      </c>
      <c r="B135" s="13" t="s">
        <v>193</v>
      </c>
      <c r="C135" s="27">
        <v>169605.2</v>
      </c>
      <c r="D135" s="14">
        <v>169605.2</v>
      </c>
      <c r="E135" s="23">
        <f>E136+E137+E138</f>
        <v>189265.3</v>
      </c>
      <c r="F135" s="35">
        <f t="shared" ref="F135:F197" si="4">E135/C135*100</f>
        <v>111.59168468891284</v>
      </c>
      <c r="G135" s="35">
        <f t="shared" ref="G135:G198" si="5">E135/D135*100</f>
        <v>111.59168468891284</v>
      </c>
      <c r="H135" s="36"/>
    </row>
    <row r="136" spans="1:8" s="38" customFormat="1" ht="63.75" hidden="1" x14ac:dyDescent="0.2">
      <c r="A136" s="12" t="s">
        <v>194</v>
      </c>
      <c r="B136" s="13" t="s">
        <v>195</v>
      </c>
      <c r="C136" s="27">
        <v>12761.1</v>
      </c>
      <c r="D136" s="14">
        <v>12761.1</v>
      </c>
      <c r="E136" s="23">
        <v>1643.8</v>
      </c>
      <c r="F136" s="35">
        <f t="shared" si="4"/>
        <v>12.881334681179521</v>
      </c>
      <c r="G136" s="35">
        <f t="shared" si="5"/>
        <v>12.881334681179521</v>
      </c>
      <c r="H136" s="36"/>
    </row>
    <row r="137" spans="1:8" s="38" customFormat="1" ht="51" hidden="1" x14ac:dyDescent="0.2">
      <c r="A137" s="12" t="s">
        <v>196</v>
      </c>
      <c r="B137" s="13" t="s">
        <v>197</v>
      </c>
      <c r="C137" s="27">
        <v>131876.20000000001</v>
      </c>
      <c r="D137" s="14">
        <v>131876.20000000001</v>
      </c>
      <c r="E137" s="23">
        <v>165410.9</v>
      </c>
      <c r="F137" s="35">
        <f t="shared" si="4"/>
        <v>125.42892500693831</v>
      </c>
      <c r="G137" s="35">
        <f t="shared" si="5"/>
        <v>125.42892500693831</v>
      </c>
      <c r="H137" s="36"/>
    </row>
    <row r="138" spans="1:8" s="38" customFormat="1" ht="51" hidden="1" x14ac:dyDescent="0.2">
      <c r="A138" s="12" t="s">
        <v>198</v>
      </c>
      <c r="B138" s="13" t="s">
        <v>199</v>
      </c>
      <c r="C138" s="27">
        <v>24967.9</v>
      </c>
      <c r="D138" s="14">
        <v>24967.9</v>
      </c>
      <c r="E138" s="23">
        <v>22210.6</v>
      </c>
      <c r="F138" s="35">
        <f t="shared" si="4"/>
        <v>88.956620300465786</v>
      </c>
      <c r="G138" s="35">
        <f t="shared" si="5"/>
        <v>88.956620300465786</v>
      </c>
      <c r="H138" s="36"/>
    </row>
    <row r="139" spans="1:8" s="38" customFormat="1" ht="38.25" x14ac:dyDescent="0.2">
      <c r="A139" s="12" t="s">
        <v>200</v>
      </c>
      <c r="B139" s="13" t="s">
        <v>201</v>
      </c>
      <c r="C139" s="27">
        <v>237125.4</v>
      </c>
      <c r="D139" s="14">
        <v>213522.5</v>
      </c>
      <c r="E139" s="23">
        <f>E140+E147</f>
        <v>240140.6</v>
      </c>
      <c r="F139" s="35">
        <f t="shared" si="4"/>
        <v>101.27156348497462</v>
      </c>
      <c r="G139" s="35">
        <f t="shared" si="5"/>
        <v>112.46618037911695</v>
      </c>
      <c r="H139" s="36" t="s">
        <v>442</v>
      </c>
    </row>
    <row r="140" spans="1:8" s="38" customFormat="1" hidden="1" x14ac:dyDescent="0.2">
      <c r="A140" s="12" t="s">
        <v>202</v>
      </c>
      <c r="B140" s="13" t="s">
        <v>203</v>
      </c>
      <c r="C140" s="27">
        <v>24714.9</v>
      </c>
      <c r="D140" s="14">
        <v>16129.5</v>
      </c>
      <c r="E140" s="23">
        <f>E141+E143+E145</f>
        <v>19320.5</v>
      </c>
      <c r="F140" s="35">
        <f t="shared" si="4"/>
        <v>78.1734904854966</v>
      </c>
      <c r="G140" s="35">
        <f t="shared" si="5"/>
        <v>119.78362627483803</v>
      </c>
      <c r="H140" s="36"/>
    </row>
    <row r="141" spans="1:8" s="38" customFormat="1" ht="38.25" hidden="1" x14ac:dyDescent="0.2">
      <c r="A141" s="12" t="s">
        <v>367</v>
      </c>
      <c r="B141" s="13" t="s">
        <v>368</v>
      </c>
      <c r="C141" s="27">
        <v>0</v>
      </c>
      <c r="D141" s="14">
        <v>7.4</v>
      </c>
      <c r="E141" s="23">
        <f>E142</f>
        <v>7.8</v>
      </c>
      <c r="F141" s="35"/>
      <c r="G141" s="35">
        <f t="shared" si="5"/>
        <v>105.40540540540539</v>
      </c>
      <c r="H141" s="36"/>
    </row>
    <row r="142" spans="1:8" s="38" customFormat="1" ht="102" hidden="1" x14ac:dyDescent="0.2">
      <c r="A142" s="12" t="s">
        <v>369</v>
      </c>
      <c r="B142" s="13" t="s">
        <v>370</v>
      </c>
      <c r="C142" s="27">
        <v>0</v>
      </c>
      <c r="D142" s="14">
        <v>7.4</v>
      </c>
      <c r="E142" s="23">
        <v>7.8</v>
      </c>
      <c r="F142" s="35"/>
      <c r="G142" s="35">
        <f t="shared" si="5"/>
        <v>105.40540540540539</v>
      </c>
      <c r="H142" s="36"/>
    </row>
    <row r="143" spans="1:8" s="38" customFormat="1" ht="38.25" hidden="1" x14ac:dyDescent="0.2">
      <c r="A143" s="12" t="s">
        <v>204</v>
      </c>
      <c r="B143" s="13" t="s">
        <v>205</v>
      </c>
      <c r="C143" s="27">
        <v>135.19999999999999</v>
      </c>
      <c r="D143" s="14">
        <v>135.19999999999999</v>
      </c>
      <c r="E143" s="23">
        <f>E144</f>
        <v>89.8</v>
      </c>
      <c r="F143" s="35">
        <f t="shared" si="4"/>
        <v>66.42011834319527</v>
      </c>
      <c r="G143" s="35">
        <f t="shared" si="5"/>
        <v>66.42011834319527</v>
      </c>
      <c r="H143" s="36"/>
    </row>
    <row r="144" spans="1:8" s="38" customFormat="1" ht="76.5" hidden="1" x14ac:dyDescent="0.2">
      <c r="A144" s="12" t="s">
        <v>206</v>
      </c>
      <c r="B144" s="13" t="s">
        <v>207</v>
      </c>
      <c r="C144" s="27">
        <v>135.19999999999999</v>
      </c>
      <c r="D144" s="14">
        <v>135.19999999999999</v>
      </c>
      <c r="E144" s="23">
        <v>89.8</v>
      </c>
      <c r="F144" s="35">
        <f t="shared" si="4"/>
        <v>66.42011834319527</v>
      </c>
      <c r="G144" s="35">
        <f t="shared" si="5"/>
        <v>66.42011834319527</v>
      </c>
      <c r="H144" s="36"/>
    </row>
    <row r="145" spans="1:8" s="38" customFormat="1" ht="25.5" hidden="1" x14ac:dyDescent="0.2">
      <c r="A145" s="12" t="s">
        <v>208</v>
      </c>
      <c r="B145" s="13" t="s">
        <v>209</v>
      </c>
      <c r="C145" s="27">
        <v>24579.7</v>
      </c>
      <c r="D145" s="14">
        <v>15986.9</v>
      </c>
      <c r="E145" s="23">
        <f>E146</f>
        <v>19222.900000000001</v>
      </c>
      <c r="F145" s="35">
        <f t="shared" si="4"/>
        <v>78.206406099342146</v>
      </c>
      <c r="G145" s="35">
        <f t="shared" si="5"/>
        <v>120.24157278771996</v>
      </c>
      <c r="H145" s="36"/>
    </row>
    <row r="146" spans="1:8" s="38" customFormat="1" ht="38.25" hidden="1" x14ac:dyDescent="0.2">
      <c r="A146" s="12" t="s">
        <v>210</v>
      </c>
      <c r="B146" s="13" t="s">
        <v>211</v>
      </c>
      <c r="C146" s="27">
        <v>24579.7</v>
      </c>
      <c r="D146" s="14">
        <v>15986.9</v>
      </c>
      <c r="E146" s="23">
        <v>19222.900000000001</v>
      </c>
      <c r="F146" s="35">
        <f t="shared" si="4"/>
        <v>78.206406099342146</v>
      </c>
      <c r="G146" s="35">
        <f t="shared" si="5"/>
        <v>120.24157278771996</v>
      </c>
      <c r="H146" s="36"/>
    </row>
    <row r="147" spans="1:8" s="38" customFormat="1" hidden="1" x14ac:dyDescent="0.2">
      <c r="A147" s="12" t="s">
        <v>212</v>
      </c>
      <c r="B147" s="13" t="s">
        <v>213</v>
      </c>
      <c r="C147" s="27">
        <v>212410.5</v>
      </c>
      <c r="D147" s="14">
        <v>197393</v>
      </c>
      <c r="E147" s="23">
        <f>E148+E150</f>
        <v>220820.1</v>
      </c>
      <c r="F147" s="35">
        <f t="shared" si="4"/>
        <v>103.95912631437712</v>
      </c>
      <c r="G147" s="35">
        <f t="shared" si="5"/>
        <v>111.86825267360038</v>
      </c>
      <c r="H147" s="36"/>
    </row>
    <row r="148" spans="1:8" s="38" customFormat="1" ht="38.25" hidden="1" x14ac:dyDescent="0.2">
      <c r="A148" s="12" t="s">
        <v>214</v>
      </c>
      <c r="B148" s="13" t="s">
        <v>215</v>
      </c>
      <c r="C148" s="27">
        <v>6608.4</v>
      </c>
      <c r="D148" s="14">
        <v>6608.4</v>
      </c>
      <c r="E148" s="23">
        <f>E149</f>
        <v>8440.7000000000007</v>
      </c>
      <c r="F148" s="35">
        <f t="shared" si="4"/>
        <v>127.72683251619152</v>
      </c>
      <c r="G148" s="35">
        <f t="shared" si="5"/>
        <v>127.72683251619152</v>
      </c>
      <c r="H148" s="36"/>
    </row>
    <row r="149" spans="1:8" s="38" customFormat="1" ht="38.25" hidden="1" x14ac:dyDescent="0.2">
      <c r="A149" s="12" t="s">
        <v>216</v>
      </c>
      <c r="B149" s="13" t="s">
        <v>217</v>
      </c>
      <c r="C149" s="27">
        <v>6608.4</v>
      </c>
      <c r="D149" s="14">
        <v>6608.4</v>
      </c>
      <c r="E149" s="23">
        <v>8440.7000000000007</v>
      </c>
      <c r="F149" s="35">
        <f t="shared" si="4"/>
        <v>127.72683251619152</v>
      </c>
      <c r="G149" s="35">
        <f t="shared" si="5"/>
        <v>127.72683251619152</v>
      </c>
      <c r="H149" s="36"/>
    </row>
    <row r="150" spans="1:8" s="38" customFormat="1" ht="25.5" hidden="1" x14ac:dyDescent="0.2">
      <c r="A150" s="12" t="s">
        <v>218</v>
      </c>
      <c r="B150" s="13" t="s">
        <v>219</v>
      </c>
      <c r="C150" s="27">
        <v>205802.1</v>
      </c>
      <c r="D150" s="14">
        <v>190784.6</v>
      </c>
      <c r="E150" s="23">
        <f>E151</f>
        <v>212379.4</v>
      </c>
      <c r="F150" s="35">
        <f t="shared" si="4"/>
        <v>103.19593434663688</v>
      </c>
      <c r="G150" s="35">
        <f t="shared" si="5"/>
        <v>111.31894293354914</v>
      </c>
      <c r="H150" s="36"/>
    </row>
    <row r="151" spans="1:8" s="38" customFormat="1" ht="25.5" hidden="1" x14ac:dyDescent="0.2">
      <c r="A151" s="12" t="s">
        <v>220</v>
      </c>
      <c r="B151" s="13" t="s">
        <v>221</v>
      </c>
      <c r="C151" s="27">
        <v>205802.1</v>
      </c>
      <c r="D151" s="14">
        <v>190784.6</v>
      </c>
      <c r="E151" s="23">
        <v>212379.4</v>
      </c>
      <c r="F151" s="35">
        <f t="shared" si="4"/>
        <v>103.19593434663688</v>
      </c>
      <c r="G151" s="35">
        <f t="shared" si="5"/>
        <v>111.31894293354914</v>
      </c>
      <c r="H151" s="36"/>
    </row>
    <row r="152" spans="1:8" s="38" customFormat="1" ht="89.25" x14ac:dyDescent="0.2">
      <c r="A152" s="12" t="s">
        <v>222</v>
      </c>
      <c r="B152" s="13" t="s">
        <v>223</v>
      </c>
      <c r="C152" s="27">
        <v>3471.7</v>
      </c>
      <c r="D152" s="14">
        <v>7762.1</v>
      </c>
      <c r="E152" s="23">
        <f>E153+E155+E161</f>
        <v>8698.9</v>
      </c>
      <c r="F152" s="35">
        <f t="shared" si="4"/>
        <v>250.56600512717111</v>
      </c>
      <c r="G152" s="35">
        <f t="shared" si="5"/>
        <v>112.0688988804576</v>
      </c>
      <c r="H152" s="37" t="s">
        <v>438</v>
      </c>
    </row>
    <row r="153" spans="1:8" s="38" customFormat="1" hidden="1" x14ac:dyDescent="0.2">
      <c r="A153" s="12" t="s">
        <v>224</v>
      </c>
      <c r="B153" s="13" t="s">
        <v>225</v>
      </c>
      <c r="C153" s="27">
        <v>79.5</v>
      </c>
      <c r="D153" s="14">
        <v>79.5</v>
      </c>
      <c r="E153" s="23">
        <f>E154</f>
        <v>59.7</v>
      </c>
      <c r="F153" s="35">
        <f t="shared" si="4"/>
        <v>75.094339622641513</v>
      </c>
      <c r="G153" s="35">
        <f t="shared" si="5"/>
        <v>75.094339622641513</v>
      </c>
      <c r="H153" s="36"/>
    </row>
    <row r="154" spans="1:8" s="38" customFormat="1" ht="38.25" hidden="1" x14ac:dyDescent="0.2">
      <c r="A154" s="12" t="s">
        <v>226</v>
      </c>
      <c r="B154" s="13" t="s">
        <v>227</v>
      </c>
      <c r="C154" s="27">
        <v>79.5</v>
      </c>
      <c r="D154" s="14">
        <v>79.5</v>
      </c>
      <c r="E154" s="23">
        <v>59.7</v>
      </c>
      <c r="F154" s="35">
        <f t="shared" si="4"/>
        <v>75.094339622641513</v>
      </c>
      <c r="G154" s="35">
        <f t="shared" si="5"/>
        <v>75.094339622641513</v>
      </c>
      <c r="H154" s="36"/>
    </row>
    <row r="155" spans="1:8" s="38" customFormat="1" ht="102" hidden="1" x14ac:dyDescent="0.2">
      <c r="A155" s="12" t="s">
        <v>228</v>
      </c>
      <c r="B155" s="13" t="s">
        <v>229</v>
      </c>
      <c r="C155" s="27">
        <v>3392.2</v>
      </c>
      <c r="D155" s="14">
        <v>3661.4</v>
      </c>
      <c r="E155" s="23">
        <f>E156+E159</f>
        <v>3679.2</v>
      </c>
      <c r="F155" s="35">
        <f t="shared" si="4"/>
        <v>108.4605860503508</v>
      </c>
      <c r="G155" s="35">
        <f t="shared" si="5"/>
        <v>100.48615283771234</v>
      </c>
      <c r="H155" s="36"/>
    </row>
    <row r="156" spans="1:8" s="38" customFormat="1" ht="127.5" hidden="1" x14ac:dyDescent="0.2">
      <c r="A156" s="12" t="s">
        <v>230</v>
      </c>
      <c r="B156" s="13" t="s">
        <v>231</v>
      </c>
      <c r="C156" s="27">
        <v>3392.2</v>
      </c>
      <c r="D156" s="14">
        <v>3660.8</v>
      </c>
      <c r="E156" s="23">
        <f>E157+E158</f>
        <v>3678.6</v>
      </c>
      <c r="F156" s="35">
        <f t="shared" si="4"/>
        <v>108.44289841400861</v>
      </c>
      <c r="G156" s="35">
        <f t="shared" si="5"/>
        <v>100.48623251748252</v>
      </c>
      <c r="H156" s="36"/>
    </row>
    <row r="157" spans="1:8" s="38" customFormat="1" ht="114.75" hidden="1" x14ac:dyDescent="0.2">
      <c r="A157" s="12" t="s">
        <v>371</v>
      </c>
      <c r="B157" s="13" t="s">
        <v>372</v>
      </c>
      <c r="C157" s="27">
        <v>0</v>
      </c>
      <c r="D157" s="14">
        <v>268.60000000000002</v>
      </c>
      <c r="E157" s="23">
        <v>286.39999999999998</v>
      </c>
      <c r="F157" s="35"/>
      <c r="G157" s="35">
        <f t="shared" si="5"/>
        <v>106.62695457930005</v>
      </c>
      <c r="H157" s="36"/>
    </row>
    <row r="158" spans="1:8" s="38" customFormat="1" ht="127.5" hidden="1" x14ac:dyDescent="0.2">
      <c r="A158" s="12" t="s">
        <v>232</v>
      </c>
      <c r="B158" s="13" t="s">
        <v>233</v>
      </c>
      <c r="C158" s="27">
        <v>3392.2</v>
      </c>
      <c r="D158" s="14">
        <v>3392.2</v>
      </c>
      <c r="E158" s="23">
        <v>3392.2</v>
      </c>
      <c r="F158" s="35">
        <f t="shared" si="4"/>
        <v>100</v>
      </c>
      <c r="G158" s="35">
        <f t="shared" si="5"/>
        <v>100</v>
      </c>
      <c r="H158" s="36"/>
    </row>
    <row r="159" spans="1:8" s="38" customFormat="1" ht="140.25" hidden="1" x14ac:dyDescent="0.2">
      <c r="A159" s="12" t="s">
        <v>373</v>
      </c>
      <c r="B159" s="13" t="s">
        <v>374</v>
      </c>
      <c r="C159" s="27">
        <v>0</v>
      </c>
      <c r="D159" s="14">
        <v>0.6</v>
      </c>
      <c r="E159" s="23">
        <f>E160</f>
        <v>0.6</v>
      </c>
      <c r="F159" s="35"/>
      <c r="G159" s="35">
        <f t="shared" si="5"/>
        <v>100</v>
      </c>
      <c r="H159" s="36"/>
    </row>
    <row r="160" spans="1:8" s="38" customFormat="1" ht="127.5" hidden="1" x14ac:dyDescent="0.2">
      <c r="A160" s="12" t="s">
        <v>375</v>
      </c>
      <c r="B160" s="13" t="s">
        <v>376</v>
      </c>
      <c r="C160" s="27">
        <v>0</v>
      </c>
      <c r="D160" s="14">
        <v>0.6</v>
      </c>
      <c r="E160" s="23">
        <v>0.6</v>
      </c>
      <c r="F160" s="35"/>
      <c r="G160" s="35">
        <f t="shared" si="5"/>
        <v>100</v>
      </c>
      <c r="H160" s="36"/>
    </row>
    <row r="161" spans="1:8" s="38" customFormat="1" ht="38.25" hidden="1" x14ac:dyDescent="0.2">
      <c r="A161" s="12" t="s">
        <v>377</v>
      </c>
      <c r="B161" s="13" t="s">
        <v>378</v>
      </c>
      <c r="C161" s="27">
        <v>0</v>
      </c>
      <c r="D161" s="14">
        <v>4021.2</v>
      </c>
      <c r="E161" s="23">
        <f>E162</f>
        <v>4960</v>
      </c>
      <c r="F161" s="35"/>
      <c r="G161" s="35">
        <f t="shared" si="5"/>
        <v>123.34626479657813</v>
      </c>
      <c r="H161" s="36"/>
    </row>
    <row r="162" spans="1:8" s="38" customFormat="1" ht="63.75" hidden="1" x14ac:dyDescent="0.2">
      <c r="A162" s="12" t="s">
        <v>379</v>
      </c>
      <c r="B162" s="13" t="s">
        <v>380</v>
      </c>
      <c r="C162" s="27">
        <v>0</v>
      </c>
      <c r="D162" s="14">
        <v>4021.2</v>
      </c>
      <c r="E162" s="23">
        <f>E163</f>
        <v>4960</v>
      </c>
      <c r="F162" s="35"/>
      <c r="G162" s="35">
        <f t="shared" si="5"/>
        <v>123.34626479657813</v>
      </c>
      <c r="H162" s="36"/>
    </row>
    <row r="163" spans="1:8" s="38" customFormat="1" ht="76.5" hidden="1" x14ac:dyDescent="0.2">
      <c r="A163" s="12" t="s">
        <v>381</v>
      </c>
      <c r="B163" s="13" t="s">
        <v>382</v>
      </c>
      <c r="C163" s="27">
        <v>0</v>
      </c>
      <c r="D163" s="14">
        <v>4021.2</v>
      </c>
      <c r="E163" s="23">
        <v>4960</v>
      </c>
      <c r="F163" s="35"/>
      <c r="G163" s="35">
        <f t="shared" si="5"/>
        <v>123.34626479657813</v>
      </c>
      <c r="H163" s="36"/>
    </row>
    <row r="164" spans="1:8" s="38" customFormat="1" ht="25.5" x14ac:dyDescent="0.2">
      <c r="A164" s="12" t="s">
        <v>234</v>
      </c>
      <c r="B164" s="13" t="s">
        <v>235</v>
      </c>
      <c r="C164" s="27">
        <v>5625.1</v>
      </c>
      <c r="D164" s="14">
        <v>5625.1</v>
      </c>
      <c r="E164" s="23">
        <f>E165</f>
        <v>5807.6</v>
      </c>
      <c r="F164" s="35">
        <f t="shared" si="4"/>
        <v>103.24438676645748</v>
      </c>
      <c r="G164" s="35">
        <f t="shared" si="5"/>
        <v>103.24438676645748</v>
      </c>
      <c r="H164" s="36"/>
    </row>
    <row r="165" spans="1:8" s="38" customFormat="1" ht="38.25" hidden="1" x14ac:dyDescent="0.2">
      <c r="A165" s="12" t="s">
        <v>236</v>
      </c>
      <c r="B165" s="13" t="s">
        <v>237</v>
      </c>
      <c r="C165" s="27">
        <v>5625.1</v>
      </c>
      <c r="D165" s="14">
        <v>5625.1</v>
      </c>
      <c r="E165" s="23">
        <f>E166</f>
        <v>5807.6</v>
      </c>
      <c r="F165" s="35">
        <f t="shared" si="4"/>
        <v>103.24438676645748</v>
      </c>
      <c r="G165" s="35">
        <f t="shared" si="5"/>
        <v>103.24438676645748</v>
      </c>
      <c r="H165" s="36"/>
    </row>
    <row r="166" spans="1:8" s="38" customFormat="1" ht="51" hidden="1" x14ac:dyDescent="0.2">
      <c r="A166" s="12" t="s">
        <v>238</v>
      </c>
      <c r="B166" s="13" t="s">
        <v>239</v>
      </c>
      <c r="C166" s="27">
        <v>5625.1</v>
      </c>
      <c r="D166" s="14">
        <v>5625.1</v>
      </c>
      <c r="E166" s="23">
        <v>5807.6</v>
      </c>
      <c r="F166" s="35">
        <f t="shared" si="4"/>
        <v>103.24438676645748</v>
      </c>
      <c r="G166" s="35">
        <f t="shared" si="5"/>
        <v>103.24438676645748</v>
      </c>
      <c r="H166" s="36"/>
    </row>
    <row r="167" spans="1:8" s="38" customFormat="1" ht="102" x14ac:dyDescent="0.2">
      <c r="A167" s="12" t="s">
        <v>240</v>
      </c>
      <c r="B167" s="13" t="s">
        <v>241</v>
      </c>
      <c r="C167" s="27">
        <v>705424.5</v>
      </c>
      <c r="D167" s="14">
        <v>705698.4</v>
      </c>
      <c r="E167" s="23">
        <f>E168+E170+E172+E176+E179+E182+E183+E184+E188+E190+E192+E194+E196</f>
        <v>930681.2</v>
      </c>
      <c r="F167" s="35">
        <f>E167/C167*100</f>
        <v>131.93207777728162</v>
      </c>
      <c r="G167" s="35">
        <f t="shared" si="5"/>
        <v>131.8808714884432</v>
      </c>
      <c r="H167" s="37" t="s">
        <v>443</v>
      </c>
    </row>
    <row r="168" spans="1:8" s="38" customFormat="1" ht="89.25" hidden="1" x14ac:dyDescent="0.2">
      <c r="A168" s="12" t="s">
        <v>242</v>
      </c>
      <c r="B168" s="13" t="s">
        <v>243</v>
      </c>
      <c r="C168" s="27">
        <v>513.5</v>
      </c>
      <c r="D168" s="14">
        <v>513.5</v>
      </c>
      <c r="E168" s="23">
        <f>E169</f>
        <v>971.7</v>
      </c>
      <c r="F168" s="35">
        <f t="shared" si="4"/>
        <v>189.23076923076925</v>
      </c>
      <c r="G168" s="35">
        <f t="shared" si="5"/>
        <v>189.23076923076925</v>
      </c>
      <c r="H168" s="36"/>
    </row>
    <row r="169" spans="1:8" s="38" customFormat="1" ht="102" hidden="1" x14ac:dyDescent="0.2">
      <c r="A169" s="12" t="s">
        <v>244</v>
      </c>
      <c r="B169" s="13" t="s">
        <v>245</v>
      </c>
      <c r="C169" s="27">
        <v>513.5</v>
      </c>
      <c r="D169" s="14">
        <v>513.5</v>
      </c>
      <c r="E169" s="23">
        <v>971.7</v>
      </c>
      <c r="F169" s="35">
        <f t="shared" si="4"/>
        <v>189.23076923076925</v>
      </c>
      <c r="G169" s="35">
        <f t="shared" si="5"/>
        <v>189.23076923076925</v>
      </c>
      <c r="H169" s="36"/>
    </row>
    <row r="170" spans="1:8" s="38" customFormat="1" ht="25.5" hidden="1" x14ac:dyDescent="0.2">
      <c r="A170" s="12" t="s">
        <v>383</v>
      </c>
      <c r="B170" s="13" t="s">
        <v>384</v>
      </c>
      <c r="C170" s="27">
        <v>0</v>
      </c>
      <c r="D170" s="14">
        <v>0.2</v>
      </c>
      <c r="E170" s="23">
        <f>E171</f>
        <v>0.2</v>
      </c>
      <c r="F170" s="35"/>
      <c r="G170" s="35">
        <f t="shared" si="5"/>
        <v>100</v>
      </c>
      <c r="H170" s="36"/>
    </row>
    <row r="171" spans="1:8" s="38" customFormat="1" ht="51" hidden="1" x14ac:dyDescent="0.2">
      <c r="A171" s="12" t="s">
        <v>385</v>
      </c>
      <c r="B171" s="13" t="s">
        <v>386</v>
      </c>
      <c r="C171" s="27">
        <v>0</v>
      </c>
      <c r="D171" s="14">
        <v>0.2</v>
      </c>
      <c r="E171" s="23">
        <v>0.2</v>
      </c>
      <c r="F171" s="35"/>
      <c r="G171" s="35">
        <f t="shared" si="5"/>
        <v>100</v>
      </c>
      <c r="H171" s="36"/>
    </row>
    <row r="172" spans="1:8" s="38" customFormat="1" ht="38.25" hidden="1" x14ac:dyDescent="0.2">
      <c r="A172" s="12" t="s">
        <v>246</v>
      </c>
      <c r="B172" s="13" t="s">
        <v>247</v>
      </c>
      <c r="C172" s="27">
        <v>60</v>
      </c>
      <c r="D172" s="14">
        <v>60</v>
      </c>
      <c r="E172" s="23">
        <f>E173</f>
        <v>207.7</v>
      </c>
      <c r="F172" s="35">
        <f t="shared" si="4"/>
        <v>346.16666666666663</v>
      </c>
      <c r="G172" s="35">
        <f t="shared" si="5"/>
        <v>346.16666666666663</v>
      </c>
      <c r="H172" s="36"/>
    </row>
    <row r="173" spans="1:8" s="38" customFormat="1" ht="38.25" hidden="1" x14ac:dyDescent="0.2">
      <c r="A173" s="12" t="s">
        <v>248</v>
      </c>
      <c r="B173" s="13" t="s">
        <v>249</v>
      </c>
      <c r="C173" s="27">
        <v>60</v>
      </c>
      <c r="D173" s="14">
        <v>60</v>
      </c>
      <c r="E173" s="23">
        <v>207.7</v>
      </c>
      <c r="F173" s="35">
        <f t="shared" si="4"/>
        <v>346.16666666666663</v>
      </c>
      <c r="G173" s="35">
        <f t="shared" si="5"/>
        <v>346.16666666666663</v>
      </c>
      <c r="H173" s="36"/>
    </row>
    <row r="174" spans="1:8" s="38" customFormat="1" ht="51" hidden="1" x14ac:dyDescent="0.2">
      <c r="A174" s="12" t="s">
        <v>250</v>
      </c>
      <c r="B174" s="13" t="s">
        <v>251</v>
      </c>
      <c r="C174" s="27">
        <v>23.4</v>
      </c>
      <c r="D174" s="14">
        <v>23.4</v>
      </c>
      <c r="E174" s="23">
        <f>E175</f>
        <v>0</v>
      </c>
      <c r="F174" s="35">
        <f t="shared" si="4"/>
        <v>0</v>
      </c>
      <c r="G174" s="35">
        <f t="shared" si="5"/>
        <v>0</v>
      </c>
      <c r="H174" s="36"/>
    </row>
    <row r="175" spans="1:8" s="38" customFormat="1" ht="63.75" hidden="1" x14ac:dyDescent="0.2">
      <c r="A175" s="12" t="s">
        <v>252</v>
      </c>
      <c r="B175" s="13" t="s">
        <v>253</v>
      </c>
      <c r="C175" s="27">
        <v>23.4</v>
      </c>
      <c r="D175" s="14">
        <v>23.4</v>
      </c>
      <c r="E175" s="23">
        <v>0</v>
      </c>
      <c r="F175" s="35">
        <f t="shared" si="4"/>
        <v>0</v>
      </c>
      <c r="G175" s="35">
        <f t="shared" si="5"/>
        <v>0</v>
      </c>
      <c r="H175" s="36"/>
    </row>
    <row r="176" spans="1:8" s="38" customFormat="1" ht="25.5" hidden="1" x14ac:dyDescent="0.2">
      <c r="A176" s="12" t="s">
        <v>387</v>
      </c>
      <c r="B176" s="13" t="s">
        <v>388</v>
      </c>
      <c r="C176" s="27">
        <v>0</v>
      </c>
      <c r="D176" s="14">
        <v>130</v>
      </c>
      <c r="E176" s="23">
        <f>E177</f>
        <v>190.4</v>
      </c>
      <c r="F176" s="35"/>
      <c r="G176" s="35">
        <f t="shared" si="5"/>
        <v>146.46153846153845</v>
      </c>
      <c r="H176" s="36"/>
    </row>
    <row r="177" spans="1:8" s="38" customFormat="1" ht="63.75" hidden="1" x14ac:dyDescent="0.2">
      <c r="A177" s="12" t="s">
        <v>389</v>
      </c>
      <c r="B177" s="13" t="s">
        <v>390</v>
      </c>
      <c r="C177" s="27">
        <v>0</v>
      </c>
      <c r="D177" s="14">
        <v>130</v>
      </c>
      <c r="E177" s="23">
        <f>E178</f>
        <v>190.4</v>
      </c>
      <c r="F177" s="35"/>
      <c r="G177" s="35">
        <f t="shared" si="5"/>
        <v>146.46153846153845</v>
      </c>
      <c r="H177" s="36"/>
    </row>
    <row r="178" spans="1:8" s="38" customFormat="1" ht="89.25" hidden="1" x14ac:dyDescent="0.2">
      <c r="A178" s="12" t="s">
        <v>391</v>
      </c>
      <c r="B178" s="13" t="s">
        <v>392</v>
      </c>
      <c r="C178" s="27">
        <v>0</v>
      </c>
      <c r="D178" s="14">
        <v>130</v>
      </c>
      <c r="E178" s="23">
        <v>190.4</v>
      </c>
      <c r="F178" s="35"/>
      <c r="G178" s="35">
        <f t="shared" si="5"/>
        <v>146.46153846153845</v>
      </c>
      <c r="H178" s="36"/>
    </row>
    <row r="179" spans="1:8" s="38" customFormat="1" ht="127.5" hidden="1" x14ac:dyDescent="0.2">
      <c r="A179" s="12" t="s">
        <v>254</v>
      </c>
      <c r="B179" s="13" t="s">
        <v>255</v>
      </c>
      <c r="C179" s="27">
        <v>63</v>
      </c>
      <c r="D179" s="14">
        <v>63</v>
      </c>
      <c r="E179" s="23">
        <f>E180</f>
        <v>544.1</v>
      </c>
      <c r="F179" s="35">
        <f t="shared" si="4"/>
        <v>863.65079365079362</v>
      </c>
      <c r="G179" s="35">
        <f t="shared" si="5"/>
        <v>863.65079365079362</v>
      </c>
      <c r="H179" s="36"/>
    </row>
    <row r="180" spans="1:8" s="38" customFormat="1" ht="25.5" hidden="1" x14ac:dyDescent="0.2">
      <c r="A180" s="12" t="s">
        <v>256</v>
      </c>
      <c r="B180" s="13" t="s">
        <v>257</v>
      </c>
      <c r="C180" s="27">
        <v>63</v>
      </c>
      <c r="D180" s="14">
        <v>63</v>
      </c>
      <c r="E180" s="23">
        <f>E181</f>
        <v>544.1</v>
      </c>
      <c r="F180" s="35">
        <f t="shared" si="4"/>
        <v>863.65079365079362</v>
      </c>
      <c r="G180" s="35">
        <f t="shared" si="5"/>
        <v>863.65079365079362</v>
      </c>
      <c r="H180" s="36"/>
    </row>
    <row r="181" spans="1:8" s="38" customFormat="1" ht="76.5" hidden="1" x14ac:dyDescent="0.2">
      <c r="A181" s="12" t="s">
        <v>258</v>
      </c>
      <c r="B181" s="13" t="s">
        <v>259</v>
      </c>
      <c r="C181" s="27">
        <v>63</v>
      </c>
      <c r="D181" s="14">
        <v>63</v>
      </c>
      <c r="E181" s="23">
        <v>544.1</v>
      </c>
      <c r="F181" s="35">
        <f t="shared" si="4"/>
        <v>863.65079365079362</v>
      </c>
      <c r="G181" s="35">
        <f t="shared" si="5"/>
        <v>863.65079365079362</v>
      </c>
      <c r="H181" s="36"/>
    </row>
    <row r="182" spans="1:8" s="38" customFormat="1" ht="25.5" hidden="1" x14ac:dyDescent="0.2">
      <c r="A182" s="12" t="s">
        <v>260</v>
      </c>
      <c r="B182" s="13" t="s">
        <v>261</v>
      </c>
      <c r="C182" s="27">
        <v>453.6</v>
      </c>
      <c r="D182" s="14">
        <v>453.6</v>
      </c>
      <c r="E182" s="23">
        <v>224.5</v>
      </c>
      <c r="F182" s="35">
        <f t="shared" si="4"/>
        <v>49.492945326278658</v>
      </c>
      <c r="G182" s="35">
        <f t="shared" si="5"/>
        <v>49.492945326278658</v>
      </c>
      <c r="H182" s="36"/>
    </row>
    <row r="183" spans="1:8" s="38" customFormat="1" ht="38.25" hidden="1" x14ac:dyDescent="0.2">
      <c r="A183" s="12" t="s">
        <v>262</v>
      </c>
      <c r="B183" s="13" t="s">
        <v>263</v>
      </c>
      <c r="C183" s="27">
        <v>6408</v>
      </c>
      <c r="D183" s="14">
        <v>6408</v>
      </c>
      <c r="E183" s="23">
        <v>6342.3</v>
      </c>
      <c r="F183" s="35">
        <f t="shared" si="4"/>
        <v>98.974719101123597</v>
      </c>
      <c r="G183" s="35">
        <f t="shared" si="5"/>
        <v>98.974719101123597</v>
      </c>
      <c r="H183" s="36"/>
    </row>
    <row r="184" spans="1:8" s="38" customFormat="1" ht="38.25" hidden="1" x14ac:dyDescent="0.2">
      <c r="A184" s="12" t="s">
        <v>264</v>
      </c>
      <c r="B184" s="13" t="s">
        <v>265</v>
      </c>
      <c r="C184" s="27">
        <v>683556.2</v>
      </c>
      <c r="D184" s="14">
        <v>683556.2</v>
      </c>
      <c r="E184" s="23">
        <f>E185+E187</f>
        <v>895262.9</v>
      </c>
      <c r="F184" s="35">
        <f t="shared" si="4"/>
        <v>130.97136709461492</v>
      </c>
      <c r="G184" s="35">
        <f t="shared" si="5"/>
        <v>130.97136709461492</v>
      </c>
      <c r="H184" s="36"/>
    </row>
    <row r="185" spans="1:8" s="38" customFormat="1" ht="51" hidden="1" x14ac:dyDescent="0.2">
      <c r="A185" s="12" t="s">
        <v>266</v>
      </c>
      <c r="B185" s="13" t="s">
        <v>267</v>
      </c>
      <c r="C185" s="27">
        <v>220.2</v>
      </c>
      <c r="D185" s="14">
        <v>220.2</v>
      </c>
      <c r="E185" s="23">
        <f>E186</f>
        <v>918</v>
      </c>
      <c r="F185" s="35">
        <f t="shared" si="4"/>
        <v>416.89373297002732</v>
      </c>
      <c r="G185" s="35">
        <f t="shared" si="5"/>
        <v>416.89373297002732</v>
      </c>
      <c r="H185" s="36"/>
    </row>
    <row r="186" spans="1:8" s="38" customFormat="1" ht="63.75" hidden="1" x14ac:dyDescent="0.2">
      <c r="A186" s="12" t="s">
        <v>268</v>
      </c>
      <c r="B186" s="13" t="s">
        <v>269</v>
      </c>
      <c r="C186" s="27">
        <v>220.2</v>
      </c>
      <c r="D186" s="14">
        <v>220.2</v>
      </c>
      <c r="E186" s="23">
        <v>918</v>
      </c>
      <c r="F186" s="35">
        <f t="shared" si="4"/>
        <v>416.89373297002732</v>
      </c>
      <c r="G186" s="35">
        <f t="shared" si="5"/>
        <v>416.89373297002732</v>
      </c>
      <c r="H186" s="36"/>
    </row>
    <row r="187" spans="1:8" s="38" customFormat="1" ht="38.25" hidden="1" x14ac:dyDescent="0.2">
      <c r="A187" s="12" t="s">
        <v>270</v>
      </c>
      <c r="B187" s="13" t="s">
        <v>271</v>
      </c>
      <c r="C187" s="27">
        <v>683336</v>
      </c>
      <c r="D187" s="14">
        <v>683336</v>
      </c>
      <c r="E187" s="23">
        <v>894344.9</v>
      </c>
      <c r="F187" s="35">
        <f t="shared" si="4"/>
        <v>130.8792307151972</v>
      </c>
      <c r="G187" s="35">
        <f t="shared" si="5"/>
        <v>130.8792307151972</v>
      </c>
      <c r="H187" s="36"/>
    </row>
    <row r="188" spans="1:8" s="38" customFormat="1" ht="63.75" hidden="1" x14ac:dyDescent="0.2">
      <c r="A188" s="12" t="s">
        <v>272</v>
      </c>
      <c r="B188" s="13" t="s">
        <v>273</v>
      </c>
      <c r="C188" s="27">
        <v>433</v>
      </c>
      <c r="D188" s="14">
        <v>433</v>
      </c>
      <c r="E188" s="23">
        <f>E189</f>
        <v>656.6</v>
      </c>
      <c r="F188" s="35">
        <f t="shared" si="4"/>
        <v>151.63972286374135</v>
      </c>
      <c r="G188" s="35">
        <f t="shared" si="5"/>
        <v>151.63972286374135</v>
      </c>
      <c r="H188" s="36"/>
    </row>
    <row r="189" spans="1:8" s="38" customFormat="1" ht="76.5" hidden="1" x14ac:dyDescent="0.2">
      <c r="A189" s="12" t="s">
        <v>274</v>
      </c>
      <c r="B189" s="13" t="s">
        <v>275</v>
      </c>
      <c r="C189" s="27">
        <v>433</v>
      </c>
      <c r="D189" s="14">
        <v>433</v>
      </c>
      <c r="E189" s="23">
        <v>656.6</v>
      </c>
      <c r="F189" s="35">
        <f t="shared" si="4"/>
        <v>151.63972286374135</v>
      </c>
      <c r="G189" s="35">
        <f t="shared" si="5"/>
        <v>151.63972286374135</v>
      </c>
      <c r="H189" s="36"/>
    </row>
    <row r="190" spans="1:8" s="38" customFormat="1" ht="63.75" hidden="1" x14ac:dyDescent="0.2">
      <c r="A190" s="12" t="s">
        <v>276</v>
      </c>
      <c r="B190" s="13" t="s">
        <v>277</v>
      </c>
      <c r="C190" s="27">
        <v>8698.7000000000007</v>
      </c>
      <c r="D190" s="14">
        <v>8698.7000000000007</v>
      </c>
      <c r="E190" s="23">
        <f>E191</f>
        <v>6184.9</v>
      </c>
      <c r="F190" s="35">
        <f t="shared" si="4"/>
        <v>71.101428949153316</v>
      </c>
      <c r="G190" s="35">
        <f t="shared" si="5"/>
        <v>71.101428949153316</v>
      </c>
      <c r="H190" s="36"/>
    </row>
    <row r="191" spans="1:8" s="38" customFormat="1" ht="89.25" hidden="1" x14ac:dyDescent="0.2">
      <c r="A191" s="12" t="s">
        <v>278</v>
      </c>
      <c r="B191" s="13" t="s">
        <v>279</v>
      </c>
      <c r="C191" s="27">
        <v>8698.7000000000007</v>
      </c>
      <c r="D191" s="14">
        <v>8698.7000000000007</v>
      </c>
      <c r="E191" s="23">
        <v>6184.9</v>
      </c>
      <c r="F191" s="35">
        <f t="shared" si="4"/>
        <v>71.101428949153316</v>
      </c>
      <c r="G191" s="35">
        <f t="shared" si="5"/>
        <v>71.101428949153316</v>
      </c>
      <c r="H191" s="36"/>
    </row>
    <row r="192" spans="1:8" s="38" customFormat="1" ht="38.25" hidden="1" x14ac:dyDescent="0.2">
      <c r="A192" s="12" t="s">
        <v>393</v>
      </c>
      <c r="B192" s="13" t="s">
        <v>394</v>
      </c>
      <c r="C192" s="27">
        <v>0</v>
      </c>
      <c r="D192" s="14">
        <v>143.69999999999999</v>
      </c>
      <c r="E192" s="23">
        <f>E193</f>
        <v>143.69999999999999</v>
      </c>
      <c r="F192" s="35"/>
      <c r="G192" s="35">
        <f t="shared" si="5"/>
        <v>100</v>
      </c>
      <c r="H192" s="36"/>
    </row>
    <row r="193" spans="1:8" s="38" customFormat="1" ht="63.75" hidden="1" x14ac:dyDescent="0.2">
      <c r="A193" s="12" t="s">
        <v>395</v>
      </c>
      <c r="B193" s="13" t="s">
        <v>396</v>
      </c>
      <c r="C193" s="27">
        <v>0</v>
      </c>
      <c r="D193" s="14">
        <v>143.69999999999999</v>
      </c>
      <c r="E193" s="23">
        <v>143.69999999999999</v>
      </c>
      <c r="F193" s="35"/>
      <c r="G193" s="35">
        <f t="shared" si="5"/>
        <v>100</v>
      </c>
      <c r="H193" s="36"/>
    </row>
    <row r="194" spans="1:8" s="38" customFormat="1" ht="114.75" hidden="1" x14ac:dyDescent="0.2">
      <c r="A194" s="12" t="s">
        <v>411</v>
      </c>
      <c r="B194" s="13" t="s">
        <v>412</v>
      </c>
      <c r="C194" s="27">
        <v>0</v>
      </c>
      <c r="D194" s="14">
        <v>0</v>
      </c>
      <c r="E194" s="23">
        <f>E195</f>
        <v>8986.7000000000007</v>
      </c>
      <c r="F194" s="35"/>
      <c r="G194" s="35"/>
      <c r="H194" s="36"/>
    </row>
    <row r="195" spans="1:8" s="38" customFormat="1" ht="102" hidden="1" x14ac:dyDescent="0.2">
      <c r="A195" s="12" t="s">
        <v>413</v>
      </c>
      <c r="B195" s="13" t="s">
        <v>414</v>
      </c>
      <c r="C195" s="27">
        <v>0</v>
      </c>
      <c r="D195" s="14">
        <v>0</v>
      </c>
      <c r="E195" s="23">
        <v>8986.7000000000007</v>
      </c>
      <c r="F195" s="35"/>
      <c r="G195" s="35"/>
      <c r="H195" s="36"/>
    </row>
    <row r="196" spans="1:8" s="38" customFormat="1" ht="25.5" hidden="1" x14ac:dyDescent="0.2">
      <c r="A196" s="12" t="s">
        <v>280</v>
      </c>
      <c r="B196" s="13" t="s">
        <v>281</v>
      </c>
      <c r="C196" s="27">
        <v>5215.1000000000004</v>
      </c>
      <c r="D196" s="14">
        <v>5215.1000000000004</v>
      </c>
      <c r="E196" s="23">
        <f>E197</f>
        <v>10965.5</v>
      </c>
      <c r="F196" s="35">
        <f t="shared" si="4"/>
        <v>210.26442445974189</v>
      </c>
      <c r="G196" s="35">
        <f t="shared" si="5"/>
        <v>210.26442445974189</v>
      </c>
      <c r="H196" s="36"/>
    </row>
    <row r="197" spans="1:8" s="38" customFormat="1" ht="51" hidden="1" x14ac:dyDescent="0.2">
      <c r="A197" s="12" t="s">
        <v>282</v>
      </c>
      <c r="B197" s="13" t="s">
        <v>283</v>
      </c>
      <c r="C197" s="27">
        <v>5215.1000000000004</v>
      </c>
      <c r="D197" s="14">
        <v>5215.1000000000004</v>
      </c>
      <c r="E197" s="23">
        <v>10965.5</v>
      </c>
      <c r="F197" s="35">
        <f t="shared" si="4"/>
        <v>210.26442445974189</v>
      </c>
      <c r="G197" s="35">
        <f t="shared" si="5"/>
        <v>210.26442445974189</v>
      </c>
      <c r="H197" s="36"/>
    </row>
    <row r="198" spans="1:8" s="38" customFormat="1" x14ac:dyDescent="0.2">
      <c r="A198" s="12" t="s">
        <v>397</v>
      </c>
      <c r="B198" s="13" t="s">
        <v>398</v>
      </c>
      <c r="C198" s="27">
        <v>0</v>
      </c>
      <c r="D198" s="14">
        <v>39164.300000000003</v>
      </c>
      <c r="E198" s="23">
        <f>E199+E201</f>
        <v>39230.299999999996</v>
      </c>
      <c r="F198" s="35"/>
      <c r="G198" s="35">
        <f t="shared" si="5"/>
        <v>100.16852082125811</v>
      </c>
      <c r="H198" s="36"/>
    </row>
    <row r="199" spans="1:8" hidden="1" x14ac:dyDescent="0.2">
      <c r="A199" s="6" t="s">
        <v>415</v>
      </c>
      <c r="B199" s="7" t="s">
        <v>416</v>
      </c>
      <c r="C199" s="28">
        <v>0</v>
      </c>
      <c r="D199" s="8">
        <v>0</v>
      </c>
      <c r="E199" s="21">
        <f>E200</f>
        <v>34.6</v>
      </c>
      <c r="F199" s="31"/>
      <c r="G199" s="31"/>
      <c r="H199" s="25"/>
    </row>
    <row r="200" spans="1:8" ht="25.5" hidden="1" x14ac:dyDescent="0.2">
      <c r="A200" s="9" t="s">
        <v>417</v>
      </c>
      <c r="B200" s="13" t="s">
        <v>418</v>
      </c>
      <c r="C200" s="29">
        <v>0</v>
      </c>
      <c r="D200" s="14">
        <v>0</v>
      </c>
      <c r="E200" s="23">
        <v>34.6</v>
      </c>
      <c r="F200" s="26"/>
      <c r="G200" s="26"/>
      <c r="H200" s="25"/>
    </row>
    <row r="201" spans="1:8" hidden="1" x14ac:dyDescent="0.2">
      <c r="A201" s="6" t="s">
        <v>399</v>
      </c>
      <c r="B201" s="7" t="s">
        <v>400</v>
      </c>
      <c r="C201" s="28">
        <v>0</v>
      </c>
      <c r="D201" s="8">
        <v>39164.300000000003</v>
      </c>
      <c r="E201" s="21">
        <f>E202</f>
        <v>39195.699999999997</v>
      </c>
      <c r="F201" s="31"/>
      <c r="G201" s="31">
        <f t="shared" ref="G201:G206" si="6">E201/D201*100</f>
        <v>100.08017505738643</v>
      </c>
      <c r="H201" s="25"/>
    </row>
    <row r="202" spans="1:8" ht="25.5" hidden="1" x14ac:dyDescent="0.2">
      <c r="A202" s="9" t="s">
        <v>401</v>
      </c>
      <c r="B202" s="10" t="s">
        <v>402</v>
      </c>
      <c r="C202" s="29">
        <v>0</v>
      </c>
      <c r="D202" s="11">
        <v>39164.300000000003</v>
      </c>
      <c r="E202" s="22">
        <v>39195.699999999997</v>
      </c>
      <c r="F202" s="26"/>
      <c r="G202" s="26">
        <f t="shared" si="6"/>
        <v>100.08017505738643</v>
      </c>
      <c r="H202" s="25"/>
    </row>
    <row r="203" spans="1:8" x14ac:dyDescent="0.2">
      <c r="A203" s="1" t="s">
        <v>284</v>
      </c>
      <c r="B203" s="2" t="s">
        <v>285</v>
      </c>
      <c r="C203" s="28">
        <v>7448067</v>
      </c>
      <c r="D203" s="32">
        <v>12221960.5</v>
      </c>
      <c r="E203" s="33">
        <v>11813546.4</v>
      </c>
      <c r="F203" s="31">
        <f t="shared" ref="F203:F206" si="7">E203/C203*100</f>
        <v>158.61224664063843</v>
      </c>
      <c r="G203" s="31">
        <f t="shared" si="6"/>
        <v>96.658358534213889</v>
      </c>
      <c r="H203" s="25"/>
    </row>
    <row r="204" spans="1:8" s="38" customFormat="1" ht="38.25" x14ac:dyDescent="0.2">
      <c r="A204" s="4" t="s">
        <v>286</v>
      </c>
      <c r="B204" s="15" t="s">
        <v>287</v>
      </c>
      <c r="C204" s="27">
        <v>6961093</v>
      </c>
      <c r="D204" s="41">
        <v>11139403.1</v>
      </c>
      <c r="E204" s="42">
        <v>10812497.6</v>
      </c>
      <c r="F204" s="35">
        <f t="shared" si="7"/>
        <v>155.32758433194326</v>
      </c>
      <c r="G204" s="35">
        <f t="shared" si="6"/>
        <v>97.06532300640059</v>
      </c>
      <c r="H204" s="36"/>
    </row>
    <row r="205" spans="1:8" s="38" customFormat="1" ht="60" customHeight="1" x14ac:dyDescent="0.2">
      <c r="A205" s="4" t="s">
        <v>288</v>
      </c>
      <c r="B205" s="15" t="s">
        <v>289</v>
      </c>
      <c r="C205" s="27">
        <v>3149101</v>
      </c>
      <c r="D205" s="41">
        <v>3760613.9</v>
      </c>
      <c r="E205" s="42">
        <v>3760613.9</v>
      </c>
      <c r="F205" s="35">
        <f t="shared" si="7"/>
        <v>119.41864995755931</v>
      </c>
      <c r="G205" s="35">
        <f t="shared" si="6"/>
        <v>100</v>
      </c>
      <c r="H205" s="37" t="s">
        <v>439</v>
      </c>
    </row>
    <row r="206" spans="1:8" s="38" customFormat="1" ht="409.5" x14ac:dyDescent="0.2">
      <c r="A206" s="4" t="s">
        <v>290</v>
      </c>
      <c r="B206" s="15" t="s">
        <v>291</v>
      </c>
      <c r="C206" s="27">
        <v>345641.8</v>
      </c>
      <c r="D206" s="41">
        <v>2192323</v>
      </c>
      <c r="E206" s="42">
        <v>2192235.7000000002</v>
      </c>
      <c r="F206" s="35">
        <f t="shared" si="7"/>
        <v>634.25074745010591</v>
      </c>
      <c r="G206" s="35">
        <f t="shared" si="6"/>
        <v>99.99601792254154</v>
      </c>
      <c r="H206" s="39" t="s">
        <v>440</v>
      </c>
    </row>
    <row r="207" spans="1:8" s="38" customFormat="1" ht="25.5" x14ac:dyDescent="0.2">
      <c r="A207" s="4" t="s">
        <v>292</v>
      </c>
      <c r="B207" s="15" t="s">
        <v>293</v>
      </c>
      <c r="C207" s="27">
        <v>2982389.3</v>
      </c>
      <c r="D207" s="41">
        <v>3073710.5</v>
      </c>
      <c r="E207" s="42">
        <v>3012336.6</v>
      </c>
      <c r="F207" s="35">
        <f t="shared" ref="F207:F208" si="8">E207/C207*100</f>
        <v>101.0041378568519</v>
      </c>
      <c r="G207" s="35">
        <f t="shared" ref="G207:G208" si="9">E207/D207*100</f>
        <v>98.003263482361149</v>
      </c>
      <c r="H207" s="36"/>
    </row>
    <row r="208" spans="1:8" s="38" customFormat="1" ht="409.5" customHeight="1" x14ac:dyDescent="0.2">
      <c r="A208" s="4" t="s">
        <v>294</v>
      </c>
      <c r="B208" s="15" t="s">
        <v>295</v>
      </c>
      <c r="C208" s="30">
        <v>483960.9</v>
      </c>
      <c r="D208" s="41">
        <v>2112755.7000000002</v>
      </c>
      <c r="E208" s="42">
        <v>1847311.4</v>
      </c>
      <c r="F208" s="35">
        <f t="shared" si="8"/>
        <v>381.70674531764854</v>
      </c>
      <c r="G208" s="35">
        <f t="shared" si="9"/>
        <v>87.436110100188102</v>
      </c>
      <c r="H208" s="40" t="s">
        <v>441</v>
      </c>
    </row>
    <row r="209" spans="1:8" s="38" customFormat="1" ht="38.25" x14ac:dyDescent="0.2">
      <c r="A209" s="4" t="s">
        <v>296</v>
      </c>
      <c r="B209" s="15" t="s">
        <v>297</v>
      </c>
      <c r="C209" s="30">
        <v>486974</v>
      </c>
      <c r="D209" s="41">
        <v>779606.8</v>
      </c>
      <c r="E209" s="42">
        <v>779070.5</v>
      </c>
      <c r="F209" s="35">
        <f t="shared" ref="F209:F213" si="10">E209/C209*100</f>
        <v>159.98194975501772</v>
      </c>
      <c r="G209" s="35">
        <f t="shared" ref="G209:G213" si="11">E209/D209*100</f>
        <v>99.931208911979724</v>
      </c>
      <c r="H209" s="36" t="s">
        <v>446</v>
      </c>
    </row>
    <row r="210" spans="1:8" s="38" customFormat="1" x14ac:dyDescent="0.2">
      <c r="A210" s="43" t="s">
        <v>406</v>
      </c>
      <c r="B210" s="15" t="s">
        <v>405</v>
      </c>
      <c r="C210" s="30">
        <v>0</v>
      </c>
      <c r="D210" s="41">
        <v>0</v>
      </c>
      <c r="E210" s="42">
        <v>205.6</v>
      </c>
      <c r="F210" s="35"/>
      <c r="G210" s="35"/>
      <c r="H210" s="36" t="s">
        <v>445</v>
      </c>
    </row>
    <row r="211" spans="1:8" s="38" customFormat="1" ht="114.75" x14ac:dyDescent="0.2">
      <c r="A211" s="4" t="s">
        <v>298</v>
      </c>
      <c r="B211" s="15" t="s">
        <v>299</v>
      </c>
      <c r="C211" s="30">
        <v>0</v>
      </c>
      <c r="D211" s="41">
        <v>443361.8</v>
      </c>
      <c r="E211" s="42">
        <v>473388</v>
      </c>
      <c r="F211" s="35"/>
      <c r="G211" s="35">
        <f t="shared" si="11"/>
        <v>106.77239220880104</v>
      </c>
      <c r="H211" s="36" t="s">
        <v>427</v>
      </c>
    </row>
    <row r="212" spans="1:8" s="38" customFormat="1" ht="51" x14ac:dyDescent="0.2">
      <c r="A212" s="44" t="s">
        <v>300</v>
      </c>
      <c r="B212" s="45" t="s">
        <v>301</v>
      </c>
      <c r="C212" s="46">
        <v>0</v>
      </c>
      <c r="D212" s="47">
        <v>-140411.20000000001</v>
      </c>
      <c r="E212" s="48">
        <v>-251615.3</v>
      </c>
      <c r="F212" s="49"/>
      <c r="G212" s="49">
        <f t="shared" si="11"/>
        <v>179.19888157070091</v>
      </c>
      <c r="H212" s="50" t="s">
        <v>426</v>
      </c>
    </row>
    <row r="213" spans="1:8" x14ac:dyDescent="0.2">
      <c r="A213" s="9" t="s">
        <v>0</v>
      </c>
      <c r="B213" s="7" t="s">
        <v>302</v>
      </c>
      <c r="C213" s="28">
        <v>46790023.5</v>
      </c>
      <c r="D213" s="51">
        <v>51563676.899999999</v>
      </c>
      <c r="E213" s="51">
        <v>51797980.299999997</v>
      </c>
      <c r="F213" s="31">
        <f t="shared" si="10"/>
        <v>110.70304399398303</v>
      </c>
      <c r="G213" s="31">
        <f t="shared" si="11"/>
        <v>100.45439622246954</v>
      </c>
      <c r="H213" s="25"/>
    </row>
  </sheetData>
  <sheetProtection formatCells="0" formatColumns="0" formatRows="0"/>
  <autoFilter ref="A5:H213"/>
  <mergeCells count="2">
    <mergeCell ref="A1:D1"/>
    <mergeCell ref="A2:H2"/>
  </mergeCells>
  <printOptions horizontalCentered="1"/>
  <pageMargins left="0.31496062992125984" right="0.31496062992125984" top="0.31496062992125984" bottom="0.35433070866141736" header="0.31496062992125984" footer="0.31496062992125984"/>
  <pageSetup paperSize="9" scale="60" fitToHeight="27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2017-06-06T06:24:20Z</dcterms:modified>
</cp:coreProperties>
</file>