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630" activeTab="0"/>
  </bookViews>
  <sheets>
    <sheet name="1" sheetId="1" r:id="rId1"/>
  </sheets>
  <definedNames>
    <definedName name="_xlnm.Print_Titles" localSheetId="0">'1'!$7:$9</definedName>
    <definedName name="_xlnm.Print_Area" localSheetId="0">'1'!$A$1:$I$51</definedName>
  </definedNames>
  <calcPr fullCalcOnLoad="1"/>
</workbook>
</file>

<file path=xl/sharedStrings.xml><?xml version="1.0" encoding="utf-8"?>
<sst xmlns="http://schemas.openxmlformats.org/spreadsheetml/2006/main" count="91" uniqueCount="76">
  <si>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</si>
  <si>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</si>
  <si>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</si>
  <si>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 xml:space="preserve"> ДОРОЖНОЕ ХОЗЯЙСТВО</t>
  </si>
  <si>
    <t>Министерство транспорта Тверской области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</si>
  <si>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</si>
  <si>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2010-2016</t>
  </si>
  <si>
    <t>444,54 п.м/2,79 км</t>
  </si>
  <si>
    <t>Государственная программа Тверской области «Развитие транспортного комплекса и дорожного хозяйства Тверской области» на 2013-2018 годы</t>
  </si>
  <si>
    <t xml:space="preserve">Реконструкция моста через р. Могоча у д. Слобода на 169 км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</si>
  <si>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2012-2015</t>
  </si>
  <si>
    <t xml:space="preserve">Реконструкция моста через р. Медведка у  д. Слобода на км 166+200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</si>
  <si>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2013-2015</t>
  </si>
  <si>
    <t>Средства федерального бюджета</t>
  </si>
  <si>
    <t>Всего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</si>
  <si>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</si>
  <si>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 xml:space="preserve">Строительство объекта «Дорога к гостиничному комплексу «Radisson Завидово» от автомобильной дороги регионального значения «Подъезд к пос. Шоша» в Конаковском районе Тверской области </t>
  </si>
  <si>
    <t>2014-2016</t>
  </si>
  <si>
    <t>2,057 км</t>
  </si>
  <si>
    <t xml:space="preserve">Средства областного бюджета </t>
  </si>
  <si>
    <t>ВСЕГО</t>
  </si>
  <si>
    <t>в том числе:</t>
  </si>
  <si>
    <t>ФИЗИЧЕСКАЯ КУЛЬТУРА И СПОРТ</t>
  </si>
  <si>
    <t xml:space="preserve">Министерство строительства Тверской области </t>
  </si>
  <si>
    <t>Государственная программа Тверской области   «Физическая культура и спорт Тверской области» на 2013-2018 годы</t>
  </si>
  <si>
    <r>
      <t>г. Бологое - Универсальный спортивный комплекс, корректура</t>
    </r>
    <r>
      <rPr>
        <sz val="14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проектной и рабочей документации</t>
    </r>
  </si>
  <si>
    <t>2007-2015</t>
  </si>
  <si>
    <t>3492 кв.м</t>
  </si>
  <si>
    <t>1 - государственная программа Российской Федерации «Развитие транспортной системы» подпрограмма «Дорожное хозяйство»</t>
  </si>
  <si>
    <t>ЗДРАВООХРАНЕНИЕ</t>
  </si>
  <si>
    <t xml:space="preserve">г. Тверь - трансформаторная подстанция ГБУЗ «Областная клиническая больница» </t>
  </si>
  <si>
    <t>10 / 0,4 кВ</t>
  </si>
  <si>
    <t>Реконструкция моста через р. Инюха у д. Вахонино на 1 км автомобильной дороги общего пользования межмуниципального значения Вахонино - Свердлово в Конаковском районе Тверской области</t>
  </si>
  <si>
    <t>Предпроектное обследование по строительству автомобильной дороги общего пользования межмуниципального значения Заволжский-Брянцево-Сакулино в Калининском районе Тверской области</t>
  </si>
  <si>
    <t>19,75 км</t>
  </si>
  <si>
    <t>Реконструкция моста через р. Песка на 10 км автомобильной дороги общего пользования регионального значения «Москва-Рига»-Торопец - Плоскошь в Торопецком районе Тверской области (ПИР)</t>
  </si>
  <si>
    <t>27,7 п.м</t>
  </si>
  <si>
    <t>Строительство линии электроосвещения в д. Некрасово на автомобильной дороге общего пользования регионального значения Тверь - Ржев в Калининском районе Тверской области (ПИР)</t>
  </si>
  <si>
    <t>1,4 км</t>
  </si>
  <si>
    <t>Строительство автомобильной дороги общего пользования регионального значения «Подъезд к промышленной зоне «Боровлево» в Калининском районе Тверской области (2 пусковой комплекс) (ПИР)</t>
  </si>
  <si>
    <t>1,1 км</t>
  </si>
  <si>
    <t>Государственная программа Тверской области «Здравоохранение Тверской области»   на 2015 - 2020 годы</t>
  </si>
  <si>
    <t>2014-2015</t>
  </si>
  <si>
    <t xml:space="preserve">2-  государственная программа Российской Федерации «Развитие транспортной системы» подпрограмма «Дорожное хозяйство» на реализацию мероприятий региональных программ в сфере дорожного хозяйства по решениям Правительства РФ </t>
  </si>
  <si>
    <t xml:space="preserve">Реконструкция автомобильной дороги общего пользования межмуниципального значения Мирный-Высокое на участке км 0+000 - км 5+400 в Оленинском районе </t>
  </si>
  <si>
    <t>Реконструкция автомобильной дороги общего пользования межмуниципального значения Красный Холм-Васильки-Мартыново-Кесьма на участке Черницыно-Михалево км 29+700-км 32+000 в Краснохолмском районе Тверской области</t>
  </si>
  <si>
    <t>2,4 км</t>
  </si>
  <si>
    <t>Реконструкция автомобильной дороги общего пользования регионального значения Осташков-Волговерховье на участке км 3+000 км 16+000 в Осташковском районе Тверской области (ПИР)</t>
  </si>
  <si>
    <t>13,0 км</t>
  </si>
  <si>
    <t>2,1 км</t>
  </si>
  <si>
    <t>3,2 км</t>
  </si>
  <si>
    <t>Реконструкция моста через р. Уйвешь у п. Сулежский Борок на км 144+850 автомобильной дороги общего пользования регионального значения Тверь-Бежецк-Весьегонск-Устюжна в Бежецком районе Тверской области</t>
  </si>
  <si>
    <t>2012-2016</t>
  </si>
  <si>
    <t>2013-2016</t>
  </si>
  <si>
    <t>2011-2015</t>
  </si>
  <si>
    <t>3,11 км</t>
  </si>
  <si>
    <t>Реконструкция автомобильной дороги общего пользования межмуниципального значения "подъезд к
 с. Бурашево" в Калининском районе Тверской области (ПИР)</t>
  </si>
  <si>
    <t xml:space="preserve">Реконструкция автомобильной дороги общего пользования регионального значения Тверь – Лотошино – Шаховская – Уваровка на участке км 10+000  км 40+000 в Калининском районе Тверской области  (2 пусковой комплекс) (ПИР) </t>
  </si>
  <si>
    <t>Реконструкция автомобильной дороги общего пользования межмуниципального значения Чешово-Кафтино в Бологовском районе Тверской области
(2 пусковой комплекс) (ПИР)</t>
  </si>
  <si>
    <t>3- ФЦП «Развитие внутреннего и въездного туризма в Российской Федерации»</t>
  </si>
  <si>
    <t xml:space="preserve">Строительство линии электроосвещения в д. Некрасово на автомобильной дороге общего пользования регионального значения Тверь - Ржев в Калининском районе Тверской области </t>
  </si>
  <si>
    <r>
      <t xml:space="preserve"> </t>
    </r>
    <r>
      <rPr>
        <b/>
        <sz val="11"/>
        <rFont val="Times New Roman"/>
        <family val="1"/>
      </rPr>
      <t>ОБРАЗОВАНИЕ</t>
    </r>
  </si>
  <si>
    <r>
      <t xml:space="preserve">Государственная программа Тверской области «Развитие образования Тверской области» </t>
    </r>
    <r>
      <rPr>
        <b/>
        <i/>
        <sz val="10"/>
        <rFont val="Times New Roman"/>
        <family val="1"/>
      </rPr>
      <t>на 2015-2020 годы</t>
    </r>
  </si>
  <si>
    <t xml:space="preserve">Строительство блочной газовой котельной с инженерными сетями к ней ГБОУ дополнительного  образования  «Областной детский оздоровительно-образовательный  лагерь «Бригантина» Кимрского района  Тверской области </t>
  </si>
  <si>
    <t>1,032 Гкал/ч</t>
  </si>
  <si>
    <t>45,1 п.м</t>
  </si>
  <si>
    <t>39,1 п.м</t>
  </si>
  <si>
    <t>39,1 п.м.</t>
  </si>
  <si>
    <t>15,75 п.м</t>
  </si>
  <si>
    <t>5,18 км</t>
  </si>
  <si>
    <t>(тыс. руб.)</t>
  </si>
  <si>
    <t>Лимит областного бюджета</t>
  </si>
  <si>
    <t>Кассовое исполнение</t>
  </si>
  <si>
    <t>Адресная инвестиционная программа Тверской области на 2015 год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</si>
  <si>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r>
      <t xml:space="preserve">Приложение 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</si>
  <si>
    <t>Реконструкция автомобильной дороги общего пользования межмуниципального значения Григорево - Ёгна в Весьегонском районе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</si>
</sst>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_р_._-;\-* #,##0.0_р_._-;_-* &quot;-&quot;??_р_._-;_-@_-"/>
    <numFmt numFmtId="181" formatCode="[$-FC19]d\ mmmm\ yyyy\ &quot;г.&quot;"/>
    <numFmt numFmtId="182" formatCode="_-* #,##0.0&quot;р.&quot;_-;\-* #,##0.0&quot;р.&quot;_-;_-* &quot;-&quot;?&quot;р.&quot;_-;_-@_-"/>
  </numFmts>
  <fonts count="53">
    <font>
      <sz val="10"/>
      <name val="Arial Cyr"/>
      <family val="0"/>
    </font>
    <font>
      <b/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41" fontId="4" fillId="0" borderId="0" xfId="63" applyFont="1" applyFill="1" applyAlignment="1">
      <alignment horizontal="right" vertical="top" wrapText="1"/>
    </xf>
    <xf numFmtId="0" fontId="1" fillId="0" borderId="10" xfId="54" applyNumberFormat="1" applyFont="1" applyFill="1" applyBorder="1" applyAlignment="1" applyProtection="1">
      <alignment horizontal="left" vertical="center" wrapText="1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NumberFormat="1" applyFont="1" applyFill="1" applyBorder="1" applyAlignment="1" applyProtection="1">
      <alignment horizontal="left" vertical="top" wrapText="1"/>
      <protection/>
    </xf>
    <xf numFmtId="0" fontId="10" fillId="0" borderId="10" xfId="54" applyNumberFormat="1" applyFont="1" applyFill="1" applyBorder="1" applyAlignment="1" applyProtection="1">
      <alignment horizontal="left" vertical="top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32" borderId="10" xfId="54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54" applyNumberFormat="1" applyFont="1" applyFill="1" applyBorder="1" applyAlignment="1" applyProtection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164" fontId="5" fillId="32" borderId="10" xfId="62" applyNumberFormat="1" applyFont="1" applyFill="1" applyBorder="1" applyAlignment="1" applyProtection="1">
      <alignment horizontal="right" vertical="center" wrapText="1" indent="1"/>
      <protection/>
    </xf>
    <xf numFmtId="165" fontId="4" fillId="32" borderId="10" xfId="54" applyNumberFormat="1" applyFont="1" applyFill="1" applyBorder="1" applyAlignment="1" applyProtection="1">
      <alignment horizontal="right" vertical="center" wrapText="1" indent="1"/>
      <protection/>
    </xf>
    <xf numFmtId="164" fontId="4" fillId="32" borderId="10" xfId="64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164" fontId="5" fillId="32" borderId="10" xfId="64" applyNumberFormat="1" applyFont="1" applyFill="1" applyBorder="1" applyAlignment="1" applyProtection="1">
      <alignment horizontal="right" vertical="center" wrapText="1" indent="1"/>
      <protection/>
    </xf>
    <xf numFmtId="164" fontId="1" fillId="32" borderId="10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54" applyNumberFormat="1" applyFont="1" applyFill="1" applyBorder="1" applyAlignment="1" applyProtection="1">
      <alignment horizontal="center" vertical="top" wrapText="1"/>
      <protection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1" xfId="54" applyNumberFormat="1" applyFont="1" applyFill="1" applyBorder="1" applyAlignment="1" applyProtection="1">
      <alignment horizontal="center" vertical="top" wrapText="1"/>
      <protection/>
    </xf>
    <xf numFmtId="0" fontId="5" fillId="0" borderId="11" xfId="54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3" fillId="32" borderId="10" xfId="54" applyNumberFormat="1" applyFont="1" applyFill="1" applyBorder="1" applyAlignment="1" applyProtection="1">
      <alignment horizontal="right" vertical="top" wrapText="1" indent="1"/>
      <protection/>
    </xf>
    <xf numFmtId="164" fontId="1" fillId="32" borderId="10" xfId="62" applyNumberFormat="1" applyFont="1" applyFill="1" applyBorder="1" applyAlignment="1" applyProtection="1">
      <alignment horizontal="right" vertical="center" wrapText="1" indent="1"/>
      <protection/>
    </xf>
    <xf numFmtId="0" fontId="4" fillId="32" borderId="10" xfId="0" applyFont="1" applyFill="1" applyBorder="1" applyAlignment="1">
      <alignment horizontal="right" vertical="center" wrapText="1" indent="1"/>
    </xf>
    <xf numFmtId="165" fontId="13" fillId="32" borderId="10" xfId="54" applyNumberFormat="1" applyFont="1" applyFill="1" applyBorder="1" applyAlignment="1" applyProtection="1">
      <alignment horizontal="right" vertical="center" wrapText="1" indent="1"/>
      <protection/>
    </xf>
    <xf numFmtId="165" fontId="1" fillId="32" borderId="10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Fill="1" applyAlignment="1">
      <alignment horizontal="right" vertical="center" wrapText="1"/>
    </xf>
    <xf numFmtId="164" fontId="13" fillId="32" borderId="10" xfId="64" applyNumberFormat="1" applyFont="1" applyFill="1" applyBorder="1" applyAlignment="1">
      <alignment horizontal="right" vertical="center" wrapText="1" indent="1"/>
    </xf>
    <xf numFmtId="165" fontId="4" fillId="0" borderId="10" xfId="54" applyNumberFormat="1" applyFont="1" applyFill="1" applyBorder="1" applyAlignment="1" applyProtection="1">
      <alignment horizontal="right" vertical="center" indent="1"/>
      <protection/>
    </xf>
    <xf numFmtId="0" fontId="17" fillId="33" borderId="0" xfId="0" applyFont="1" applyFill="1" applyAlignment="1">
      <alignment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1095375</xdr:colOff>
      <xdr:row>26</xdr:row>
      <xdr:rowOff>38100</xdr:rowOff>
    </xdr:from>
    <xdr:to>
      <xdr:col>4</xdr:col>
      <xdr:colOff>1228725</xdr:colOff>
      <xdr:row>26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8315325" y="1094422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4</xdr:col>
      <xdr:colOff>1085850</xdr:colOff>
      <xdr:row>31</xdr:row>
      <xdr:rowOff>152400</xdr:rowOff>
    </xdr:from>
    <xdr:to>
      <xdr:col>4</xdr:col>
      <xdr:colOff>1219200</xdr:colOff>
      <xdr:row>31</xdr:row>
      <xdr:rowOff>304800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305800" y="14954250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1095375</xdr:colOff>
      <xdr:row>32</xdr:row>
      <xdr:rowOff>114300</xdr:rowOff>
    </xdr:from>
    <xdr:to>
      <xdr:col>5</xdr:col>
      <xdr:colOff>0</xdr:colOff>
      <xdr:row>32</xdr:row>
      <xdr:rowOff>285750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315325" y="15659100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1095375</xdr:colOff>
      <xdr:row>33</xdr:row>
      <xdr:rowOff>266700</xdr:rowOff>
    </xdr:from>
    <xdr:to>
      <xdr:col>4</xdr:col>
      <xdr:colOff>1219200</xdr:colOff>
      <xdr:row>33</xdr:row>
      <xdr:rowOff>419100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15325" y="1640205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1095375</xdr:colOff>
      <xdr:row>46</xdr:row>
      <xdr:rowOff>247650</xdr:rowOff>
    </xdr:from>
    <xdr:to>
      <xdr:col>5</xdr:col>
      <xdr:colOff>9525</xdr:colOff>
      <xdr:row>46</xdr:row>
      <xdr:rowOff>466725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315325" y="26479500"/>
          <a:ext cx="161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1123950</xdr:colOff>
      <xdr:row>28</xdr:row>
      <xdr:rowOff>228600</xdr:rowOff>
    </xdr:from>
    <xdr:to>
      <xdr:col>5</xdr:col>
      <xdr:colOff>0</xdr:colOff>
      <xdr:row>28</xdr:row>
      <xdr:rowOff>342900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8343900" y="12496800"/>
          <a:ext cx="1238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1066800</xdr:colOff>
      <xdr:row>40</xdr:row>
      <xdr:rowOff>85725</xdr:rowOff>
    </xdr:from>
    <xdr:to>
      <xdr:col>4</xdr:col>
      <xdr:colOff>1219200</xdr:colOff>
      <xdr:row>40</xdr:row>
      <xdr:rowOff>238125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8286750" y="21812250"/>
          <a:ext cx="152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90" zoomScaleNormal="85" zoomScaleSheetLayoutView="9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1" sqref="I31"/>
    </sheetView>
  </sheetViews>
  <sheetFormatPr defaultColWidth="9.00390625" defaultRowHeight="12.75"/>
  <cols>
    <col min="1" max="1" width="50.25390625" style="14" customWidth="1"/>
    <col min="2" max="2" width="14.875" style="14" customWidth="1"/>
    <col min="3" max="3" width="13.25390625" style="14" customWidth="1"/>
    <col min="4" max="6" width="16.375" style="14" customWidth="1"/>
    <col min="7" max="8" width="15.625" style="14" customWidth="1"/>
    <col min="9" max="9" width="16.25390625" style="14" customWidth="1"/>
    <col min="10" max="10" width="15.75390625" style="14" customWidth="1"/>
    <col min="11" max="16384" width="9.125" style="14" customWidth="1"/>
  </cols>
  <sheetData>
    <row r="1" spans="1:9" s="40" customFormat="1" ht="66.75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70.5" customHeight="1" hidden="1">
      <c r="A2" s="45"/>
      <c r="B2" s="46"/>
      <c r="C2" s="46"/>
      <c r="D2" s="46"/>
      <c r="E2" s="46"/>
      <c r="F2" s="46"/>
      <c r="G2" s="46"/>
      <c r="H2" s="46"/>
      <c r="I2" s="4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44.25" customHeight="1">
      <c r="A4" s="47" t="s">
        <v>73</v>
      </c>
      <c r="B4" s="47"/>
      <c r="C4" s="47"/>
      <c r="D4" s="47"/>
      <c r="E4" s="47"/>
      <c r="F4" s="47"/>
      <c r="G4" s="47"/>
      <c r="H4" s="47"/>
      <c r="I4" s="47"/>
    </row>
    <row r="6" ht="15" customHeight="1">
      <c r="I6" s="37" t="s">
        <v>70</v>
      </c>
    </row>
    <row r="7" spans="1:9" ht="24.75" customHeight="1">
      <c r="A7" s="41" t="s">
        <v>0</v>
      </c>
      <c r="B7" s="41" t="s">
        <v>1</v>
      </c>
      <c r="C7" s="41" t="s">
        <v>2</v>
      </c>
      <c r="D7" s="42" t="s">
        <v>71</v>
      </c>
      <c r="E7" s="42"/>
      <c r="F7" s="42"/>
      <c r="G7" s="42" t="s">
        <v>72</v>
      </c>
      <c r="H7" s="42"/>
      <c r="I7" s="42"/>
    </row>
    <row r="8" spans="1:9" ht="43.5" customHeight="1">
      <c r="A8" s="41"/>
      <c r="B8" s="41"/>
      <c r="C8" s="41"/>
      <c r="D8" s="4" t="s">
        <v>19</v>
      </c>
      <c r="E8" s="4" t="s">
        <v>13</v>
      </c>
      <c r="F8" s="4" t="s">
        <v>14</v>
      </c>
      <c r="G8" s="4" t="s">
        <v>19</v>
      </c>
      <c r="H8" s="4" t="s">
        <v>13</v>
      </c>
      <c r="I8" s="4" t="s">
        <v>14</v>
      </c>
    </row>
    <row r="9" spans="1:9" ht="12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1">
        <v>9</v>
      </c>
    </row>
    <row r="10" spans="1:9" ht="18.75" customHeight="1">
      <c r="A10" s="9" t="s">
        <v>20</v>
      </c>
      <c r="B10" s="15"/>
      <c r="C10" s="15"/>
      <c r="D10" s="18">
        <f aca="true" t="shared" si="0" ref="D10:I10">D12+D16+D20+D24</f>
        <v>257402.59999999998</v>
      </c>
      <c r="E10" s="18">
        <f t="shared" si="0"/>
        <v>623963.2</v>
      </c>
      <c r="F10" s="18">
        <f t="shared" si="0"/>
        <v>881365.8000000002</v>
      </c>
      <c r="G10" s="18">
        <f t="shared" si="0"/>
        <v>186213.76</v>
      </c>
      <c r="H10" s="18">
        <f t="shared" si="0"/>
        <v>620586.8</v>
      </c>
      <c r="I10" s="18">
        <f t="shared" si="0"/>
        <v>806800.56</v>
      </c>
    </row>
    <row r="11" spans="1:9" ht="22.5" customHeight="1">
      <c r="A11" s="10" t="s">
        <v>21</v>
      </c>
      <c r="B11" s="15"/>
      <c r="C11" s="15"/>
      <c r="D11" s="32"/>
      <c r="E11" s="32"/>
      <c r="F11" s="32"/>
      <c r="G11" s="32"/>
      <c r="H11" s="32"/>
      <c r="I11" s="32"/>
    </row>
    <row r="12" spans="1:9" ht="22.5" customHeight="1">
      <c r="A12" s="26" t="s">
        <v>61</v>
      </c>
      <c r="B12" s="15"/>
      <c r="C12" s="15"/>
      <c r="D12" s="23">
        <f>D13</f>
        <v>1060.8</v>
      </c>
      <c r="E12" s="32"/>
      <c r="F12" s="23">
        <f aca="true" t="shared" si="1" ref="F12:G14">F13</f>
        <v>1060.8</v>
      </c>
      <c r="G12" s="23">
        <f t="shared" si="1"/>
        <v>1058.9</v>
      </c>
      <c r="H12" s="23"/>
      <c r="I12" s="23">
        <f>I13</f>
        <v>1058.9</v>
      </c>
    </row>
    <row r="13" spans="1:9" ht="22.5" customHeight="1">
      <c r="A13" s="27" t="s">
        <v>23</v>
      </c>
      <c r="B13" s="15"/>
      <c r="C13" s="15"/>
      <c r="D13" s="23">
        <f>D14</f>
        <v>1060.8</v>
      </c>
      <c r="E13" s="32"/>
      <c r="F13" s="23">
        <f t="shared" si="1"/>
        <v>1060.8</v>
      </c>
      <c r="G13" s="23">
        <f t="shared" si="1"/>
        <v>1058.9</v>
      </c>
      <c r="H13" s="23"/>
      <c r="I13" s="23">
        <f>I14</f>
        <v>1058.9</v>
      </c>
    </row>
    <row r="14" spans="1:9" ht="57" customHeight="1">
      <c r="A14" s="1" t="s">
        <v>62</v>
      </c>
      <c r="B14" s="15"/>
      <c r="C14" s="15"/>
      <c r="D14" s="24">
        <f>D15</f>
        <v>1060.8</v>
      </c>
      <c r="E14" s="32"/>
      <c r="F14" s="24">
        <f t="shared" si="1"/>
        <v>1060.8</v>
      </c>
      <c r="G14" s="24">
        <f t="shared" si="1"/>
        <v>1058.9</v>
      </c>
      <c r="H14" s="24"/>
      <c r="I14" s="24">
        <f>I15</f>
        <v>1058.9</v>
      </c>
    </row>
    <row r="15" spans="1:9" ht="86.25" customHeight="1">
      <c r="A15" s="3" t="s">
        <v>63</v>
      </c>
      <c r="B15" s="4" t="s">
        <v>10</v>
      </c>
      <c r="C15" s="22" t="s">
        <v>64</v>
      </c>
      <c r="D15" s="19">
        <v>1060.8</v>
      </c>
      <c r="E15" s="32"/>
      <c r="F15" s="19">
        <f>D15+E15</f>
        <v>1060.8</v>
      </c>
      <c r="G15" s="19">
        <v>1058.9</v>
      </c>
      <c r="H15" s="32"/>
      <c r="I15" s="19">
        <f>SUM(G15:H15)</f>
        <v>1058.9</v>
      </c>
    </row>
    <row r="16" spans="1:9" ht="22.5" customHeight="1">
      <c r="A16" s="28" t="s">
        <v>29</v>
      </c>
      <c r="B16" s="15"/>
      <c r="C16" s="15"/>
      <c r="D16" s="18">
        <f>D17</f>
        <v>20</v>
      </c>
      <c r="E16" s="32"/>
      <c r="F16" s="18">
        <f aca="true" t="shared" si="2" ref="F16:G18">F17</f>
        <v>20</v>
      </c>
      <c r="G16" s="18">
        <f t="shared" si="2"/>
        <v>20</v>
      </c>
      <c r="H16" s="32"/>
      <c r="I16" s="18">
        <f>I17</f>
        <v>20</v>
      </c>
    </row>
    <row r="17" spans="1:9" ht="22.5" customHeight="1">
      <c r="A17" s="29" t="s">
        <v>23</v>
      </c>
      <c r="B17" s="15"/>
      <c r="C17" s="15"/>
      <c r="D17" s="18">
        <f>D18</f>
        <v>20</v>
      </c>
      <c r="E17" s="32"/>
      <c r="F17" s="18">
        <f t="shared" si="2"/>
        <v>20</v>
      </c>
      <c r="G17" s="18">
        <f t="shared" si="2"/>
        <v>20</v>
      </c>
      <c r="H17" s="32"/>
      <c r="I17" s="18">
        <f>I18</f>
        <v>20</v>
      </c>
    </row>
    <row r="18" spans="1:9" ht="48.75" customHeight="1">
      <c r="A18" s="1" t="s">
        <v>41</v>
      </c>
      <c r="B18" s="15"/>
      <c r="C18" s="15"/>
      <c r="D18" s="33">
        <f>D19</f>
        <v>20</v>
      </c>
      <c r="E18" s="32"/>
      <c r="F18" s="33">
        <f t="shared" si="2"/>
        <v>20</v>
      </c>
      <c r="G18" s="33">
        <f t="shared" si="2"/>
        <v>20</v>
      </c>
      <c r="H18" s="32"/>
      <c r="I18" s="33">
        <f>I19</f>
        <v>20</v>
      </c>
    </row>
    <row r="19" spans="1:9" ht="48.75" customHeight="1">
      <c r="A19" s="3" t="s">
        <v>30</v>
      </c>
      <c r="B19" s="25" t="s">
        <v>10</v>
      </c>
      <c r="C19" s="25" t="s">
        <v>31</v>
      </c>
      <c r="D19" s="19">
        <v>20</v>
      </c>
      <c r="E19" s="32"/>
      <c r="F19" s="19">
        <f>D19+E19</f>
        <v>20</v>
      </c>
      <c r="G19" s="39">
        <v>20</v>
      </c>
      <c r="H19" s="32"/>
      <c r="I19" s="19">
        <f>SUM(G19:H19)</f>
        <v>20</v>
      </c>
    </row>
    <row r="20" spans="1:9" ht="22.5" customHeight="1">
      <c r="A20" s="5" t="s">
        <v>22</v>
      </c>
      <c r="B20" s="15"/>
      <c r="C20" s="15"/>
      <c r="D20" s="18">
        <f>D21</f>
        <v>6757.5</v>
      </c>
      <c r="E20" s="32"/>
      <c r="F20" s="18">
        <f aca="true" t="shared" si="3" ref="F20:G22">F21</f>
        <v>6757.5</v>
      </c>
      <c r="G20" s="18">
        <f t="shared" si="3"/>
        <v>6757.46</v>
      </c>
      <c r="H20" s="32"/>
      <c r="I20" s="18">
        <f>I21</f>
        <v>6757.46</v>
      </c>
    </row>
    <row r="21" spans="1:9" ht="22.5" customHeight="1">
      <c r="A21" s="2" t="s">
        <v>23</v>
      </c>
      <c r="B21" s="15"/>
      <c r="C21" s="15"/>
      <c r="D21" s="18">
        <f>D22</f>
        <v>6757.5</v>
      </c>
      <c r="E21" s="32"/>
      <c r="F21" s="18">
        <f t="shared" si="3"/>
        <v>6757.5</v>
      </c>
      <c r="G21" s="18">
        <f t="shared" si="3"/>
        <v>6757.46</v>
      </c>
      <c r="H21" s="32"/>
      <c r="I21" s="18">
        <f>I22</f>
        <v>6757.46</v>
      </c>
    </row>
    <row r="22" spans="1:9" ht="51.75" customHeight="1">
      <c r="A22" s="1" t="s">
        <v>24</v>
      </c>
      <c r="B22" s="15"/>
      <c r="C22" s="15"/>
      <c r="D22" s="33">
        <f>D23</f>
        <v>6757.5</v>
      </c>
      <c r="E22" s="32"/>
      <c r="F22" s="33">
        <f t="shared" si="3"/>
        <v>6757.5</v>
      </c>
      <c r="G22" s="33">
        <f t="shared" si="3"/>
        <v>6757.46</v>
      </c>
      <c r="H22" s="32"/>
      <c r="I22" s="33">
        <f>I23</f>
        <v>6757.46</v>
      </c>
    </row>
    <row r="23" spans="1:9" ht="48" customHeight="1">
      <c r="A23" s="3" t="s">
        <v>25</v>
      </c>
      <c r="B23" s="4" t="s">
        <v>26</v>
      </c>
      <c r="C23" s="16" t="s">
        <v>27</v>
      </c>
      <c r="D23" s="19">
        <f>6825.8-68.3</f>
        <v>6757.5</v>
      </c>
      <c r="E23" s="32"/>
      <c r="F23" s="19">
        <f>D23+E23</f>
        <v>6757.5</v>
      </c>
      <c r="G23" s="39">
        <v>6757.46</v>
      </c>
      <c r="H23" s="32"/>
      <c r="I23" s="19">
        <f>SUM(G23:H23)</f>
        <v>6757.46</v>
      </c>
    </row>
    <row r="24" spans="1:9" ht="23.25" customHeight="1">
      <c r="A24" s="5" t="s">
        <v>3</v>
      </c>
      <c r="B24" s="4"/>
      <c r="C24" s="4"/>
      <c r="D24" s="18">
        <f aca="true" t="shared" si="4" ref="D24:I24">D25</f>
        <v>249564.3</v>
      </c>
      <c r="E24" s="18">
        <f t="shared" si="4"/>
        <v>623963.2</v>
      </c>
      <c r="F24" s="18">
        <f t="shared" si="4"/>
        <v>873527.5000000001</v>
      </c>
      <c r="G24" s="18">
        <f t="shared" si="4"/>
        <v>178377.4</v>
      </c>
      <c r="H24" s="18">
        <f t="shared" si="4"/>
        <v>620586.8</v>
      </c>
      <c r="I24" s="18">
        <f t="shared" si="4"/>
        <v>798964.2000000001</v>
      </c>
    </row>
    <row r="25" spans="1:9" ht="24" customHeight="1">
      <c r="A25" s="2" t="s">
        <v>4</v>
      </c>
      <c r="B25" s="17"/>
      <c r="C25" s="17"/>
      <c r="D25" s="18">
        <f aca="true" t="shared" si="5" ref="D25:I25">D26+D46</f>
        <v>249564.3</v>
      </c>
      <c r="E25" s="18">
        <f t="shared" si="5"/>
        <v>623963.2</v>
      </c>
      <c r="F25" s="18">
        <f t="shared" si="5"/>
        <v>873527.5000000001</v>
      </c>
      <c r="G25" s="18">
        <f t="shared" si="5"/>
        <v>178377.4</v>
      </c>
      <c r="H25" s="18">
        <f t="shared" si="5"/>
        <v>620586.8</v>
      </c>
      <c r="I25" s="18">
        <f t="shared" si="5"/>
        <v>798964.2000000001</v>
      </c>
    </row>
    <row r="26" spans="1:9" ht="60">
      <c r="A26" s="1" t="s">
        <v>8</v>
      </c>
      <c r="B26" s="17"/>
      <c r="C26" s="17"/>
      <c r="D26" s="33">
        <f aca="true" t="shared" si="6" ref="D26:I26">SUM(D27:D45)-D38</f>
        <v>244305.59999999998</v>
      </c>
      <c r="E26" s="33">
        <f t="shared" si="6"/>
        <v>528726.7</v>
      </c>
      <c r="F26" s="33">
        <f t="shared" si="6"/>
        <v>773032.3000000002</v>
      </c>
      <c r="G26" s="33">
        <f t="shared" si="6"/>
        <v>173315</v>
      </c>
      <c r="H26" s="33">
        <f t="shared" si="6"/>
        <v>525350.3</v>
      </c>
      <c r="I26" s="33">
        <f t="shared" si="6"/>
        <v>698665.3</v>
      </c>
    </row>
    <row r="27" spans="1:9" ht="42" customHeight="1">
      <c r="A27" s="3" t="s">
        <v>5</v>
      </c>
      <c r="B27" s="4" t="s">
        <v>6</v>
      </c>
      <c r="C27" s="4" t="s">
        <v>7</v>
      </c>
      <c r="D27" s="19">
        <v>63275.2</v>
      </c>
      <c r="E27" s="19">
        <v>271460.2</v>
      </c>
      <c r="F27" s="19">
        <f>D27+E27</f>
        <v>334735.4</v>
      </c>
      <c r="G27" s="19">
        <v>63272.4</v>
      </c>
      <c r="H27" s="19">
        <v>271460.2</v>
      </c>
      <c r="I27" s="19">
        <f>G27+H27</f>
        <v>334732.60000000003</v>
      </c>
    </row>
    <row r="28" spans="1:9" ht="65.25" customHeight="1">
      <c r="A28" s="3" t="s">
        <v>9</v>
      </c>
      <c r="B28" s="4" t="s">
        <v>10</v>
      </c>
      <c r="C28" s="4" t="s">
        <v>65</v>
      </c>
      <c r="D28" s="19">
        <f>20067.5+37595.3</f>
        <v>57662.8</v>
      </c>
      <c r="E28" s="20"/>
      <c r="F28" s="19">
        <f>D28+E28</f>
        <v>57662.8</v>
      </c>
      <c r="G28" s="19">
        <v>56144</v>
      </c>
      <c r="H28" s="19"/>
      <c r="I28" s="19">
        <f aca="true" t="shared" si="7" ref="I28:I47">G28+H28</f>
        <v>56144</v>
      </c>
    </row>
    <row r="29" spans="1:9" ht="75" customHeight="1">
      <c r="A29" s="3" t="s">
        <v>11</v>
      </c>
      <c r="B29" s="4" t="s">
        <v>12</v>
      </c>
      <c r="C29" s="4" t="s">
        <v>66</v>
      </c>
      <c r="D29" s="19">
        <v>45291.1</v>
      </c>
      <c r="E29" s="19">
        <v>21824.6</v>
      </c>
      <c r="F29" s="19">
        <f>D29+E29</f>
        <v>67115.7</v>
      </c>
      <c r="G29" s="19">
        <v>42649.4</v>
      </c>
      <c r="H29" s="19">
        <v>21824.6</v>
      </c>
      <c r="I29" s="19">
        <f t="shared" si="7"/>
        <v>64474</v>
      </c>
    </row>
    <row r="30" spans="1:9" ht="62.25" customHeight="1">
      <c r="A30" s="3" t="s">
        <v>32</v>
      </c>
      <c r="B30" s="4" t="s">
        <v>10</v>
      </c>
      <c r="C30" s="4" t="s">
        <v>68</v>
      </c>
      <c r="D30" s="19">
        <v>8610.8</v>
      </c>
      <c r="E30" s="20"/>
      <c r="F30" s="19">
        <f aca="true" t="shared" si="8" ref="F30:F45">D30+E30</f>
        <v>8610.8</v>
      </c>
      <c r="G30" s="19">
        <v>8610.4</v>
      </c>
      <c r="H30" s="19"/>
      <c r="I30" s="19">
        <f t="shared" si="7"/>
        <v>8610.4</v>
      </c>
    </row>
    <row r="31" spans="1:9" ht="62.25" customHeight="1">
      <c r="A31" s="21" t="s">
        <v>33</v>
      </c>
      <c r="B31" s="4" t="s">
        <v>12</v>
      </c>
      <c r="C31" s="30"/>
      <c r="D31" s="19">
        <v>1308.4</v>
      </c>
      <c r="E31" s="20"/>
      <c r="F31" s="19">
        <f t="shared" si="8"/>
        <v>1308.4</v>
      </c>
      <c r="G31" s="19">
        <v>1056.6</v>
      </c>
      <c r="H31" s="19"/>
      <c r="I31" s="19">
        <f t="shared" si="7"/>
        <v>1056.6</v>
      </c>
    </row>
    <row r="32" spans="1:9" ht="58.5" customHeight="1">
      <c r="A32" s="21" t="s">
        <v>44</v>
      </c>
      <c r="B32" s="4" t="s">
        <v>52</v>
      </c>
      <c r="C32" s="4" t="s">
        <v>69</v>
      </c>
      <c r="D32" s="19"/>
      <c r="E32" s="20">
        <v>100000</v>
      </c>
      <c r="F32" s="19">
        <f>D32+E32</f>
        <v>100000</v>
      </c>
      <c r="G32" s="19"/>
      <c r="H32" s="19">
        <v>98978.6</v>
      </c>
      <c r="I32" s="19">
        <f t="shared" si="7"/>
        <v>98978.6</v>
      </c>
    </row>
    <row r="33" spans="1:9" ht="46.5" customHeight="1">
      <c r="A33" s="21" t="s">
        <v>75</v>
      </c>
      <c r="B33" s="4" t="s">
        <v>54</v>
      </c>
      <c r="C33" s="4" t="s">
        <v>55</v>
      </c>
      <c r="D33" s="34"/>
      <c r="E33" s="20">
        <v>70241.5</v>
      </c>
      <c r="F33" s="19">
        <f>D33+E33</f>
        <v>70241.5</v>
      </c>
      <c r="G33" s="20"/>
      <c r="H33" s="20">
        <v>68710.5</v>
      </c>
      <c r="I33" s="19">
        <f t="shared" si="7"/>
        <v>68710.5</v>
      </c>
    </row>
    <row r="34" spans="1:9" ht="78.75" customHeight="1">
      <c r="A34" s="21" t="s">
        <v>45</v>
      </c>
      <c r="B34" s="4" t="s">
        <v>54</v>
      </c>
      <c r="C34" s="4" t="s">
        <v>46</v>
      </c>
      <c r="D34" s="19"/>
      <c r="E34" s="20">
        <v>60848.9</v>
      </c>
      <c r="F34" s="19">
        <f>D34+E34</f>
        <v>60848.9</v>
      </c>
      <c r="G34" s="19"/>
      <c r="H34" s="19">
        <v>60744.4</v>
      </c>
      <c r="I34" s="19">
        <f t="shared" si="7"/>
        <v>60744.4</v>
      </c>
    </row>
    <row r="35" spans="1:9" ht="73.5" customHeight="1">
      <c r="A35" s="21" t="s">
        <v>51</v>
      </c>
      <c r="B35" s="4" t="s">
        <v>53</v>
      </c>
      <c r="C35" s="4" t="s">
        <v>67</v>
      </c>
      <c r="D35" s="19">
        <v>42387.3</v>
      </c>
      <c r="E35" s="20"/>
      <c r="F35" s="19">
        <f>D35+E35</f>
        <v>42387.3</v>
      </c>
      <c r="G35" s="19"/>
      <c r="H35" s="19"/>
      <c r="I35" s="19">
        <f t="shared" si="7"/>
        <v>0</v>
      </c>
    </row>
    <row r="36" spans="1:9" ht="77.25" customHeight="1">
      <c r="A36" s="21" t="s">
        <v>57</v>
      </c>
      <c r="B36" s="4" t="s">
        <v>42</v>
      </c>
      <c r="C36" s="4" t="s">
        <v>34</v>
      </c>
      <c r="D36" s="19">
        <v>250</v>
      </c>
      <c r="E36" s="20"/>
      <c r="F36" s="19">
        <f t="shared" si="8"/>
        <v>250</v>
      </c>
      <c r="G36" s="19">
        <v>133.5</v>
      </c>
      <c r="H36" s="19"/>
      <c r="I36" s="19">
        <f t="shared" si="7"/>
        <v>133.5</v>
      </c>
    </row>
    <row r="37" spans="1:9" ht="73.5" customHeight="1">
      <c r="A37" s="3" t="s">
        <v>35</v>
      </c>
      <c r="B37" s="4" t="s">
        <v>42</v>
      </c>
      <c r="C37" s="4" t="s">
        <v>36</v>
      </c>
      <c r="D37" s="19">
        <v>1620</v>
      </c>
      <c r="E37" s="20"/>
      <c r="F37" s="19">
        <f t="shared" si="8"/>
        <v>1620</v>
      </c>
      <c r="G37" s="19"/>
      <c r="H37" s="19"/>
      <c r="I37" s="19">
        <f t="shared" si="7"/>
        <v>0</v>
      </c>
    </row>
    <row r="38" spans="1:9" ht="57.75" customHeight="1">
      <c r="A38" s="21" t="s">
        <v>60</v>
      </c>
      <c r="B38" s="4" t="s">
        <v>42</v>
      </c>
      <c r="C38" s="4" t="s">
        <v>38</v>
      </c>
      <c r="D38" s="19">
        <f>SUM(D40:D41)</f>
        <v>1900</v>
      </c>
      <c r="E38" s="19">
        <f>SUM(E40:E41)</f>
        <v>4351.5</v>
      </c>
      <c r="F38" s="19">
        <f t="shared" si="8"/>
        <v>6251.5</v>
      </c>
      <c r="G38" s="19">
        <f>SUM(G40:G41)</f>
        <v>1420.4</v>
      </c>
      <c r="H38" s="19">
        <f>SUM(H40:H41)</f>
        <v>3632</v>
      </c>
      <c r="I38" s="19">
        <f t="shared" si="7"/>
        <v>5052.4</v>
      </c>
    </row>
    <row r="39" spans="1:9" ht="21.75" customHeight="1">
      <c r="A39" s="21" t="s">
        <v>21</v>
      </c>
      <c r="B39" s="4"/>
      <c r="C39" s="4"/>
      <c r="D39" s="19"/>
      <c r="E39" s="20"/>
      <c r="F39" s="19"/>
      <c r="G39" s="19"/>
      <c r="H39" s="19"/>
      <c r="I39" s="19"/>
    </row>
    <row r="40" spans="1:9" ht="57.75" customHeight="1">
      <c r="A40" s="31" t="s">
        <v>37</v>
      </c>
      <c r="B40" s="4"/>
      <c r="C40" s="4"/>
      <c r="D40" s="35">
        <v>1900</v>
      </c>
      <c r="E40" s="38"/>
      <c r="F40" s="35">
        <f t="shared" si="8"/>
        <v>1900</v>
      </c>
      <c r="G40" s="35">
        <v>1420.4</v>
      </c>
      <c r="H40" s="35"/>
      <c r="I40" s="35">
        <f t="shared" si="7"/>
        <v>1420.4</v>
      </c>
    </row>
    <row r="41" spans="1:9" ht="57.75" customHeight="1">
      <c r="A41" s="31" t="s">
        <v>60</v>
      </c>
      <c r="B41" s="4"/>
      <c r="C41" s="4"/>
      <c r="D41" s="35"/>
      <c r="E41" s="35">
        <v>4351.5</v>
      </c>
      <c r="F41" s="35">
        <f t="shared" si="8"/>
        <v>4351.5</v>
      </c>
      <c r="G41" s="35"/>
      <c r="H41" s="35">
        <v>3632</v>
      </c>
      <c r="I41" s="35">
        <f t="shared" si="7"/>
        <v>3632</v>
      </c>
    </row>
    <row r="42" spans="1:9" ht="60" customHeight="1">
      <c r="A42" s="21" t="s">
        <v>39</v>
      </c>
      <c r="B42" s="4" t="s">
        <v>42</v>
      </c>
      <c r="C42" s="4" t="s">
        <v>40</v>
      </c>
      <c r="D42" s="19">
        <v>800</v>
      </c>
      <c r="E42" s="20"/>
      <c r="F42" s="19">
        <f t="shared" si="8"/>
        <v>800</v>
      </c>
      <c r="G42" s="19"/>
      <c r="H42" s="19"/>
      <c r="I42" s="19">
        <f t="shared" si="7"/>
        <v>0</v>
      </c>
    </row>
    <row r="43" spans="1:9" ht="63" customHeight="1">
      <c r="A43" s="13" t="s">
        <v>47</v>
      </c>
      <c r="B43" s="12">
        <v>2015</v>
      </c>
      <c r="C43" s="12" t="s">
        <v>48</v>
      </c>
      <c r="D43" s="19">
        <v>15200</v>
      </c>
      <c r="E43" s="20"/>
      <c r="F43" s="19">
        <f t="shared" si="8"/>
        <v>15200</v>
      </c>
      <c r="G43" s="19">
        <v>11.1</v>
      </c>
      <c r="H43" s="19"/>
      <c r="I43" s="19">
        <f t="shared" si="7"/>
        <v>11.1</v>
      </c>
    </row>
    <row r="44" spans="1:9" ht="60" customHeight="1">
      <c r="A44" s="13" t="s">
        <v>56</v>
      </c>
      <c r="B44" s="12">
        <v>2015</v>
      </c>
      <c r="C44" s="12" t="s">
        <v>49</v>
      </c>
      <c r="D44" s="19">
        <v>2500</v>
      </c>
      <c r="E44" s="20"/>
      <c r="F44" s="19">
        <f t="shared" si="8"/>
        <v>2500</v>
      </c>
      <c r="G44" s="19">
        <v>12.2</v>
      </c>
      <c r="H44" s="19"/>
      <c r="I44" s="19">
        <f t="shared" si="7"/>
        <v>12.2</v>
      </c>
    </row>
    <row r="45" spans="1:9" ht="62.25" customHeight="1">
      <c r="A45" s="13" t="s">
        <v>58</v>
      </c>
      <c r="B45" s="12">
        <v>2015</v>
      </c>
      <c r="C45" s="12" t="s">
        <v>50</v>
      </c>
      <c r="D45" s="19">
        <v>3500</v>
      </c>
      <c r="E45" s="20"/>
      <c r="F45" s="19">
        <f t="shared" si="8"/>
        <v>3500</v>
      </c>
      <c r="G45" s="19">
        <v>5</v>
      </c>
      <c r="H45" s="19"/>
      <c r="I45" s="19">
        <f t="shared" si="7"/>
        <v>5</v>
      </c>
    </row>
    <row r="46" spans="1:9" ht="51.75" customHeight="1">
      <c r="A46" s="7" t="s">
        <v>15</v>
      </c>
      <c r="B46" s="8"/>
      <c r="C46" s="8"/>
      <c r="D46" s="36">
        <f aca="true" t="shared" si="9" ref="D46:I46">D47</f>
        <v>5258.7</v>
      </c>
      <c r="E46" s="36">
        <f t="shared" si="9"/>
        <v>95236.5</v>
      </c>
      <c r="F46" s="36">
        <f t="shared" si="9"/>
        <v>100495.2</v>
      </c>
      <c r="G46" s="36">
        <f t="shared" si="9"/>
        <v>5062.4</v>
      </c>
      <c r="H46" s="36">
        <f t="shared" si="9"/>
        <v>95236.5</v>
      </c>
      <c r="I46" s="36">
        <f t="shared" si="9"/>
        <v>100298.9</v>
      </c>
    </row>
    <row r="47" spans="1:9" ht="75.75" customHeight="1">
      <c r="A47" s="21" t="s">
        <v>16</v>
      </c>
      <c r="B47" s="4" t="s">
        <v>17</v>
      </c>
      <c r="C47" s="4" t="s">
        <v>18</v>
      </c>
      <c r="D47" s="19">
        <v>5258.7</v>
      </c>
      <c r="E47" s="19">
        <v>95236.5</v>
      </c>
      <c r="F47" s="19">
        <f>D47+E47</f>
        <v>100495.2</v>
      </c>
      <c r="G47" s="19">
        <v>5062.4</v>
      </c>
      <c r="H47" s="19">
        <v>95236.5</v>
      </c>
      <c r="I47" s="19">
        <f t="shared" si="7"/>
        <v>100298.9</v>
      </c>
    </row>
    <row r="48" spans="1:9" ht="25.5" customHeight="1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49" spans="1:9" ht="32.25" customHeight="1">
      <c r="A49" s="43" t="s">
        <v>43</v>
      </c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59</v>
      </c>
      <c r="B50" s="43"/>
      <c r="C50" s="43"/>
      <c r="D50" s="43"/>
      <c r="E50" s="43"/>
      <c r="F50" s="43"/>
      <c r="G50" s="43"/>
      <c r="H50" s="43"/>
      <c r="I50" s="43"/>
    </row>
  </sheetData>
  <sheetProtection/>
  <mergeCells count="11">
    <mergeCell ref="B7:B8"/>
    <mergeCell ref="C7:C8"/>
    <mergeCell ref="D7:F7"/>
    <mergeCell ref="G7:I7"/>
    <mergeCell ref="A50:I50"/>
    <mergeCell ref="A1:I1"/>
    <mergeCell ref="A2:I2"/>
    <mergeCell ref="A4:I4"/>
    <mergeCell ref="A49:I49"/>
    <mergeCell ref="A7:A8"/>
    <mergeCell ref="A48:I48"/>
  </mergeCells>
  <printOptions horizontalCentered="1"/>
  <pageMargins left="0.7874015748031497" right="0.5905511811023623" top="0.5118110236220472" bottom="0.5905511811023623" header="0.11811023622047245" footer="0.1968503937007874"/>
  <pageSetup fitToHeight="0" fitToWidth="1" horizontalDpi="600" verticalDpi="600" orientation="landscape" paperSize="9" scale="76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М. Шестова</cp:lastModifiedBy>
  <cp:lastPrinted>2016-07-08T06:43:59Z</cp:lastPrinted>
  <dcterms:created xsi:type="dcterms:W3CDTF">2012-10-03T07:04:41Z</dcterms:created>
  <dcterms:modified xsi:type="dcterms:W3CDTF">2016-07-08T06:54:29Z</dcterms:modified>
  <cp:category/>
  <cp:version/>
  <cp:contentType/>
  <cp:contentStatus/>
</cp:coreProperties>
</file>