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годовые\"/>
    </mc:Choice>
  </mc:AlternateContent>
  <bookViews>
    <workbookView xWindow="0" yWindow="1485" windowWidth="11805" windowHeight="5025"/>
  </bookViews>
  <sheets>
    <sheet name="01.01.2024"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'01.01.2024'!$A$6:$I$684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'01.01.2024'!$4:$5</definedName>
    <definedName name="_xlnm.Print_Area" localSheetId="0">'01.01.2024'!$A$1:$I$685</definedName>
  </definedNames>
  <calcPr calcId="162913"/>
</workbook>
</file>

<file path=xl/calcChain.xml><?xml version="1.0" encoding="utf-8"?>
<calcChain xmlns="http://schemas.openxmlformats.org/spreadsheetml/2006/main">
  <c r="I555" i="14" l="1"/>
  <c r="I556" i="14"/>
  <c r="I548" i="14"/>
  <c r="I525" i="14"/>
  <c r="I502" i="14"/>
  <c r="I503" i="14"/>
  <c r="I500" i="14"/>
  <c r="I501" i="14"/>
  <c r="I459" i="14"/>
  <c r="I460" i="14"/>
  <c r="I435" i="14"/>
  <c r="I410" i="14"/>
  <c r="I411" i="14"/>
  <c r="I390" i="14"/>
  <c r="I380" i="14"/>
  <c r="I381" i="14"/>
  <c r="I371" i="14"/>
  <c r="I372" i="14"/>
  <c r="I373" i="14"/>
  <c r="I370" i="14"/>
  <c r="I366" i="14"/>
  <c r="I367" i="14"/>
  <c r="I360" i="14"/>
  <c r="I361" i="14"/>
  <c r="I352" i="14"/>
  <c r="I353" i="14"/>
  <c r="I348" i="14"/>
  <c r="I349" i="14"/>
  <c r="I338" i="14"/>
  <c r="I339" i="14"/>
  <c r="I332" i="14"/>
  <c r="I333" i="14"/>
  <c r="I320" i="14"/>
  <c r="I321" i="14"/>
  <c r="I288" i="14"/>
  <c r="I289" i="14"/>
  <c r="I290" i="14"/>
  <c r="I120" i="14"/>
  <c r="I85" i="14"/>
  <c r="I86" i="14"/>
  <c r="C636" i="14" l="1"/>
  <c r="C632" i="14"/>
  <c r="C642" i="14"/>
  <c r="C633" i="14"/>
  <c r="C626" i="14"/>
  <c r="C618" i="14"/>
  <c r="C614" i="14"/>
  <c r="C606" i="14"/>
  <c r="C602" i="14"/>
  <c r="C597" i="14"/>
  <c r="C587" i="14"/>
  <c r="C581" i="14"/>
  <c r="C579" i="14"/>
  <c r="C569" i="14"/>
  <c r="F576" i="14"/>
  <c r="I576" i="14"/>
  <c r="C7" i="14"/>
  <c r="D566" i="14"/>
  <c r="D567" i="14"/>
  <c r="D560" i="14"/>
  <c r="D559" i="14" s="1"/>
  <c r="D554" i="14"/>
  <c r="D553" i="14" s="1"/>
  <c r="D505" i="14"/>
  <c r="D470" i="14"/>
  <c r="D434" i="14"/>
  <c r="D468" i="14"/>
  <c r="D302" i="14" s="1"/>
  <c r="D293" i="14"/>
  <c r="C568" i="14" l="1"/>
  <c r="C678" i="14" s="1"/>
  <c r="F678" i="14" s="1"/>
  <c r="D292" i="14"/>
  <c r="D291" i="14" s="1"/>
  <c r="D7" i="14" s="1"/>
  <c r="D469" i="14"/>
  <c r="G469" i="14" s="1"/>
  <c r="I681" i="14"/>
  <c r="G681" i="14"/>
  <c r="I680" i="14"/>
  <c r="G680" i="14"/>
  <c r="I679" i="14"/>
  <c r="G679" i="14"/>
  <c r="I678" i="14"/>
  <c r="G678" i="14"/>
  <c r="I677" i="14"/>
  <c r="F677" i="14"/>
  <c r="I676" i="14"/>
  <c r="F676" i="14"/>
  <c r="I675" i="14"/>
  <c r="F675" i="14"/>
  <c r="I674" i="14"/>
  <c r="F674" i="14"/>
  <c r="I17" i="14"/>
  <c r="I18" i="14"/>
  <c r="I19" i="14"/>
  <c r="I20" i="14"/>
  <c r="I21" i="14"/>
  <c r="I23" i="14"/>
  <c r="I29" i="14"/>
  <c r="I30" i="14"/>
  <c r="I31"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6" i="14"/>
  <c r="I67" i="14"/>
  <c r="I68" i="14"/>
  <c r="I69" i="14"/>
  <c r="I70" i="14"/>
  <c r="I71" i="14"/>
  <c r="I72" i="14"/>
  <c r="I73" i="14"/>
  <c r="I74" i="14"/>
  <c r="I75" i="14"/>
  <c r="I76" i="14"/>
  <c r="I77" i="14"/>
  <c r="I80" i="14"/>
  <c r="I81" i="14"/>
  <c r="I83" i="14"/>
  <c r="I84" i="14"/>
  <c r="I88" i="14"/>
  <c r="I89" i="14"/>
  <c r="I90" i="14"/>
  <c r="I93" i="14"/>
  <c r="I94" i="14"/>
  <c r="I97" i="14"/>
  <c r="I98" i="14"/>
  <c r="I99" i="14"/>
  <c r="I100" i="14"/>
  <c r="I104" i="14"/>
  <c r="I105" i="14"/>
  <c r="I107" i="14"/>
  <c r="I109" i="14"/>
  <c r="I126" i="14"/>
  <c r="I127" i="14"/>
  <c r="I128" i="14"/>
  <c r="I129" i="14"/>
  <c r="I130" i="14"/>
  <c r="I131" i="14"/>
  <c r="I132" i="14"/>
  <c r="I133" i="14"/>
  <c r="I136" i="14"/>
  <c r="I137" i="14"/>
  <c r="I138" i="14"/>
  <c r="I139" i="14"/>
  <c r="I140" i="14"/>
  <c r="I141" i="14"/>
  <c r="I142" i="14"/>
  <c r="I143" i="14"/>
  <c r="I144" i="14"/>
  <c r="I145" i="14"/>
  <c r="I146" i="14"/>
  <c r="I150" i="14"/>
  <c r="I151" i="14"/>
  <c r="I152" i="14"/>
  <c r="I153" i="14"/>
  <c r="I154" i="14"/>
  <c r="I155" i="14"/>
  <c r="I156" i="14"/>
  <c r="I157" i="14"/>
  <c r="I158" i="14"/>
  <c r="I160" i="14"/>
  <c r="I161" i="14"/>
  <c r="I162" i="14"/>
  <c r="I163" i="14"/>
  <c r="I164" i="14"/>
  <c r="I165" i="14"/>
  <c r="I166" i="14"/>
  <c r="I167" i="14"/>
  <c r="I168" i="14"/>
  <c r="I169" i="14"/>
  <c r="I170" i="14"/>
  <c r="I172" i="14"/>
  <c r="I173" i="14"/>
  <c r="I174" i="14"/>
  <c r="I175" i="14"/>
  <c r="I178" i="14"/>
  <c r="I179" i="14"/>
  <c r="I180" i="14"/>
  <c r="I181" i="14"/>
  <c r="I182" i="14"/>
  <c r="I183" i="14"/>
  <c r="I185" i="14"/>
  <c r="I186" i="14"/>
  <c r="I187" i="14"/>
  <c r="I188" i="14"/>
  <c r="I189" i="14"/>
  <c r="I190" i="14"/>
  <c r="I191" i="14"/>
  <c r="I192" i="14"/>
  <c r="I193" i="14"/>
  <c r="I194" i="14"/>
  <c r="I195" i="14"/>
  <c r="I196"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3" i="14"/>
  <c r="I225" i="14"/>
  <c r="I226" i="14"/>
  <c r="I227" i="14"/>
  <c r="I228" i="14"/>
  <c r="I229" i="14"/>
  <c r="I230" i="14"/>
  <c r="I231" i="14"/>
  <c r="I232" i="14"/>
  <c r="I233" i="14"/>
  <c r="I234" i="14"/>
  <c r="I235" i="14"/>
  <c r="I236" i="14"/>
  <c r="I237" i="14"/>
  <c r="I238" i="14"/>
  <c r="I239" i="14"/>
  <c r="I242" i="14"/>
  <c r="I243" i="14"/>
  <c r="I246" i="14"/>
  <c r="I247" i="14"/>
  <c r="I248" i="14"/>
  <c r="I249" i="14"/>
  <c r="I251" i="14"/>
  <c r="I252" i="14"/>
  <c r="I255" i="14"/>
  <c r="I256" i="14"/>
  <c r="I259" i="14"/>
  <c r="I262" i="14"/>
  <c r="I263" i="14"/>
  <c r="I264" i="14"/>
  <c r="I265" i="14"/>
  <c r="I266" i="14"/>
  <c r="I267" i="14"/>
  <c r="I268" i="14"/>
  <c r="I269" i="14"/>
  <c r="I271" i="14"/>
  <c r="I273" i="14"/>
  <c r="I279" i="14"/>
  <c r="I280" i="14"/>
  <c r="I281" i="14"/>
  <c r="I286" i="14"/>
  <c r="I287" i="14"/>
  <c r="I291" i="14"/>
  <c r="I292" i="14"/>
  <c r="I293" i="14"/>
  <c r="I294" i="14"/>
  <c r="I295" i="14"/>
  <c r="I296" i="14"/>
  <c r="I297" i="14"/>
  <c r="I298" i="14"/>
  <c r="I299" i="14"/>
  <c r="I301" i="14"/>
  <c r="I302" i="14"/>
  <c r="I303" i="14"/>
  <c r="I304" i="14"/>
  <c r="I307" i="14"/>
  <c r="I308" i="14"/>
  <c r="I309" i="14"/>
  <c r="I310" i="14"/>
  <c r="I311" i="14"/>
  <c r="I312" i="14"/>
  <c r="I313" i="14"/>
  <c r="I314" i="14"/>
  <c r="I315" i="14"/>
  <c r="I316" i="14"/>
  <c r="I317" i="14"/>
  <c r="I318" i="14"/>
  <c r="I319" i="14"/>
  <c r="I324" i="14"/>
  <c r="I325" i="14"/>
  <c r="I328" i="14"/>
  <c r="I329" i="14"/>
  <c r="I344" i="14"/>
  <c r="I345" i="14"/>
  <c r="I346" i="14"/>
  <c r="I347" i="14"/>
  <c r="I354" i="14"/>
  <c r="I355" i="14"/>
  <c r="I356" i="14"/>
  <c r="I357" i="14"/>
  <c r="I362" i="14"/>
  <c r="I363" i="14"/>
  <c r="I368" i="14"/>
  <c r="I369" i="14"/>
  <c r="I374" i="14"/>
  <c r="I375" i="14"/>
  <c r="I376" i="14"/>
  <c r="I377" i="14"/>
  <c r="I388" i="14"/>
  <c r="I389" i="14"/>
  <c r="I392" i="14"/>
  <c r="I393" i="14"/>
  <c r="I398" i="14"/>
  <c r="I399" i="14"/>
  <c r="I403" i="14"/>
  <c r="I404" i="14"/>
  <c r="I405" i="14"/>
  <c r="I406" i="14"/>
  <c r="I407" i="14"/>
  <c r="I408" i="14"/>
  <c r="I409" i="14"/>
  <c r="I412" i="14"/>
  <c r="I413" i="14"/>
  <c r="I414" i="14"/>
  <c r="I415" i="14"/>
  <c r="I416" i="14"/>
  <c r="I417" i="14"/>
  <c r="I418" i="14"/>
  <c r="I419" i="14"/>
  <c r="I420" i="14"/>
  <c r="I421" i="14"/>
  <c r="I422" i="14"/>
  <c r="I423" i="14"/>
  <c r="I428" i="14"/>
  <c r="I429" i="14"/>
  <c r="I430" i="14"/>
  <c r="I431" i="14"/>
  <c r="I433" i="14"/>
  <c r="I434" i="14"/>
  <c r="I436" i="14"/>
  <c r="I437" i="14"/>
  <c r="I438" i="14"/>
  <c r="I444" i="14"/>
  <c r="I451" i="14"/>
  <c r="I452" i="14"/>
  <c r="I455" i="14"/>
  <c r="I456" i="14"/>
  <c r="I462" i="14"/>
  <c r="I463" i="14"/>
  <c r="I464" i="14"/>
  <c r="I465"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5" i="14"/>
  <c r="I496" i="14"/>
  <c r="I497" i="14"/>
  <c r="I498" i="14"/>
  <c r="I499" i="14"/>
  <c r="I504" i="14"/>
  <c r="I505" i="14"/>
  <c r="I507" i="14"/>
  <c r="I508" i="14"/>
  <c r="I509" i="14"/>
  <c r="I510" i="14"/>
  <c r="I511" i="14"/>
  <c r="I512" i="14"/>
  <c r="I513" i="14"/>
  <c r="I514" i="14"/>
  <c r="I515" i="14"/>
  <c r="I516" i="14"/>
  <c r="I518" i="14"/>
  <c r="I519" i="14"/>
  <c r="I523" i="14"/>
  <c r="I524" i="14"/>
  <c r="I526" i="14"/>
  <c r="I527" i="14"/>
  <c r="I528" i="14"/>
  <c r="I529" i="14"/>
  <c r="I530" i="14"/>
  <c r="I531" i="14"/>
  <c r="I532" i="14"/>
  <c r="I533" i="14"/>
  <c r="I534" i="14"/>
  <c r="I535" i="14"/>
  <c r="I536" i="14"/>
  <c r="I537" i="14"/>
  <c r="I540" i="14"/>
  <c r="I541" i="14"/>
  <c r="I542" i="14"/>
  <c r="I543" i="14"/>
  <c r="I546" i="14"/>
  <c r="I547" i="14"/>
  <c r="I549" i="14"/>
  <c r="I550" i="14"/>
  <c r="I551" i="14"/>
  <c r="I552" i="14"/>
  <c r="I553" i="14"/>
  <c r="I554" i="14"/>
  <c r="I559" i="14"/>
  <c r="I560" i="14"/>
  <c r="I561" i="14"/>
  <c r="I562" i="14"/>
  <c r="I563" i="14"/>
  <c r="I565" i="14"/>
  <c r="I566" i="14"/>
  <c r="I567" i="14"/>
  <c r="I568" i="14"/>
  <c r="I569" i="14"/>
  <c r="I570" i="14"/>
  <c r="I571" i="14"/>
  <c r="I572" i="14"/>
  <c r="I573" i="14"/>
  <c r="I574" i="14"/>
  <c r="I575" i="14"/>
  <c r="I578" i="14"/>
  <c r="I579" i="14"/>
  <c r="I580" i="14"/>
  <c r="I581" i="14"/>
  <c r="I582" i="14"/>
  <c r="I583" i="14"/>
  <c r="I584" i="14"/>
  <c r="I585" i="14"/>
  <c r="I586" i="14"/>
  <c r="I587" i="14"/>
  <c r="I588"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6" i="14"/>
  <c r="I637" i="14"/>
  <c r="I638" i="14"/>
  <c r="I639" i="14"/>
  <c r="I640" i="14"/>
  <c r="I641" i="14"/>
  <c r="I642" i="14"/>
  <c r="I643" i="14"/>
  <c r="I644" i="14"/>
  <c r="I645" i="14"/>
  <c r="I646" i="14"/>
  <c r="I647" i="14"/>
  <c r="I648" i="14"/>
  <c r="I656" i="14"/>
  <c r="I657" i="14"/>
  <c r="I658" i="14"/>
  <c r="I661" i="14"/>
  <c r="I662" i="14"/>
  <c r="I663" i="14"/>
  <c r="I664" i="14"/>
  <c r="I665" i="14"/>
  <c r="I666" i="14"/>
  <c r="I667" i="14"/>
  <c r="I672" i="14"/>
  <c r="I673" i="14"/>
  <c r="G15" i="14"/>
  <c r="G16" i="14"/>
  <c r="G17" i="14"/>
  <c r="G18" i="14"/>
  <c r="G19" i="14"/>
  <c r="G20" i="14"/>
  <c r="G21" i="14"/>
  <c r="G23" i="14"/>
  <c r="G24" i="14"/>
  <c r="G26" i="14"/>
  <c r="G27" i="14"/>
  <c r="G28" i="14"/>
  <c r="G29" i="14"/>
  <c r="G30" i="14"/>
  <c r="G31" i="14"/>
  <c r="G33" i="14"/>
  <c r="G34" i="14"/>
  <c r="G35" i="14"/>
  <c r="G36" i="14"/>
  <c r="G37" i="14"/>
  <c r="G38" i="14"/>
  <c r="G39"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23" i="14"/>
  <c r="G124" i="14"/>
  <c r="G128" i="14"/>
  <c r="G129" i="14"/>
  <c r="G130" i="14"/>
  <c r="G131" i="14"/>
  <c r="G132" i="14"/>
  <c r="G133" i="14"/>
  <c r="G134" i="14"/>
  <c r="G135" i="14"/>
  <c r="G136" i="14"/>
  <c r="G137" i="14"/>
  <c r="G138" i="14"/>
  <c r="G139" i="14"/>
  <c r="G140" i="14"/>
  <c r="G143" i="14"/>
  <c r="G150" i="14"/>
  <c r="G151" i="14"/>
  <c r="G152" i="14"/>
  <c r="G153" i="14"/>
  <c r="G154" i="14"/>
  <c r="G155" i="14"/>
  <c r="G156" i="14"/>
  <c r="G157" i="14"/>
  <c r="G158" i="14"/>
  <c r="G161" i="14"/>
  <c r="G162" i="14"/>
  <c r="G163" i="14"/>
  <c r="G164" i="14"/>
  <c r="G165" i="14"/>
  <c r="G166" i="14"/>
  <c r="G167" i="14"/>
  <c r="G168" i="14"/>
  <c r="G169" i="14"/>
  <c r="G170" i="14"/>
  <c r="G171" i="14"/>
  <c r="G172" i="14"/>
  <c r="G173" i="14"/>
  <c r="G174" i="14"/>
  <c r="G175" i="14"/>
  <c r="G178" i="14"/>
  <c r="G179" i="14"/>
  <c r="G180" i="14"/>
  <c r="G181" i="14"/>
  <c r="G182" i="14"/>
  <c r="G183" i="14"/>
  <c r="G185" i="14"/>
  <c r="G186" i="14"/>
  <c r="G187" i="14"/>
  <c r="G188" i="14"/>
  <c r="G189" i="14"/>
  <c r="G190" i="14"/>
  <c r="G192" i="14"/>
  <c r="G193" i="14"/>
  <c r="G194" i="14"/>
  <c r="G195" i="14"/>
  <c r="G196" i="14"/>
  <c r="G198" i="14"/>
  <c r="G199" i="14"/>
  <c r="G203" i="14"/>
  <c r="G204" i="14"/>
  <c r="G205" i="14"/>
  <c r="G206" i="14"/>
  <c r="G207" i="14"/>
  <c r="G208" i="14"/>
  <c r="G209" i="14"/>
  <c r="G210" i="14"/>
  <c r="G211" i="14"/>
  <c r="G212" i="14"/>
  <c r="G213" i="14"/>
  <c r="G214" i="14"/>
  <c r="G215" i="14"/>
  <c r="G216" i="14"/>
  <c r="G217" i="14"/>
  <c r="G218" i="14"/>
  <c r="G219" i="14"/>
  <c r="G223" i="14"/>
  <c r="G224" i="14"/>
  <c r="G225" i="14"/>
  <c r="G226" i="14"/>
  <c r="G227" i="14"/>
  <c r="G228" i="14"/>
  <c r="G229" i="14"/>
  <c r="G230" i="14"/>
  <c r="G231" i="14"/>
  <c r="G232" i="14"/>
  <c r="G233" i="14"/>
  <c r="G235" i="14"/>
  <c r="G236" i="14"/>
  <c r="G237" i="14"/>
  <c r="G238" i="14"/>
  <c r="G239" i="14"/>
  <c r="G242" i="14"/>
  <c r="G243" i="14"/>
  <c r="G244" i="14"/>
  <c r="G245" i="14"/>
  <c r="G246" i="14"/>
  <c r="G247" i="14"/>
  <c r="G248" i="14"/>
  <c r="G249" i="14"/>
  <c r="G251" i="14"/>
  <c r="G252" i="14"/>
  <c r="G253" i="14"/>
  <c r="G254" i="14"/>
  <c r="G255" i="14"/>
  <c r="G256" i="14"/>
  <c r="G257" i="14"/>
  <c r="G258" i="14"/>
  <c r="G259" i="14"/>
  <c r="G262" i="14"/>
  <c r="G263" i="14"/>
  <c r="G266" i="14"/>
  <c r="G267" i="14"/>
  <c r="G268" i="14"/>
  <c r="G269" i="14"/>
  <c r="G273" i="14"/>
  <c r="G279" i="14"/>
  <c r="G280" i="14"/>
  <c r="G281"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2" i="14"/>
  <c r="G323" i="14"/>
  <c r="G324" i="14"/>
  <c r="G325" i="14"/>
  <c r="G326" i="14"/>
  <c r="G327" i="14"/>
  <c r="G328" i="14"/>
  <c r="G329" i="14"/>
  <c r="G330" i="14"/>
  <c r="G331" i="14"/>
  <c r="G334" i="14"/>
  <c r="G335" i="14"/>
  <c r="G336" i="14"/>
  <c r="G337" i="14"/>
  <c r="G340" i="14"/>
  <c r="G341" i="14"/>
  <c r="G344" i="14"/>
  <c r="G345" i="14"/>
  <c r="G346" i="14"/>
  <c r="G347" i="14"/>
  <c r="G350" i="14"/>
  <c r="G351" i="14"/>
  <c r="G354" i="14"/>
  <c r="G355" i="14"/>
  <c r="G356" i="14"/>
  <c r="G357" i="14"/>
  <c r="G358" i="14"/>
  <c r="G359" i="14"/>
  <c r="G362" i="14"/>
  <c r="G363" i="14"/>
  <c r="G364" i="14"/>
  <c r="G365" i="14"/>
  <c r="G368" i="14"/>
  <c r="G369" i="14"/>
  <c r="G373" i="14"/>
  <c r="G374" i="14"/>
  <c r="G375" i="14"/>
  <c r="G376" i="14"/>
  <c r="G377" i="14"/>
  <c r="G378" i="14"/>
  <c r="G379" i="14"/>
  <c r="G382" i="14"/>
  <c r="G383" i="14"/>
  <c r="G384" i="14"/>
  <c r="G385" i="14"/>
  <c r="G386" i="14"/>
  <c r="G387" i="14"/>
  <c r="G388" i="14"/>
  <c r="G389" i="14"/>
  <c r="G392" i="14"/>
  <c r="G393" i="14"/>
  <c r="G394" i="14"/>
  <c r="G395" i="14"/>
  <c r="G396" i="14"/>
  <c r="G397" i="14"/>
  <c r="G398" i="14"/>
  <c r="G399" i="14"/>
  <c r="G401" i="14"/>
  <c r="G402" i="14"/>
  <c r="G403" i="14"/>
  <c r="G404" i="14"/>
  <c r="G405" i="14"/>
  <c r="G406" i="14"/>
  <c r="G407" i="14"/>
  <c r="G408" i="14"/>
  <c r="G409"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62" i="14"/>
  <c r="G463" i="14"/>
  <c r="G464" i="14"/>
  <c r="G465" i="14"/>
  <c r="G466" i="14"/>
  <c r="G467" i="14"/>
  <c r="G468"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4" i="14"/>
  <c r="G505" i="14"/>
  <c r="G506" i="14"/>
  <c r="G507" i="14"/>
  <c r="G508" i="14"/>
  <c r="G509" i="14"/>
  <c r="G510" i="14"/>
  <c r="G511" i="14"/>
  <c r="G512" i="14"/>
  <c r="G513" i="14"/>
  <c r="G514" i="14"/>
  <c r="G515" i="14"/>
  <c r="G516" i="14"/>
  <c r="G517" i="14"/>
  <c r="G518" i="14"/>
  <c r="G519" i="14"/>
  <c r="G520" i="14"/>
  <c r="G521" i="14"/>
  <c r="G522" i="14"/>
  <c r="G523" i="14"/>
  <c r="G524" i="14"/>
  <c r="G526" i="14"/>
  <c r="G527" i="14"/>
  <c r="G528" i="14"/>
  <c r="G529" i="14"/>
  <c r="G530" i="14"/>
  <c r="G531" i="14"/>
  <c r="G532" i="14"/>
  <c r="G533" i="14"/>
  <c r="G534" i="14"/>
  <c r="G535" i="14"/>
  <c r="G536" i="14"/>
  <c r="G537" i="14"/>
  <c r="G538" i="14"/>
  <c r="G539" i="14"/>
  <c r="G540" i="14"/>
  <c r="G541" i="14"/>
  <c r="G542" i="14"/>
  <c r="G543" i="14"/>
  <c r="G544" i="14"/>
  <c r="G545" i="14"/>
  <c r="G546" i="14"/>
  <c r="G547" i="14"/>
  <c r="G549" i="14"/>
  <c r="G550" i="14"/>
  <c r="G551" i="14"/>
  <c r="G552" i="14"/>
  <c r="G553" i="14"/>
  <c r="G554" i="14"/>
  <c r="G556" i="14"/>
  <c r="G557" i="14"/>
  <c r="G558" i="14"/>
  <c r="G559" i="14"/>
  <c r="G560" i="14"/>
  <c r="G561" i="14"/>
  <c r="G562" i="14"/>
  <c r="G563" i="14"/>
  <c r="G565" i="14"/>
  <c r="G566" i="14"/>
  <c r="G567" i="14"/>
  <c r="G568" i="14"/>
  <c r="G569" i="14"/>
  <c r="G570" i="14"/>
  <c r="G571" i="14"/>
  <c r="G572" i="14"/>
  <c r="G573" i="14"/>
  <c r="G574" i="14"/>
  <c r="G575"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9" i="14"/>
  <c r="G650" i="14"/>
  <c r="G651" i="14"/>
  <c r="G652" i="14"/>
  <c r="G653" i="14"/>
  <c r="G654" i="14"/>
  <c r="G655" i="14"/>
  <c r="G656" i="14"/>
  <c r="G657" i="14"/>
  <c r="G658" i="14"/>
  <c r="G661" i="14"/>
  <c r="G662" i="14"/>
  <c r="G663" i="14"/>
  <c r="G664" i="14"/>
  <c r="G671" i="14"/>
  <c r="F15" i="14"/>
  <c r="F16" i="14"/>
  <c r="F17" i="14"/>
  <c r="F18" i="14"/>
  <c r="F19" i="14"/>
  <c r="F20" i="14"/>
  <c r="F21" i="14"/>
  <c r="F23" i="14"/>
  <c r="F24" i="14"/>
  <c r="F26" i="14"/>
  <c r="F27" i="14"/>
  <c r="F28" i="14"/>
  <c r="F29" i="14"/>
  <c r="F30" i="14"/>
  <c r="F31"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23" i="14"/>
  <c r="F124" i="14"/>
  <c r="F128" i="14"/>
  <c r="F129" i="14"/>
  <c r="F130" i="14"/>
  <c r="F131" i="14"/>
  <c r="F132" i="14"/>
  <c r="F133" i="14"/>
  <c r="F134" i="14"/>
  <c r="F135" i="14"/>
  <c r="F136" i="14"/>
  <c r="F137" i="14"/>
  <c r="F138" i="14"/>
  <c r="F139" i="14"/>
  <c r="F140" i="14"/>
  <c r="F143" i="14"/>
  <c r="F150" i="14"/>
  <c r="F151" i="14"/>
  <c r="F152" i="14"/>
  <c r="F153" i="14"/>
  <c r="F154" i="14"/>
  <c r="F155" i="14"/>
  <c r="F156" i="14"/>
  <c r="F157" i="14"/>
  <c r="F158" i="14"/>
  <c r="F161" i="14"/>
  <c r="F162" i="14"/>
  <c r="F163" i="14"/>
  <c r="F164" i="14"/>
  <c r="F165" i="14"/>
  <c r="F166" i="14"/>
  <c r="F167" i="14"/>
  <c r="F168" i="14"/>
  <c r="F169" i="14"/>
  <c r="F170" i="14"/>
  <c r="F171" i="14"/>
  <c r="F172" i="14"/>
  <c r="F173" i="14"/>
  <c r="F174" i="14"/>
  <c r="F175" i="14"/>
  <c r="F178" i="14"/>
  <c r="F179" i="14"/>
  <c r="F180" i="14"/>
  <c r="F181" i="14"/>
  <c r="F182" i="14"/>
  <c r="F183" i="14"/>
  <c r="F185" i="14"/>
  <c r="F186" i="14"/>
  <c r="F187" i="14"/>
  <c r="F188" i="14"/>
  <c r="F189" i="14"/>
  <c r="F190" i="14"/>
  <c r="F192" i="14"/>
  <c r="F193" i="14"/>
  <c r="F194" i="14"/>
  <c r="F195" i="14"/>
  <c r="F196" i="14"/>
  <c r="F198" i="14"/>
  <c r="F199" i="14"/>
  <c r="F203" i="14"/>
  <c r="F204" i="14"/>
  <c r="F205" i="14"/>
  <c r="F206" i="14"/>
  <c r="F207" i="14"/>
  <c r="F208" i="14"/>
  <c r="F209" i="14"/>
  <c r="F210" i="14"/>
  <c r="F211" i="14"/>
  <c r="F212" i="14"/>
  <c r="F213" i="14"/>
  <c r="F214" i="14"/>
  <c r="F215" i="14"/>
  <c r="F216" i="14"/>
  <c r="F217" i="14"/>
  <c r="F218" i="14"/>
  <c r="F219" i="14"/>
  <c r="F223" i="14"/>
  <c r="F224" i="14"/>
  <c r="F225" i="14"/>
  <c r="F226" i="14"/>
  <c r="F227" i="14"/>
  <c r="F228" i="14"/>
  <c r="F229" i="14"/>
  <c r="F230" i="14"/>
  <c r="F231" i="14"/>
  <c r="F232" i="14"/>
  <c r="F233" i="14"/>
  <c r="F235" i="14"/>
  <c r="F236" i="14"/>
  <c r="F237" i="14"/>
  <c r="F238" i="14"/>
  <c r="F239" i="14"/>
  <c r="F242" i="14"/>
  <c r="F243" i="14"/>
  <c r="F244" i="14"/>
  <c r="F245" i="14"/>
  <c r="F246" i="14"/>
  <c r="F247" i="14"/>
  <c r="F248" i="14"/>
  <c r="F249" i="14"/>
  <c r="F251" i="14"/>
  <c r="F252" i="14"/>
  <c r="F253" i="14"/>
  <c r="F254" i="14"/>
  <c r="F255" i="14"/>
  <c r="F256" i="14"/>
  <c r="F257" i="14"/>
  <c r="F258" i="14"/>
  <c r="F259" i="14"/>
  <c r="F262" i="14"/>
  <c r="F263" i="14"/>
  <c r="F266" i="14"/>
  <c r="F267" i="14"/>
  <c r="F268" i="14"/>
  <c r="F269" i="14"/>
  <c r="F273" i="14"/>
  <c r="F279" i="14"/>
  <c r="F280" i="14"/>
  <c r="F281" i="14"/>
  <c r="F291" i="14"/>
  <c r="F292" i="14"/>
  <c r="F293" i="14"/>
  <c r="F294" i="14"/>
  <c r="F295" i="14"/>
  <c r="F296" i="14"/>
  <c r="F297" i="14"/>
  <c r="F298" i="14"/>
  <c r="F299" i="14"/>
  <c r="F302" i="14"/>
  <c r="F303" i="14"/>
  <c r="F304" i="14"/>
  <c r="F305" i="14"/>
  <c r="F306" i="14"/>
  <c r="F307" i="14"/>
  <c r="F308" i="14"/>
  <c r="F309" i="14"/>
  <c r="F310" i="14"/>
  <c r="F311" i="14"/>
  <c r="F312" i="14"/>
  <c r="F313" i="14"/>
  <c r="F314" i="14"/>
  <c r="F315" i="14"/>
  <c r="F316" i="14"/>
  <c r="F317" i="14"/>
  <c r="F318" i="14"/>
  <c r="F319" i="14"/>
  <c r="F322" i="14"/>
  <c r="F323" i="14"/>
  <c r="F324" i="14"/>
  <c r="F325" i="14"/>
  <c r="F326" i="14"/>
  <c r="F327" i="14"/>
  <c r="F328" i="14"/>
  <c r="F329" i="14"/>
  <c r="F330" i="14"/>
  <c r="F331" i="14"/>
  <c r="F334" i="14"/>
  <c r="F335" i="14"/>
  <c r="F336" i="14"/>
  <c r="F337" i="14"/>
  <c r="F340" i="14"/>
  <c r="F341" i="14"/>
  <c r="F344" i="14"/>
  <c r="F345" i="14"/>
  <c r="F346" i="14"/>
  <c r="F347" i="14"/>
  <c r="F350" i="14"/>
  <c r="F351" i="14"/>
  <c r="F354" i="14"/>
  <c r="F355" i="14"/>
  <c r="F356" i="14"/>
  <c r="F357" i="14"/>
  <c r="F358" i="14"/>
  <c r="F359" i="14"/>
  <c r="F362" i="14"/>
  <c r="F363" i="14"/>
  <c r="F364" i="14"/>
  <c r="F365" i="14"/>
  <c r="F368" i="14"/>
  <c r="F369" i="14"/>
  <c r="F373" i="14"/>
  <c r="F374" i="14"/>
  <c r="F375" i="14"/>
  <c r="F376" i="14"/>
  <c r="F377" i="14"/>
  <c r="F378" i="14"/>
  <c r="F379" i="14"/>
  <c r="F382" i="14"/>
  <c r="F383" i="14"/>
  <c r="F384" i="14"/>
  <c r="F385" i="14"/>
  <c r="F386" i="14"/>
  <c r="F387" i="14"/>
  <c r="F388" i="14"/>
  <c r="F389" i="14"/>
  <c r="F392" i="14"/>
  <c r="F393" i="14"/>
  <c r="F394" i="14"/>
  <c r="F395" i="14"/>
  <c r="F396" i="14"/>
  <c r="F397" i="14"/>
  <c r="F398" i="14"/>
  <c r="F399" i="14"/>
  <c r="F401" i="14"/>
  <c r="F402" i="14"/>
  <c r="F403" i="14"/>
  <c r="F404" i="14"/>
  <c r="F405" i="14"/>
  <c r="F406" i="14"/>
  <c r="F407" i="14"/>
  <c r="F408" i="14"/>
  <c r="F409"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6" i="14"/>
  <c r="F437" i="14"/>
  <c r="F438" i="14"/>
  <c r="F439" i="14"/>
  <c r="F442" i="14"/>
  <c r="F443" i="14"/>
  <c r="F444" i="14"/>
  <c r="F445" i="14"/>
  <c r="F446" i="14"/>
  <c r="F447" i="14"/>
  <c r="F448" i="14"/>
  <c r="F449" i="14"/>
  <c r="F450" i="14"/>
  <c r="F451" i="14"/>
  <c r="F452" i="14"/>
  <c r="F453" i="14"/>
  <c r="F454" i="14"/>
  <c r="F455" i="14"/>
  <c r="F456" i="14"/>
  <c r="F457" i="14"/>
  <c r="F458" i="14"/>
  <c r="F462" i="14"/>
  <c r="F463" i="14"/>
  <c r="F464" i="14"/>
  <c r="F465" i="14"/>
  <c r="F466" i="14"/>
  <c r="F467"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4" i="14"/>
  <c r="F505" i="14"/>
  <c r="F506" i="14"/>
  <c r="F509" i="14"/>
  <c r="F510" i="14"/>
  <c r="F511" i="14"/>
  <c r="F512" i="14"/>
  <c r="F513" i="14"/>
  <c r="F514" i="14"/>
  <c r="F515" i="14"/>
  <c r="F516" i="14"/>
  <c r="F517" i="14"/>
  <c r="F518" i="14"/>
  <c r="F519" i="14"/>
  <c r="F520" i="14"/>
  <c r="F521" i="14"/>
  <c r="F522" i="14"/>
  <c r="F523" i="14"/>
  <c r="F524" i="14"/>
  <c r="F526" i="14"/>
  <c r="F527" i="14"/>
  <c r="F528" i="14"/>
  <c r="F529" i="14"/>
  <c r="F530" i="14"/>
  <c r="F531" i="14"/>
  <c r="F532" i="14"/>
  <c r="F533" i="14"/>
  <c r="F534" i="14"/>
  <c r="F535" i="14"/>
  <c r="F536" i="14"/>
  <c r="F537" i="14"/>
  <c r="F538" i="14"/>
  <c r="F539" i="14"/>
  <c r="F540" i="14"/>
  <c r="F541" i="14"/>
  <c r="F542" i="14"/>
  <c r="F543" i="14"/>
  <c r="F544" i="14"/>
  <c r="F545" i="14"/>
  <c r="F546" i="14"/>
  <c r="F547" i="14"/>
  <c r="F553" i="14"/>
  <c r="F554" i="14"/>
  <c r="F556" i="14"/>
  <c r="F558" i="14"/>
  <c r="F562" i="14"/>
  <c r="F563" i="14"/>
  <c r="F565" i="14"/>
  <c r="F566" i="14"/>
  <c r="F568" i="14"/>
  <c r="F569" i="14"/>
  <c r="F570" i="14"/>
  <c r="F571" i="14"/>
  <c r="F572" i="14"/>
  <c r="F573" i="14"/>
  <c r="F574" i="14"/>
  <c r="F575" i="14"/>
  <c r="F577" i="14"/>
  <c r="F578" i="14"/>
  <c r="F581" i="14"/>
  <c r="F582" i="14"/>
  <c r="F583" i="14"/>
  <c r="F584" i="14"/>
  <c r="F585" i="14"/>
  <c r="F586" i="14"/>
  <c r="F587" i="14"/>
  <c r="F588"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9" i="14"/>
  <c r="F650" i="14"/>
  <c r="F651" i="14"/>
  <c r="F652" i="14"/>
  <c r="F653" i="14"/>
  <c r="F654" i="14"/>
  <c r="F655" i="14"/>
  <c r="F656" i="14"/>
  <c r="F657" i="14"/>
  <c r="F658" i="14"/>
  <c r="F661" i="14"/>
  <c r="F662" i="14"/>
  <c r="F663" i="14"/>
  <c r="F664" i="14"/>
  <c r="F671" i="14"/>
  <c r="D674" i="14" l="1"/>
  <c r="D646" i="14"/>
  <c r="C681" i="14"/>
  <c r="F681" i="14" s="1"/>
  <c r="C680" i="14"/>
  <c r="F680" i="14" s="1"/>
  <c r="C673" i="14"/>
  <c r="C679" i="14"/>
  <c r="F679" i="14" s="1"/>
  <c r="C646" i="14"/>
  <c r="J7" i="14"/>
  <c r="I11" i="14"/>
  <c r="I12" i="14"/>
  <c r="I13" i="14"/>
  <c r="G11" i="14"/>
  <c r="G12" i="14"/>
  <c r="G13" i="14"/>
  <c r="F11" i="14"/>
  <c r="F12" i="14"/>
  <c r="F13" i="14"/>
  <c r="D677" i="14" l="1"/>
  <c r="G677" i="14" s="1"/>
  <c r="D673" i="14"/>
  <c r="D676" i="14"/>
  <c r="G676" i="14" s="1"/>
  <c r="D675" i="14"/>
  <c r="G675" i="14" s="1"/>
  <c r="G674" i="14"/>
  <c r="C672" i="14"/>
  <c r="F10" i="14"/>
  <c r="C647" i="14" l="1"/>
  <c r="D672" i="14"/>
  <c r="I9" i="14"/>
  <c r="I10" i="14"/>
  <c r="G9" i="14"/>
  <c r="G10" i="14"/>
  <c r="F9" i="14"/>
  <c r="D647" i="14" l="1"/>
  <c r="I8" i="14"/>
  <c r="G8" i="14"/>
  <c r="F8" i="14"/>
  <c r="I7" i="14" l="1"/>
  <c r="F7" i="14" l="1"/>
  <c r="G7" i="14" l="1"/>
</calcChain>
</file>

<file path=xl/sharedStrings.xml><?xml version="1.0" encoding="utf-8"?>
<sst xmlns="http://schemas.openxmlformats.org/spreadsheetml/2006/main" count="1506" uniqueCount="1363">
  <si>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</si>
  <si>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</si>
  <si>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</si>
  <si>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</si>
  <si>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</si>
  <si>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</si>
  <si>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</si>
  <si>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</si>
  <si>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</si>
  <si>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Начальник управления сводного бюджетного планирования и анализа исполнения бюджета</t>
  </si>
  <si>
    <t>Д.Е. Цветков</t>
  </si>
  <si>
    <t xml:space="preserve">              </t>
  </si>
  <si>
    <t>СВОДКА ОБ ИСПОЛНЕНИИ ОБЛАСТНОГО БЮДЖЕТА ТВЕРСКОЙ ОБЛАСТИ
НА 1 ЯНВАРЯ 2024 ГОДА</t>
  </si>
  <si>
    <t>Уточненный план на 01.01.2024</t>
  </si>
  <si>
    <t>Исполнено
на 01.01.2024</t>
  </si>
  <si>
    <t xml:space="preserve">Утверждено законом 111-ЗО от 29.12.2022
 (с учетом изменений
 от 21.12.2023
 № 73-ЗО)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</si>
  <si>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</si>
  <si>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</si>
  <si>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</si>
  <si>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</si>
  <si>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</si>
  <si>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</si>
  <si>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</si>
  <si>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</si>
  <si>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</si>
  <si>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</si>
  <si>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</si>
  <si>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</si>
  <si>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</si>
  <si>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</si>
  <si>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</si>
  <si>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</si>
  <si>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</si>
  <si>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</si>
  <si>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</si>
  <si>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</si>
  <si>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</si>
  <si>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</si>
  <si>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</si>
  <si>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</si>
  <si>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</si>
  <si>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</si>
  <si>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</si>
  <si>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</si>
  <si>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</si>
  <si>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</si>
  <si>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</si>
  <si>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</si>
  <si>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</si>
  <si>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</si>
  <si>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</si>
  <si>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</si>
  <si>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</si>
  <si>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</si>
  <si>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</si>
  <si>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</si>
  <si>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</si>
  <si>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</si>
  <si>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</si>
  <si>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</si>
  <si>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</si>
  <si>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</si>
  <si>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</si>
  <si>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</si>
  <si>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</si>
  <si>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</si>
  <si>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</si>
  <si>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</si>
  <si>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</si>
  <si>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</si>
  <si>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</si>
  <si>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</si>
  <si>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</si>
  <si>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</si>
  <si>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</si>
  <si>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</si>
  <si>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</si>
  <si>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</si>
  <si>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</si>
  <si>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</si>
  <si>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</si>
  <si>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</si>
  <si>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</si>
  <si>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</si>
  <si>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</si>
  <si>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</si>
  <si>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</si>
  <si>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</si>
  <si>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</si>
  <si>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</si>
  <si>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</si>
  <si>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</si>
  <si>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</si>
  <si>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</si>
  <si>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</si>
  <si>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</si>
  <si>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</si>
  <si>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</si>
  <si>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</si>
  <si>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</si>
  <si>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</si>
  <si>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</si>
  <si>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</si>
  <si>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</si>
  <si>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</si>
  <si>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</si>
  <si>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</si>
  <si>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</si>
  <si>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</si>
  <si>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</si>
  <si>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</si>
  <si>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</si>
  <si>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</si>
  <si>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</si>
  <si>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</si>
  <si>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</si>
  <si>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</si>
  <si>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</si>
  <si>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</si>
  <si>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</si>
  <si>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</si>
  <si>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</si>
  <si>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</si>
  <si>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</si>
  <si>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</si>
  <si>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</si>
  <si>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</si>
  <si>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</si>
  <si>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</si>
  <si>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</si>
  <si>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</si>
  <si>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</si>
  <si>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</si>
  <si>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</si>
  <si>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</si>
  <si>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</si>
  <si>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</si>
  <si>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</si>
  <si>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</si>
  <si>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</si>
  <si>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</si>
  <si>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</si>
  <si>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</si>
  <si>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</si>
  <si>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</si>
  <si>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</si>
  <si>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</si>
  <si>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</si>
  <si>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</si>
  <si>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</si>
  <si>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</si>
  <si>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</si>
  <si>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</si>
  <si>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</si>
  <si>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</si>
  <si>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</si>
  <si>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</si>
  <si>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</si>
  <si>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</si>
  <si>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</si>
  <si>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</si>
  <si>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</si>
  <si>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</si>
  <si>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</si>
  <si>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</si>
  <si>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</si>
  <si>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</si>
  <si>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</si>
  <si>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</si>
  <si>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</si>
  <si>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</si>
  <si>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</si>
  <si>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</si>
  <si>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</si>
  <si>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</si>
  <si>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</si>
  <si>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</si>
  <si>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</si>
  <si>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</si>
  <si>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</si>
  <si>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</si>
  <si>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</si>
  <si>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</si>
  <si>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</si>
  <si>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</si>
  <si>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</si>
  <si>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</si>
  <si>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</si>
  <si>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</si>
  <si>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</si>
  <si>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</si>
  <si>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</si>
  <si>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</si>
  <si>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</si>
  <si>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</si>
  <si>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</si>
  <si>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</si>
  <si>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</si>
  <si>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</si>
  <si>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</si>
  <si>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</si>
  <si>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</si>
  <si>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</si>
  <si>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</si>
  <si>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</si>
  <si>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</si>
  <si>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</si>
  <si>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</si>
  <si>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</si>
  <si>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</si>
  <si>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</si>
  <si>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</si>
  <si>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</si>
  <si>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</si>
  <si>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</si>
  <si>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</si>
  <si>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</si>
  <si>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</si>
  <si>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</si>
  <si>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</si>
  <si>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</si>
  <si>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</si>
  <si>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</si>
  <si>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</si>
  <si>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</si>
  <si>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</si>
  <si>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</si>
  <si>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</si>
  <si>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</si>
  <si>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</si>
  <si>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</si>
  <si>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</si>
  <si>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</si>
  <si>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</si>
  <si>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</si>
  <si>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</si>
  <si>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</si>
  <si>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</si>
  <si>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</si>
  <si>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</si>
  <si>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</si>
  <si>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</si>
  <si>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</si>
  <si>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</si>
  <si>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</si>
  <si>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</si>
  <si>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</si>
  <si>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</si>
  <si>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</si>
  <si>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</si>
  <si>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</si>
  <si>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</si>
  <si>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</si>
  <si>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</si>
  <si>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</si>
  <si>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</si>
  <si>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</si>
  <si>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</si>
  <si>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</si>
  <si>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</si>
  <si>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</si>
  <si>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</si>
  <si>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</si>
  <si>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</si>
  <si>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</si>
  <si>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</si>
  <si>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</si>
  <si>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</si>
  <si>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</si>
  <si>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</si>
  <si>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</si>
  <si>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</si>
  <si>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</si>
  <si>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</si>
  <si>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</si>
  <si>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</si>
  <si>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</si>
  <si>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</si>
  <si>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</si>
  <si>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</si>
  <si>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</si>
  <si>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</si>
  <si>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</si>
  <si>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</si>
  <si>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</si>
  <si>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</si>
  <si>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</si>
  <si>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</si>
  <si>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</si>
  <si>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</si>
  <si>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</si>
  <si>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</si>
  <si>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</si>
  <si>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</si>
  <si>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</si>
  <si>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</si>
  <si>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</si>
  <si>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</si>
  <si>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</si>
  <si>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</si>
  <si>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</si>
  <si>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</si>
  <si>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</si>
  <si>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</si>
  <si>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</si>
  <si>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</si>
  <si>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</si>
  <si>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</si>
  <si>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</si>
  <si>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</si>
  <si>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</si>
  <si>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</si>
  <si>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</si>
  <si>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</si>
  <si>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</si>
  <si>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</si>
  <si>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</si>
  <si>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</si>
  <si>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</si>
  <si>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</si>
  <si>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</si>
  <si>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</si>
  <si>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</si>
  <si>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</si>
  <si>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</si>
  <si>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</si>
  <si>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</si>
  <si>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</si>
  <si>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</si>
  <si>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</si>
  <si>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</si>
  <si>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</si>
  <si>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</si>
  <si>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</si>
  <si>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</si>
  <si>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</si>
  <si>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</si>
  <si>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</si>
  <si>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</si>
  <si>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</si>
  <si>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</si>
  <si>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</si>
  <si>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</si>
  <si>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</si>
  <si>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</si>
  <si>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</si>
  <si>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</si>
  <si>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</si>
  <si>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</si>
  <si>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</si>
  <si>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</si>
  <si>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</si>
  <si>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</si>
  <si>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</si>
  <si>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</si>
  <si>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</si>
  <si>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</si>
  <si>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</si>
  <si>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</si>
  <si>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</si>
  <si>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</si>
  <si>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</si>
  <si>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</si>
  <si>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</si>
  <si>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</si>
  <si>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</si>
  <si>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</si>
  <si>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</si>
  <si>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</si>
  <si>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</si>
  <si>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</si>
  <si>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</si>
  <si>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</si>
  <si>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</si>
  <si>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</si>
  <si>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</si>
  <si>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</si>
  <si>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</si>
  <si>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</si>
  <si>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</si>
  <si>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</si>
  <si>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</si>
  <si>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</si>
  <si>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</si>
  <si>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</si>
  <si>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</si>
  <si>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</si>
  <si>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</si>
  <si>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</si>
  <si>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</si>
  <si>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</si>
  <si>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</si>
  <si>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</si>
  <si>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</si>
  <si>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</si>
  <si>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</si>
  <si>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</si>
  <si>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</si>
  <si>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</si>
  <si>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</si>
  <si>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</si>
  <si>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</si>
  <si>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</si>
  <si>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</si>
  <si>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</si>
  <si>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</si>
  <si>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</si>
  <si>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</si>
  <si>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</si>
  <si>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</si>
  <si>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</si>
  <si>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</si>
  <si>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</si>
  <si>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</si>
  <si>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</si>
  <si>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</si>
  <si>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</si>
  <si>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</si>
  <si>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</si>
  <si>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</si>
  <si>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</si>
  <si>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</si>
  <si>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</si>
  <si>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</si>
  <si>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</si>
  <si>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</si>
  <si>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</si>
  <si>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</si>
  <si>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</si>
  <si>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</si>
  <si>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</si>
  <si>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</si>
  <si>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</si>
  <si>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</si>
  <si>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</si>
  <si>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</si>
  <si>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</si>
  <si>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</si>
  <si>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</si>
  <si>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</si>
  <si>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</si>
  <si>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</si>
  <si>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</si>
  <si>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</si>
  <si>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</si>
  <si>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</si>
  <si>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</si>
  <si>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</si>
  <si>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</si>
  <si>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</si>
  <si>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</si>
  <si>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</si>
  <si>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</si>
  <si>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</si>
  <si>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</si>
  <si>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</si>
  <si>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</si>
  <si>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</si>
  <si>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</si>
  <si>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</si>
  <si>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</si>
  <si>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</si>
  <si>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</si>
  <si>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</si>
  <si>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</si>
  <si>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</si>
  <si>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</si>
  <si>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</si>
  <si>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</si>
  <si>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</si>
  <si>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</si>
  <si>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</si>
  <si>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</si>
  <si>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</si>
  <si>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</si>
  <si>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</si>
  <si>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</si>
  <si>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</si>
  <si>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</si>
  <si>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</si>
  <si>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</si>
  <si>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</si>
  <si>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</si>
  <si>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</si>
  <si>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</si>
  <si>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</si>
  <si>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</si>
  <si>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</si>
  <si>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</si>
  <si>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</si>
  <si>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</si>
  <si>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</si>
  <si>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</si>
  <si>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</si>
  <si>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</si>
  <si>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</si>
  <si>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</si>
  <si>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</si>
  <si>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</si>
  <si>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</si>
  <si>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</si>
  <si>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</si>
  <si>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</si>
  <si>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</si>
  <si>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</si>
  <si>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</si>
  <si>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</si>
  <si>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</si>
  <si>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</si>
  <si>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</si>
  <si>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</si>
  <si>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</si>
  <si>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</si>
  <si>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</si>
  <si>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</si>
  <si>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</si>
  <si>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</si>
  <si>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</si>
  <si>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</si>
  <si>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</si>
  <si>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</si>
  <si>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</si>
  <si>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</si>
  <si>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</si>
  <si>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</si>
  <si>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</si>
  <si>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</si>
  <si>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</si>
  <si>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</si>
  <si>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</si>
  <si>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</si>
  <si>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</si>
  <si>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</si>
  <si>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</si>
  <si>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</si>
  <si>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</si>
  <si>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</si>
  <si>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</si>
  <si>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</si>
  <si>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</si>
  <si>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</si>
  <si>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</si>
  <si>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</si>
  <si>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</si>
  <si>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</si>
  <si>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</si>
  <si>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</si>
  <si>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</si>
  <si>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</si>
  <si>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</si>
  <si>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</si>
  <si>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</si>
  <si>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</si>
  <si>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</si>
  <si>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</si>
  <si>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</si>
  <si>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</si>
  <si>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</si>
  <si>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</si>
  <si>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</si>
  <si>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</si>
  <si>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</si>
  <si>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</si>
  <si>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</si>
  <si>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</si>
  <si>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</si>
  <si>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</si>
  <si>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</si>
  <si>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</si>
  <si>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</si>
  <si>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</si>
  <si>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</si>
  <si>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</si>
  <si>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</si>
  <si>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</si>
  <si>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</si>
  <si>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</si>
  <si>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</si>
  <si>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</si>
  <si>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</si>
  <si>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</si>
  <si>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</si>
  <si>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</si>
  <si>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</si>
  <si>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</si>
  <si>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</si>
  <si>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</si>
  <si>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</si>
  <si>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</si>
  <si>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</si>
  <si>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</si>
  <si>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</si>
  <si>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</si>
  <si>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</si>
  <si>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</si>
  <si>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</si>
  <si>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</si>
  <si>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</si>
  <si>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</si>
  <si>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</si>
  <si>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</si>
  <si>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</si>
  <si>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</si>
  <si>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</si>
  <si>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</si>
  <si>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</si>
  <si>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</si>
  <si>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</si>
  <si>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</si>
  <si>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</si>
  <si>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</si>
  <si>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</si>
  <si>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</si>
  <si>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</si>
  <si>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</si>
  <si>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</si>
  <si>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</si>
  <si>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</si>
  <si>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</si>
  <si>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</si>
  <si>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</si>
  <si>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</si>
  <si>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</si>
  <si>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</si>
  <si>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</si>
  <si>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</si>
  <si>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</si>
  <si>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</si>
  <si>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</si>
  <si>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</si>
  <si>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</si>
  <si>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</si>
  <si>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</si>
  <si>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</si>
  <si>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</si>
  <si>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</si>
  <si>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</si>
  <si>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</si>
  <si>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</si>
  <si>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</si>
  <si>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</si>
  <si>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</si>
  <si>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</si>
  <si>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</si>
  <si>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</si>
  <si>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</si>
  <si>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</si>
  <si>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</si>
  <si>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</si>
  <si>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</si>
  <si>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</si>
  <si>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</si>
  <si>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</si>
  <si>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</si>
  <si>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</si>
  <si>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</si>
  <si>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</si>
  <si>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</si>
  <si>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</si>
  <si>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</si>
  <si>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</si>
  <si>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</si>
  <si>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</si>
  <si>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</si>
  <si>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</si>
  <si>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</si>
  <si>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</si>
  <si>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</si>
  <si>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</si>
  <si>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</si>
  <si>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</si>
  <si>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</si>
  <si>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</si>
  <si>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</si>
  <si>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</si>
  <si>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</si>
  <si>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</si>
  <si>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</si>
  <si>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</si>
  <si>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</si>
  <si>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</si>
  <si>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</si>
  <si>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</si>
  <si>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</si>
  <si>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</si>
  <si>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</si>
  <si>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</si>
  <si>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</si>
  <si>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</si>
  <si>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</si>
  <si>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</si>
  <si>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</si>
  <si>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</si>
  <si>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</si>
  <si>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</si>
  <si>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</si>
  <si>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</si>
  <si>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</si>
  <si>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</si>
  <si>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</si>
  <si>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</si>
  <si>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</si>
  <si>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</si>
  <si>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</si>
  <si>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</si>
  <si>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</si>
  <si>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</si>
  <si>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</si>
  <si>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</si>
  <si>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</si>
  <si>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</si>
  <si>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</si>
  <si>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</si>
  <si>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</si>
  <si>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</si>
  <si>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</si>
  <si>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</si>
  <si>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</si>
  <si>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</si>
  <si>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</si>
  <si>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</si>
  <si>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</si>
  <si>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</si>
  <si>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</si>
  <si>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</si>
  <si>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</si>
  <si>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</si>
  <si>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</si>
  <si>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</si>
  <si>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</si>
  <si>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</si>
  <si>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</si>
  <si>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</si>
  <si>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</si>
  <si>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</si>
  <si>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</si>
  <si>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</si>
  <si>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</si>
  <si>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</si>
  <si>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</si>
  <si>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</si>
  <si>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</si>
  <si>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</si>
  <si>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</si>
  <si>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</si>
  <si>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</si>
  <si>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</si>
  <si>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</si>
  <si>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</si>
  <si>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</si>
  <si>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</si>
  <si>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</si>
  <si>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</si>
  <si>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</si>
  <si>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</si>
  <si>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</si>
  <si>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</si>
  <si>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</si>
  <si>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</si>
  <si>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</si>
  <si>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</si>
  <si>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</si>
  <si>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</si>
  <si>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</si>
  <si>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</si>
  <si>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</si>
  <si>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</si>
  <si>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</si>
  <si>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</si>
  <si>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</si>
  <si>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</si>
  <si>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</si>
  <si>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</si>
  <si>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</si>
  <si>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</si>
  <si>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</si>
  <si>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</si>
  <si>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</si>
  <si>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</si>
  <si>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</si>
  <si>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</si>
  <si>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</si>
  <si>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</si>
  <si>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</si>
  <si>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</si>
  <si>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</si>
  <si>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</si>
  <si>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</si>
  <si>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</si>
  <si>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</si>
  <si>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</si>
  <si>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</si>
  <si>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</si>
  <si>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</si>
  <si>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</si>
  <si>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</si>
  <si>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</si>
  <si>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</si>
  <si>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</si>
  <si>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</si>
  <si>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</si>
  <si>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</si>
  <si>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</si>
  <si>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</si>
  <si>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</si>
  <si>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</si>
  <si>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</si>
  <si>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</si>
  <si>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</si>
  <si>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</si>
  <si>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</si>
  <si>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</si>
  <si>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00020215012020000150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</si>
  <si>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</si>
  <si>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</si>
  <si>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</si>
  <si>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</si>
  <si>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</si>
  <si>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</si>
  <si>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</si>
  <si>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</si>
  <si>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</si>
  <si>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</si>
  <si>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</si>
  <si>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</si>
  <si>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</si>
  <si>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</si>
  <si>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</si>
  <si>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</si>
  <si>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</si>
  <si>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</si>
  <si>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</si>
  <si>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</si>
  <si>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</si>
  <si>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</si>
  <si>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</si>
  <si>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</si>
  <si>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</si>
  <si>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</si>
  <si>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</si>
  <si>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00020225163000000150</t>
  </si>
  <si>
    <t>00020225163020000150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</si>
  <si>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</si>
  <si>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</si>
  <si>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</si>
  <si>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</si>
  <si>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</si>
  <si>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</si>
  <si>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</si>
  <si>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</si>
  <si>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</si>
  <si>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</si>
  <si>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</si>
  <si>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</si>
  <si>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</si>
  <si>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</si>
  <si>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</si>
  <si>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</si>
  <si>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</si>
  <si>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</si>
  <si>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</si>
  <si>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</si>
  <si>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</si>
  <si>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</si>
  <si>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</si>
  <si>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</si>
  <si>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</si>
  <si>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</si>
  <si>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</si>
  <si>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</si>
  <si>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</si>
  <si>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</si>
  <si>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</si>
  <si>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</si>
  <si>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</si>
  <si>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</si>
  <si>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</si>
  <si>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</si>
  <si>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</si>
  <si>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</si>
  <si>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</si>
  <si>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</si>
  <si>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</si>
  <si>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</si>
  <si>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</si>
  <si>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</si>
  <si>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</si>
  <si>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</si>
  <si>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</si>
  <si>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</si>
  <si>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</si>
  <si>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</si>
  <si>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</si>
  <si>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</si>
  <si>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</si>
  <si>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</si>
  <si>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</si>
  <si>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</si>
  <si>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</si>
  <si>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</si>
  <si>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</si>
  <si>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</si>
  <si>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</si>
  <si>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</si>
  <si>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</si>
  <si>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</si>
  <si>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</si>
  <si>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</si>
  <si>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</si>
  <si>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</si>
  <si>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</si>
  <si>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</si>
  <si>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</si>
  <si>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</si>
  <si>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</si>
  <si>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</si>
  <si>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</si>
  <si>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</si>
  <si>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00020225522020000150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</si>
  <si>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</si>
  <si>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</si>
  <si>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</si>
  <si>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</si>
  <si>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</si>
  <si>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</si>
  <si>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</si>
  <si>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</si>
  <si>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</si>
  <si>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</si>
  <si>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</si>
  <si>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</si>
  <si>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</si>
  <si>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</si>
  <si>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</si>
  <si>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</si>
  <si>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</si>
  <si>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</si>
  <si>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</si>
  <si>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</si>
  <si>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</si>
  <si>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</si>
  <si>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</si>
  <si>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</si>
  <si>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</si>
  <si>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</si>
  <si>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</si>
  <si>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</si>
  <si>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</si>
  <si>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</si>
  <si>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</si>
  <si>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00020229999000000150</t>
  </si>
  <si>
    <t>00020229999020000150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</si>
  <si>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</si>
  <si>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</si>
  <si>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</si>
  <si>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</si>
  <si>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</si>
  <si>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</si>
  <si>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</si>
  <si>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</si>
  <si>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</si>
  <si>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</si>
  <si>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</si>
  <si>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</si>
  <si>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</si>
  <si>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</si>
  <si>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</si>
  <si>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</si>
  <si>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</si>
  <si>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</si>
  <si>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</si>
  <si>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</si>
  <si>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</si>
  <si>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</si>
  <si>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</si>
  <si>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</si>
  <si>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</si>
  <si>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</si>
  <si>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</si>
  <si>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</si>
  <si>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</si>
  <si>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</si>
  <si>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</si>
  <si>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</si>
  <si>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</si>
  <si>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</si>
  <si>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</si>
  <si>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</si>
  <si>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</si>
  <si>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</si>
  <si>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</si>
  <si>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</si>
  <si>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</si>
  <si>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</si>
  <si>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</si>
  <si>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</si>
  <si>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</si>
  <si>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</si>
  <si>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</si>
  <si>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</si>
  <si>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</si>
  <si>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</si>
  <si>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</si>
  <si>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</si>
  <si>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</si>
  <si>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</si>
  <si>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</si>
  <si>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</si>
  <si>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</si>
  <si>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</si>
  <si>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</si>
  <si>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</si>
  <si>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</si>
  <si>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</si>
  <si>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</si>
  <si>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</si>
  <si>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</si>
  <si>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</si>
  <si>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</si>
  <si>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</si>
  <si>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</si>
  <si>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</si>
  <si>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</si>
  <si>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</si>
  <si>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</si>
  <si>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</si>
  <si>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</si>
  <si>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</si>
  <si>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00020249999020000150</t>
  </si>
  <si>
    <t>00020300000000000000</t>
  </si>
  <si>
    <t>00020302000020000150</t>
  </si>
  <si>
    <t>00020302040020000150</t>
  </si>
  <si>
    <t>00020302080020000150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</si>
  <si>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</si>
  <si>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</si>
  <si>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</si>
  <si>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</si>
  <si>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</si>
  <si>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</si>
  <si>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</si>
  <si>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</si>
  <si>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</si>
  <si>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</si>
  <si>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</si>
  <si>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</si>
  <si>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</si>
  <si>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</si>
  <si>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</si>
  <si>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</si>
  <si>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</si>
  <si>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</si>
  <si>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</si>
  <si>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</si>
  <si>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</si>
  <si>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</si>
  <si>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</si>
  <si>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</si>
  <si>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</si>
  <si>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</si>
  <si>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</si>
  <si>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</si>
  <si>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</si>
  <si>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</si>
  <si>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</si>
  <si>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</si>
  <si>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</si>
  <si>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</si>
  <si>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</si>
  <si>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</si>
  <si>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</si>
  <si>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</si>
  <si>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</si>
  <si>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</si>
  <si>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</si>
  <si>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</si>
  <si>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</si>
  <si>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</si>
  <si>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</si>
  <si>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</si>
  <si>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</si>
  <si>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</si>
  <si>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</si>
  <si>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</si>
  <si>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</si>
  <si>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</si>
  <si>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</si>
  <si>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</si>
  <si>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</si>
  <si>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</si>
  <si>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</si>
  <si>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</si>
  <si>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</si>
  <si>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</si>
  <si>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</si>
  <si>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</si>
  <si>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</si>
  <si>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</si>
  <si>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</si>
  <si>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</si>
  <si>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</si>
  <si>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</si>
  <si>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</si>
  <si>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</si>
  <si>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</si>
  <si>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</si>
  <si>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</si>
  <si>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</si>
  <si>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</si>
  <si>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</si>
  <si>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</si>
  <si>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</si>
  <si>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</si>
  <si>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</si>
  <si>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</si>
  <si>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</si>
  <si>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</si>
  <si>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</si>
  <si>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</si>
  <si>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</si>
  <si>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</si>
  <si>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</si>
  <si>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</si>
  <si>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</si>
  <si>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</si>
  <si>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</si>
  <si>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</si>
  <si>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</si>
  <si>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</si>
  <si>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</si>
  <si>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</si>
  <si>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</si>
  <si>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</si>
  <si>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</si>
  <si>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</si>
  <si>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</si>
  <si>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</si>
  <si>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</si>
  <si>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</si>
  <si>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</si>
  <si>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</si>
  <si>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</si>
  <si>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</si>
  <si>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</si>
  <si>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</si>
  <si>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</si>
  <si>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</si>
  <si>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</si>
  <si>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</si>
  <si>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</si>
  <si>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</si>
  <si>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</si>
  <si>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</si>
  <si>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</si>
  <si>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</si>
  <si>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</si>
  <si>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</si>
  <si>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</si>
  <si>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</si>
  <si>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</si>
  <si>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</si>
  <si>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</si>
  <si>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</si>
  <si>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</si>
  <si>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</si>
  <si>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</si>
  <si>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</si>
  <si>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</si>
  <si>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</si>
  <si>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</si>
  <si>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</si>
  <si>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</si>
  <si>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</si>
  <si>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</si>
  <si>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</si>
  <si>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</si>
  <si>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</si>
  <si>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</si>
  <si>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</si>
  <si>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</si>
  <si>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</si>
  <si>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</si>
  <si>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</si>
  <si>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</si>
  <si>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</si>
  <si>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</si>
  <si>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</si>
  <si>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</si>
  <si>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</si>
  <si>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</si>
  <si>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</si>
  <si>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</si>
  <si>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</si>
  <si>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</si>
  <si>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</si>
  <si>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</si>
  <si>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</si>
  <si>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</si>
  <si>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</si>
  <si>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</si>
  <si>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</si>
  <si>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</si>
  <si>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</si>
  <si>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</si>
  <si>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</si>
  <si>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</si>
  <si>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</si>
  <si>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</si>
  <si>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</si>
  <si>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</si>
  <si>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</si>
  <si>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</si>
  <si>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</si>
  <si>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</si>
  <si>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</si>
  <si>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</si>
  <si>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</si>
  <si>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</si>
  <si>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</si>
  <si>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</si>
  <si>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</si>
  <si>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</si>
  <si>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</si>
  <si>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</si>
  <si>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</si>
  <si>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</si>
  <si>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</si>
  <si>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</si>
  <si>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</si>
  <si>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</si>
  <si>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</si>
  <si>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</si>
  <si>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</si>
  <si>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</si>
  <si>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</si>
  <si>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</si>
  <si>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</si>
  <si>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</si>
  <si>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</si>
  <si>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</si>
  <si>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</si>
  <si>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</si>
  <si>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</si>
  <si>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</si>
  <si>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</si>
  <si>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</si>
  <si>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</si>
  <si>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</si>
  <si>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</si>
  <si>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</si>
  <si>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</si>
  <si>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</si>
  <si>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</si>
  <si>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</si>
  <si>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</si>
  <si>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</si>
  <si>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</si>
  <si>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</si>
  <si>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</si>
  <si>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</si>
  <si>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</si>
  <si>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</si>
  <si>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0108</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</si>
  <si>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</si>
  <si>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00011618000020000140</t>
  </si>
  <si>
    <t>9600</t>
  </si>
  <si>
    <t>7900</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</si>
  <si>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</si>
  <si>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</si>
  <si>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</si>
  <si>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</si>
  <si>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00090000000000000000</t>
  </si>
  <si>
    <t xml:space="preserve">Международные отношения и международное сотрудничество </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</si>
  <si>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</si>
  <si>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</si>
  <si>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</si>
  <si>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</si>
  <si>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</si>
  <si>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</si>
  <si>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</si>
  <si>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</si>
  <si>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</si>
  <si>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</si>
  <si>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</si>
  <si>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</si>
  <si>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</si>
  <si>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</si>
  <si>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</si>
  <si>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</si>
  <si>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</si>
  <si>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</si>
  <si>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</si>
  <si>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</si>
  <si>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</si>
  <si>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</si>
  <si>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</si>
  <si>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</si>
  <si>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</si>
  <si>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</si>
  <si>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</si>
  <si>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</si>
  <si>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</si>
  <si>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</si>
  <si>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</si>
  <si>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</si>
  <si>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</si>
  <si>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</si>
  <si>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</si>
  <si>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</si>
  <si>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</si>
  <si>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</si>
  <si>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</si>
  <si>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</si>
  <si>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</si>
  <si>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</si>
  <si>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</si>
  <si>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</si>
  <si>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</si>
  <si>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</si>
  <si>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</si>
  <si>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00020225259020000150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</si>
  <si>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</si>
  <si>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</si>
  <si>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</si>
  <si>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</si>
  <si>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</si>
  <si>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</si>
  <si>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</si>
  <si>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</si>
  <si>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</si>
  <si>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</si>
  <si>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</si>
  <si>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</si>
  <si>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</si>
  <si>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</si>
  <si>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</si>
  <si>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</si>
  <si>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</si>
  <si>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</si>
  <si>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</si>
  <si>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</si>
  <si>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</si>
  <si>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</si>
  <si>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</si>
  <si>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</si>
  <si>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</si>
  <si>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</si>
  <si>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обеспечение жильем граждан, уволенных с военной службы (службы), и приравненных к ним лиц</t>
  </si>
  <si>
    <t>00020235485000000150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</si>
  <si>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</si>
  <si>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00020235485020000150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</si>
  <si>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</si>
  <si>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</si>
  <si>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</si>
  <si>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</si>
  <si>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</si>
  <si>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00020245354020000150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</si>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</sst>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4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164" fontId="2" fillId="0" borderId="0"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86"/>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A12" sqref="A12"/>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0" t="s">
        <v>12</v>
      </c>
      <c r="B1" s="41"/>
      <c r="C1" s="41"/>
      <c r="D1" s="41"/>
      <c r="E1" s="41"/>
      <c r="F1" s="8"/>
      <c r="G1" s="8"/>
      <c r="H1" s="8"/>
      <c r="I1" s="8"/>
    </row>
    <row r="2" spans="1:14" x14ac:dyDescent="0.2">
      <c r="B2" s="10"/>
      <c r="C2" s="10"/>
      <c r="D2" s="10"/>
      <c r="E2" s="10"/>
    </row>
    <row r="3" spans="1:14" x14ac:dyDescent="0.2">
      <c r="A3" s="12"/>
      <c r="B3" s="13"/>
      <c r="C3" s="13"/>
      <c r="D3" s="13"/>
      <c r="E3" s="13"/>
      <c r="F3" s="36" t="s">
        <v>11</v>
      </c>
      <c r="G3" s="11"/>
      <c r="H3" s="32"/>
      <c r="I3" s="21" t="s">
        <v>5</v>
      </c>
    </row>
    <row r="4" spans="1:14" ht="12.75" customHeight="1" x14ac:dyDescent="0.2">
      <c r="A4" s="47" t="s">
        <v>0</v>
      </c>
      <c r="B4" s="47" t="s">
        <v>1</v>
      </c>
      <c r="C4" s="42" t="s">
        <v>15</v>
      </c>
      <c r="D4" s="42" t="s">
        <v>13</v>
      </c>
      <c r="E4" s="42" t="s">
        <v>14</v>
      </c>
      <c r="F4" s="44" t="s">
        <v>2</v>
      </c>
      <c r="G4" s="45"/>
      <c r="H4" s="42" t="s">
        <v>6</v>
      </c>
      <c r="I4" s="43"/>
    </row>
    <row r="5" spans="1:14" ht="76.5" x14ac:dyDescent="0.2">
      <c r="A5" s="48"/>
      <c r="B5" s="48"/>
      <c r="C5" s="46"/>
      <c r="D5" s="46"/>
      <c r="E5" s="46"/>
      <c r="F5" s="18" t="s">
        <v>3</v>
      </c>
      <c r="G5" s="19" t="s">
        <v>4</v>
      </c>
      <c r="H5" s="33" t="s">
        <v>7</v>
      </c>
      <c r="I5" s="19" t="s">
        <v>8</v>
      </c>
      <c r="N5" s="25"/>
    </row>
    <row r="6" spans="1:14" x14ac:dyDescent="0.2">
      <c r="A6" s="14">
        <v>1</v>
      </c>
      <c r="B6" s="14">
        <v>2</v>
      </c>
      <c r="C6" s="14">
        <v>3</v>
      </c>
      <c r="D6" s="14">
        <v>4</v>
      </c>
      <c r="E6" s="14">
        <v>5</v>
      </c>
      <c r="F6" s="14">
        <v>6</v>
      </c>
      <c r="G6" s="14">
        <v>7</v>
      </c>
      <c r="H6" s="34">
        <v>8</v>
      </c>
      <c r="I6" s="14">
        <v>9</v>
      </c>
      <c r="N6" s="26"/>
    </row>
    <row r="7" spans="1:14" s="15" customFormat="1" x14ac:dyDescent="0.2">
      <c r="A7" s="24" t="s">
        <v>16</v>
      </c>
      <c r="B7" s="22" t="s">
        <v>1042</v>
      </c>
      <c r="C7" s="23">
        <f>C8+C291</f>
        <v>107596368.3</v>
      </c>
      <c r="D7" s="23">
        <f>D8+D291</f>
        <v>108236706.52538</v>
      </c>
      <c r="E7" s="23">
        <v>114537715.49482001</v>
      </c>
      <c r="F7" s="23">
        <f>E7/C7*100</f>
        <v>106.45128390901277</v>
      </c>
      <c r="G7" s="23">
        <f>E7/D7*100</f>
        <v>105.82150840663516</v>
      </c>
      <c r="H7" s="23">
        <v>105455613.09746</v>
      </c>
      <c r="I7" s="23">
        <f>E7/H7*100</f>
        <v>108.61225128810024</v>
      </c>
      <c r="J7" s="16">
        <f>C7-D7</f>
        <v>-640338.22538000345</v>
      </c>
      <c r="N7" s="26"/>
    </row>
    <row r="8" spans="1:14" s="15" customFormat="1" x14ac:dyDescent="0.2">
      <c r="A8" s="2" t="s">
        <v>17</v>
      </c>
      <c r="B8" s="3" t="s">
        <v>528</v>
      </c>
      <c r="C8" s="6">
        <v>78071722</v>
      </c>
      <c r="D8" s="6">
        <v>78071722</v>
      </c>
      <c r="E8" s="6">
        <v>84683148.202999994</v>
      </c>
      <c r="F8" s="6">
        <f>E8/C8*100</f>
        <v>108.46840063678881</v>
      </c>
      <c r="G8" s="6">
        <f>E8/D8*100</f>
        <v>108.46840063678881</v>
      </c>
      <c r="H8" s="6">
        <v>70740817.308630005</v>
      </c>
      <c r="I8" s="6">
        <f>E8/H8*100</f>
        <v>119.70903281134284</v>
      </c>
      <c r="J8" s="16"/>
      <c r="K8" s="16"/>
      <c r="N8" s="11"/>
    </row>
    <row r="9" spans="1:14" s="15" customFormat="1" x14ac:dyDescent="0.2">
      <c r="A9" s="2" t="s">
        <v>18</v>
      </c>
      <c r="B9" s="3" t="s">
        <v>529</v>
      </c>
      <c r="C9" s="6">
        <v>43040529.100000001</v>
      </c>
      <c r="D9" s="6">
        <v>43040529.100000001</v>
      </c>
      <c r="E9" s="6">
        <v>48627024.191269994</v>
      </c>
      <c r="F9" s="6">
        <f t="shared" ref="F9:F76" si="0">E9/C9*100</f>
        <v>112.97961527910212</v>
      </c>
      <c r="G9" s="6">
        <f t="shared" ref="G9:G76" si="1">E9/D9*100</f>
        <v>112.97961527910212</v>
      </c>
      <c r="H9" s="6">
        <v>36606937.720120005</v>
      </c>
      <c r="I9" s="6">
        <f t="shared" ref="I9:I75" si="2">E9/H9*100</f>
        <v>132.8355421670343</v>
      </c>
      <c r="N9" s="11"/>
    </row>
    <row r="10" spans="1:14" s="15" customFormat="1" x14ac:dyDescent="0.2">
      <c r="A10" s="4" t="s">
        <v>19</v>
      </c>
      <c r="B10" s="5" t="s">
        <v>530</v>
      </c>
      <c r="C10" s="7">
        <v>22874863</v>
      </c>
      <c r="D10" s="7">
        <v>22874863</v>
      </c>
      <c r="E10" s="7">
        <v>26045768.6358</v>
      </c>
      <c r="F10" s="7">
        <f t="shared" si="0"/>
        <v>113.86196558117092</v>
      </c>
      <c r="G10" s="7">
        <f t="shared" si="1"/>
        <v>113.86196558117092</v>
      </c>
      <c r="H10" s="7">
        <v>17374077.803890001</v>
      </c>
      <c r="I10" s="7">
        <f t="shared" si="2"/>
        <v>149.9116610952924</v>
      </c>
    </row>
    <row r="11" spans="1:14" ht="25.5" x14ac:dyDescent="0.2">
      <c r="A11" s="4" t="s">
        <v>20</v>
      </c>
      <c r="B11" s="5" t="s">
        <v>531</v>
      </c>
      <c r="C11" s="7">
        <v>17533357</v>
      </c>
      <c r="D11" s="7">
        <v>17533357</v>
      </c>
      <c r="E11" s="7">
        <v>20198231.693740003</v>
      </c>
      <c r="F11" s="7">
        <f t="shared" si="0"/>
        <v>115.19888458177179</v>
      </c>
      <c r="G11" s="7">
        <f t="shared" si="1"/>
        <v>115.19888458177179</v>
      </c>
      <c r="H11" s="7">
        <v>17374077.803890001</v>
      </c>
      <c r="I11" s="7">
        <f t="shared" si="2"/>
        <v>116.2549858572504</v>
      </c>
      <c r="N11" s="15"/>
    </row>
    <row r="12" spans="1:14" ht="102" x14ac:dyDescent="0.2">
      <c r="A12" s="4" t="s">
        <v>21</v>
      </c>
      <c r="B12" s="5" t="s">
        <v>532</v>
      </c>
      <c r="C12" s="7">
        <v>15591700</v>
      </c>
      <c r="D12" s="7">
        <v>15591700</v>
      </c>
      <c r="E12" s="7">
        <v>18374200.36843</v>
      </c>
      <c r="F12" s="7">
        <f t="shared" si="0"/>
        <v>117.84603582951185</v>
      </c>
      <c r="G12" s="7">
        <f t="shared" si="1"/>
        <v>117.84603582951185</v>
      </c>
      <c r="H12" s="7">
        <v>13316591.258020001</v>
      </c>
      <c r="I12" s="7">
        <f t="shared" si="2"/>
        <v>137.97975782551725</v>
      </c>
      <c r="N12" s="15"/>
    </row>
    <row r="13" spans="1:14" ht="63.75" x14ac:dyDescent="0.2">
      <c r="A13" s="4" t="s">
        <v>22</v>
      </c>
      <c r="B13" s="5" t="s">
        <v>533</v>
      </c>
      <c r="C13" s="7">
        <v>1941657</v>
      </c>
      <c r="D13" s="7">
        <v>1941657</v>
      </c>
      <c r="E13" s="7">
        <v>1823728.0263099999</v>
      </c>
      <c r="F13" s="7">
        <f t="shared" si="0"/>
        <v>93.926374550705916</v>
      </c>
      <c r="G13" s="7">
        <f t="shared" si="1"/>
        <v>93.926374550705916</v>
      </c>
      <c r="H13" s="7">
        <v>4057486.6288699997</v>
      </c>
      <c r="I13" s="7">
        <f t="shared" si="2"/>
        <v>44.947234411907445</v>
      </c>
      <c r="N13" s="15"/>
    </row>
    <row r="14" spans="1:14" ht="25.5" x14ac:dyDescent="0.2">
      <c r="A14" s="4" t="s">
        <v>23</v>
      </c>
      <c r="B14" s="5" t="s">
        <v>534</v>
      </c>
      <c r="C14" s="7">
        <v>0</v>
      </c>
      <c r="D14" s="7">
        <v>0</v>
      </c>
      <c r="E14" s="7">
        <v>303.29899999999998</v>
      </c>
      <c r="F14" s="7">
        <v>0</v>
      </c>
      <c r="G14" s="7">
        <v>0</v>
      </c>
      <c r="H14" s="7">
        <v>-8.3000000000000004E-2</v>
      </c>
      <c r="I14" s="7">
        <v>0</v>
      </c>
      <c r="N14" s="15"/>
    </row>
    <row r="15" spans="1:14" ht="89.25" x14ac:dyDescent="0.2">
      <c r="A15" s="4" t="s">
        <v>24</v>
      </c>
      <c r="B15" s="5" t="s">
        <v>535</v>
      </c>
      <c r="C15" s="7">
        <v>4205770</v>
      </c>
      <c r="D15" s="7">
        <v>4205770</v>
      </c>
      <c r="E15" s="7">
        <v>4804470.96007</v>
      </c>
      <c r="F15" s="7">
        <f t="shared" si="0"/>
        <v>114.23522827139858</v>
      </c>
      <c r="G15" s="7">
        <f t="shared" si="1"/>
        <v>114.23522827139858</v>
      </c>
      <c r="H15" s="7">
        <v>0</v>
      </c>
      <c r="I15" s="7">
        <v>0</v>
      </c>
      <c r="N15" s="15"/>
    </row>
    <row r="16" spans="1:14" ht="89.25" x14ac:dyDescent="0.2">
      <c r="A16" s="4" t="s">
        <v>25</v>
      </c>
      <c r="B16" s="5" t="s">
        <v>536</v>
      </c>
      <c r="C16" s="7">
        <v>1135736</v>
      </c>
      <c r="D16" s="7">
        <v>1135736</v>
      </c>
      <c r="E16" s="7">
        <v>1043065.98199</v>
      </c>
      <c r="F16" s="7">
        <f t="shared" si="0"/>
        <v>91.840531777631412</v>
      </c>
      <c r="G16" s="7">
        <f t="shared" si="1"/>
        <v>91.840531777631412</v>
      </c>
      <c r="H16" s="7">
        <v>0</v>
      </c>
      <c r="I16" s="7">
        <v>0</v>
      </c>
      <c r="N16" s="15"/>
    </row>
    <row r="17" spans="1:14" x14ac:dyDescent="0.2">
      <c r="A17" s="4" t="s">
        <v>26</v>
      </c>
      <c r="B17" s="5" t="s">
        <v>537</v>
      </c>
      <c r="C17" s="7">
        <v>20165666.100000001</v>
      </c>
      <c r="D17" s="7">
        <v>20165666.100000001</v>
      </c>
      <c r="E17" s="7">
        <v>22581255.555470001</v>
      </c>
      <c r="F17" s="7">
        <f t="shared" si="0"/>
        <v>111.97872385415526</v>
      </c>
      <c r="G17" s="7">
        <f t="shared" si="1"/>
        <v>111.97872385415526</v>
      </c>
      <c r="H17" s="7">
        <v>19232859.916230001</v>
      </c>
      <c r="I17" s="7">
        <f t="shared" si="2"/>
        <v>117.40976461027721</v>
      </c>
    </row>
    <row r="18" spans="1:14" ht="63.75" x14ac:dyDescent="0.2">
      <c r="A18" s="4" t="s">
        <v>27</v>
      </c>
      <c r="B18" s="5" t="s">
        <v>538</v>
      </c>
      <c r="C18" s="7">
        <v>15997527</v>
      </c>
      <c r="D18" s="7">
        <v>15997527</v>
      </c>
      <c r="E18" s="7">
        <v>18605267.303970002</v>
      </c>
      <c r="F18" s="7">
        <f t="shared" si="0"/>
        <v>116.30089640711343</v>
      </c>
      <c r="G18" s="7">
        <f t="shared" si="1"/>
        <v>116.30089640711343</v>
      </c>
      <c r="H18" s="7">
        <v>16377678.70803</v>
      </c>
      <c r="I18" s="7">
        <f t="shared" si="2"/>
        <v>113.60136949595801</v>
      </c>
    </row>
    <row r="19" spans="1:14" ht="63.75" x14ac:dyDescent="0.2">
      <c r="A19" s="4" t="s">
        <v>28</v>
      </c>
      <c r="B19" s="5" t="s">
        <v>539</v>
      </c>
      <c r="C19" s="7">
        <v>142027</v>
      </c>
      <c r="D19" s="7">
        <v>142027</v>
      </c>
      <c r="E19" s="7">
        <v>56841.909919999998</v>
      </c>
      <c r="F19" s="7">
        <f t="shared" si="0"/>
        <v>40.021904229477492</v>
      </c>
      <c r="G19" s="7">
        <f t="shared" si="1"/>
        <v>40.021904229477492</v>
      </c>
      <c r="H19" s="7">
        <v>54209.158159999999</v>
      </c>
      <c r="I19" s="7">
        <f t="shared" si="2"/>
        <v>104.85665494422427</v>
      </c>
    </row>
    <row r="20" spans="1:14" ht="25.5" x14ac:dyDescent="0.2">
      <c r="A20" s="4" t="s">
        <v>29</v>
      </c>
      <c r="B20" s="5" t="s">
        <v>540</v>
      </c>
      <c r="C20" s="7">
        <v>267618</v>
      </c>
      <c r="D20" s="7">
        <v>267618</v>
      </c>
      <c r="E20" s="7">
        <v>268116.35957999999</v>
      </c>
      <c r="F20" s="7">
        <f t="shared" si="0"/>
        <v>100.18622050086317</v>
      </c>
      <c r="G20" s="7">
        <f t="shared" si="1"/>
        <v>100.18622050086317</v>
      </c>
      <c r="H20" s="7">
        <v>303169.82408999995</v>
      </c>
      <c r="I20" s="7">
        <f t="shared" si="2"/>
        <v>88.437680229153059</v>
      </c>
    </row>
    <row r="21" spans="1:14" ht="51" x14ac:dyDescent="0.2">
      <c r="A21" s="4" t="s">
        <v>30</v>
      </c>
      <c r="B21" s="5" t="s">
        <v>541</v>
      </c>
      <c r="C21" s="7">
        <v>795609</v>
      </c>
      <c r="D21" s="7">
        <v>795609</v>
      </c>
      <c r="E21" s="7">
        <v>915571.67700000003</v>
      </c>
      <c r="F21" s="7">
        <f t="shared" si="0"/>
        <v>115.07809451627622</v>
      </c>
      <c r="G21" s="7">
        <f t="shared" si="1"/>
        <v>115.07809451627622</v>
      </c>
      <c r="H21" s="7">
        <v>864746.51613</v>
      </c>
      <c r="I21" s="7">
        <f t="shared" si="2"/>
        <v>105.87746350195869</v>
      </c>
    </row>
    <row r="22" spans="1:14" ht="63.75" x14ac:dyDescent="0.2">
      <c r="A22" s="4" t="s">
        <v>31</v>
      </c>
      <c r="B22" s="5" t="s">
        <v>542</v>
      </c>
      <c r="C22" s="7">
        <v>153</v>
      </c>
      <c r="D22" s="7">
        <v>153</v>
      </c>
      <c r="E22" s="7">
        <v>-11.485200000000001</v>
      </c>
      <c r="F22" s="7">
        <v>0</v>
      </c>
      <c r="G22" s="7">
        <v>0</v>
      </c>
      <c r="H22" s="7">
        <v>206.82173999999998</v>
      </c>
      <c r="I22" s="7">
        <v>0</v>
      </c>
    </row>
    <row r="23" spans="1:14" ht="76.5" x14ac:dyDescent="0.2">
      <c r="A23" s="4" t="s">
        <v>32</v>
      </c>
      <c r="B23" s="5" t="s">
        <v>543</v>
      </c>
      <c r="C23" s="7">
        <v>1247663</v>
      </c>
      <c r="D23" s="7">
        <v>1247663</v>
      </c>
      <c r="E23" s="7">
        <v>827895.85774999997</v>
      </c>
      <c r="F23" s="7">
        <f t="shared" si="0"/>
        <v>66.355727287737153</v>
      </c>
      <c r="G23" s="7">
        <f t="shared" si="1"/>
        <v>66.355727287737153</v>
      </c>
      <c r="H23" s="7">
        <v>1632848.8880799999</v>
      </c>
      <c r="I23" s="7">
        <f t="shared" si="2"/>
        <v>50.702539824336633</v>
      </c>
    </row>
    <row r="24" spans="1:14" ht="63.75" x14ac:dyDescent="0.2">
      <c r="A24" s="4" t="s">
        <v>33</v>
      </c>
      <c r="B24" s="5" t="s">
        <v>544</v>
      </c>
      <c r="C24" s="7">
        <v>408</v>
      </c>
      <c r="D24" s="7">
        <v>408</v>
      </c>
      <c r="E24" s="7">
        <v>552.5</v>
      </c>
      <c r="F24" s="7">
        <f t="shared" si="0"/>
        <v>135.41666666666669</v>
      </c>
      <c r="G24" s="7">
        <f t="shared" si="1"/>
        <v>135.41666666666669</v>
      </c>
      <c r="H24" s="7">
        <v>0</v>
      </c>
      <c r="I24" s="7">
        <v>0</v>
      </c>
    </row>
    <row r="25" spans="1:14" ht="63.75" x14ac:dyDescent="0.2">
      <c r="A25" s="4" t="s">
        <v>34</v>
      </c>
      <c r="B25" s="5" t="s">
        <v>545</v>
      </c>
      <c r="C25" s="7">
        <v>0</v>
      </c>
      <c r="D25" s="7">
        <v>0</v>
      </c>
      <c r="E25" s="7">
        <v>-3.52684</v>
      </c>
      <c r="F25" s="7">
        <v>0</v>
      </c>
      <c r="G25" s="7">
        <v>0</v>
      </c>
      <c r="H25" s="7">
        <v>0</v>
      </c>
      <c r="I25" s="7">
        <v>0</v>
      </c>
    </row>
    <row r="26" spans="1:14" ht="63.75" x14ac:dyDescent="0.2">
      <c r="A26" s="4" t="s">
        <v>35</v>
      </c>
      <c r="B26" s="5" t="s">
        <v>546</v>
      </c>
      <c r="C26" s="7">
        <v>3256</v>
      </c>
      <c r="D26" s="7">
        <v>3256</v>
      </c>
      <c r="E26" s="7">
        <v>3219.1471299999998</v>
      </c>
      <c r="F26" s="7">
        <f t="shared" si="0"/>
        <v>98.868155098280099</v>
      </c>
      <c r="G26" s="7">
        <f t="shared" si="1"/>
        <v>98.868155098280099</v>
      </c>
      <c r="H26" s="7">
        <v>0</v>
      </c>
      <c r="I26" s="7">
        <v>0</v>
      </c>
    </row>
    <row r="27" spans="1:14" ht="38.25" x14ac:dyDescent="0.2">
      <c r="A27" s="4" t="s">
        <v>36</v>
      </c>
      <c r="B27" s="5" t="s">
        <v>547</v>
      </c>
      <c r="C27" s="7">
        <v>409027.8</v>
      </c>
      <c r="D27" s="7">
        <v>409027.8</v>
      </c>
      <c r="E27" s="7">
        <v>461114.95756999997</v>
      </c>
      <c r="F27" s="7">
        <f t="shared" si="0"/>
        <v>112.73438078536471</v>
      </c>
      <c r="G27" s="7">
        <f t="shared" si="1"/>
        <v>112.73438078536471</v>
      </c>
      <c r="H27" s="7">
        <v>0</v>
      </c>
      <c r="I27" s="7">
        <v>0</v>
      </c>
    </row>
    <row r="28" spans="1:14" s="15" customFormat="1" ht="38.25" x14ac:dyDescent="0.2">
      <c r="A28" s="4" t="s">
        <v>37</v>
      </c>
      <c r="B28" s="5" t="s">
        <v>548</v>
      </c>
      <c r="C28" s="7">
        <v>1302377.3</v>
      </c>
      <c r="D28" s="7">
        <v>1302377.3</v>
      </c>
      <c r="E28" s="7">
        <v>1442690.8545899999</v>
      </c>
      <c r="F28" s="7">
        <f t="shared" si="0"/>
        <v>110.7736486646381</v>
      </c>
      <c r="G28" s="7">
        <f t="shared" si="1"/>
        <v>110.7736486646381</v>
      </c>
      <c r="H28" s="7"/>
      <c r="I28" s="7">
        <v>0</v>
      </c>
      <c r="N28" s="11"/>
    </row>
    <row r="29" spans="1:14" s="15" customFormat="1" ht="25.5" x14ac:dyDescent="0.2">
      <c r="A29" s="2" t="s">
        <v>38</v>
      </c>
      <c r="B29" s="3" t="s">
        <v>549</v>
      </c>
      <c r="C29" s="6">
        <v>13093512.9</v>
      </c>
      <c r="D29" s="6">
        <v>13093512.9</v>
      </c>
      <c r="E29" s="6">
        <v>13553555.794639999</v>
      </c>
      <c r="F29" s="6">
        <f t="shared" si="0"/>
        <v>103.51351771028536</v>
      </c>
      <c r="G29" s="6">
        <f t="shared" si="1"/>
        <v>103.51351771028536</v>
      </c>
      <c r="H29" s="6">
        <v>12408257.639899999</v>
      </c>
      <c r="I29" s="6">
        <f t="shared" si="2"/>
        <v>109.23012874150177</v>
      </c>
      <c r="N29" s="11"/>
    </row>
    <row r="30" spans="1:14" ht="25.5" x14ac:dyDescent="0.2">
      <c r="A30" s="4" t="s">
        <v>39</v>
      </c>
      <c r="B30" s="5" t="s">
        <v>550</v>
      </c>
      <c r="C30" s="7">
        <v>13093512.9</v>
      </c>
      <c r="D30" s="7">
        <v>13093512.9</v>
      </c>
      <c r="E30" s="7">
        <v>13553555.794639999</v>
      </c>
      <c r="F30" s="7">
        <f t="shared" si="0"/>
        <v>103.51351771028536</v>
      </c>
      <c r="G30" s="7">
        <f t="shared" si="1"/>
        <v>103.51351771028536</v>
      </c>
      <c r="H30" s="7">
        <v>12408257.639899999</v>
      </c>
      <c r="I30" s="7">
        <f t="shared" si="2"/>
        <v>109.23012874150177</v>
      </c>
    </row>
    <row r="31" spans="1:14" ht="89.25" x14ac:dyDescent="0.2">
      <c r="A31" s="4" t="s">
        <v>40</v>
      </c>
      <c r="B31" s="5" t="s">
        <v>551</v>
      </c>
      <c r="C31" s="7">
        <v>9439</v>
      </c>
      <c r="D31" s="7">
        <v>9439</v>
      </c>
      <c r="E31" s="7">
        <v>3619.5296000000003</v>
      </c>
      <c r="F31" s="7">
        <f t="shared" si="0"/>
        <v>38.346536709397185</v>
      </c>
      <c r="G31" s="7">
        <f t="shared" si="1"/>
        <v>38.346536709397185</v>
      </c>
      <c r="H31" s="7">
        <v>3976.9644800000001</v>
      </c>
      <c r="I31" s="7">
        <f t="shared" si="2"/>
        <v>91.012369313391503</v>
      </c>
    </row>
    <row r="32" spans="1:14" ht="25.5" x14ac:dyDescent="0.2">
      <c r="A32" s="4" t="s">
        <v>41</v>
      </c>
      <c r="B32" s="5" t="s">
        <v>552</v>
      </c>
      <c r="C32" s="7">
        <v>0</v>
      </c>
      <c r="D32" s="7">
        <v>0</v>
      </c>
      <c r="E32" s="7">
        <v>428.11500000000001</v>
      </c>
      <c r="F32" s="7">
        <v>0</v>
      </c>
      <c r="G32" s="7">
        <v>0</v>
      </c>
      <c r="H32" s="7">
        <v>0</v>
      </c>
      <c r="I32" s="7">
        <v>0</v>
      </c>
    </row>
    <row r="33" spans="1:14" ht="25.5" x14ac:dyDescent="0.2">
      <c r="A33" s="4" t="s">
        <v>42</v>
      </c>
      <c r="B33" s="5" t="s">
        <v>553</v>
      </c>
      <c r="C33" s="7">
        <v>988267</v>
      </c>
      <c r="D33" s="7">
        <v>988267</v>
      </c>
      <c r="E33" s="7">
        <v>1050460.48172</v>
      </c>
      <c r="F33" s="7">
        <f t="shared" si="0"/>
        <v>106.29318612480232</v>
      </c>
      <c r="G33" s="7">
        <f t="shared" si="1"/>
        <v>106.29318612480232</v>
      </c>
      <c r="H33" s="7">
        <v>970097.58321000007</v>
      </c>
      <c r="I33" s="7">
        <f t="shared" si="2"/>
        <v>108.28400151705186</v>
      </c>
    </row>
    <row r="34" spans="1:14" ht="25.5" x14ac:dyDescent="0.2">
      <c r="A34" s="4" t="s">
        <v>43</v>
      </c>
      <c r="B34" s="5" t="s">
        <v>554</v>
      </c>
      <c r="C34" s="7">
        <v>61528</v>
      </c>
      <c r="D34" s="7">
        <v>61528</v>
      </c>
      <c r="E34" s="7">
        <v>55929.65554</v>
      </c>
      <c r="F34" s="7">
        <f t="shared" si="0"/>
        <v>90.901143446885968</v>
      </c>
      <c r="G34" s="7">
        <f t="shared" si="1"/>
        <v>90.901143446885968</v>
      </c>
      <c r="H34" s="7">
        <v>72895.028069999986</v>
      </c>
      <c r="I34" s="7">
        <f t="shared" si="2"/>
        <v>76.726296732188104</v>
      </c>
    </row>
    <row r="35" spans="1:14" ht="114.75" x14ac:dyDescent="0.2">
      <c r="A35" s="4" t="s">
        <v>44</v>
      </c>
      <c r="B35" s="5" t="s">
        <v>555</v>
      </c>
      <c r="C35" s="7">
        <v>4297</v>
      </c>
      <c r="D35" s="7">
        <v>4297</v>
      </c>
      <c r="E35" s="7">
        <v>5764.9790000000003</v>
      </c>
      <c r="F35" s="7">
        <f t="shared" si="0"/>
        <v>134.16288107982314</v>
      </c>
      <c r="G35" s="7">
        <f t="shared" si="1"/>
        <v>134.16288107982314</v>
      </c>
      <c r="H35" s="7">
        <v>5515.3509999999997</v>
      </c>
      <c r="I35" s="7">
        <f t="shared" si="2"/>
        <v>104.52605826900229</v>
      </c>
    </row>
    <row r="36" spans="1:14" ht="114.75" x14ac:dyDescent="0.2">
      <c r="A36" s="4" t="s">
        <v>45</v>
      </c>
      <c r="B36" s="5" t="s">
        <v>556</v>
      </c>
      <c r="C36" s="7">
        <v>1855091</v>
      </c>
      <c r="D36" s="7">
        <v>1855091</v>
      </c>
      <c r="E36" s="7">
        <v>1884721.2039400002</v>
      </c>
      <c r="F36" s="7">
        <f t="shared" si="0"/>
        <v>101.59723722124683</v>
      </c>
      <c r="G36" s="7">
        <f t="shared" si="1"/>
        <v>101.59723722124683</v>
      </c>
      <c r="H36" s="7">
        <v>1639658.7723099999</v>
      </c>
      <c r="I36" s="7">
        <f t="shared" si="2"/>
        <v>114.94594093408527</v>
      </c>
    </row>
    <row r="37" spans="1:14" ht="127.5" x14ac:dyDescent="0.2">
      <c r="A37" s="4" t="s">
        <v>46</v>
      </c>
      <c r="B37" s="5" t="s">
        <v>557</v>
      </c>
      <c r="C37" s="7">
        <v>1479668.8</v>
      </c>
      <c r="D37" s="7">
        <v>1479668.8</v>
      </c>
      <c r="E37" s="7">
        <v>1504738.97004</v>
      </c>
      <c r="F37" s="7">
        <f t="shared" si="0"/>
        <v>101.69430956711393</v>
      </c>
      <c r="G37" s="7">
        <f t="shared" si="1"/>
        <v>101.69430956711393</v>
      </c>
      <c r="H37" s="7">
        <v>1279823.7858599999</v>
      </c>
      <c r="I37" s="7">
        <f t="shared" si="2"/>
        <v>117.5739181178653</v>
      </c>
    </row>
    <row r="38" spans="1:14" ht="165.75" x14ac:dyDescent="0.2">
      <c r="A38" s="4" t="s">
        <v>47</v>
      </c>
      <c r="B38" s="5" t="s">
        <v>558</v>
      </c>
      <c r="C38" s="7">
        <v>375422.2</v>
      </c>
      <c r="D38" s="7">
        <v>375422.2</v>
      </c>
      <c r="E38" s="7">
        <v>379982.23389999999</v>
      </c>
      <c r="F38" s="7">
        <f t="shared" si="0"/>
        <v>101.21464151560562</v>
      </c>
      <c r="G38" s="7">
        <f t="shared" si="1"/>
        <v>101.21464151560562</v>
      </c>
      <c r="H38" s="7">
        <v>359834.98644999997</v>
      </c>
      <c r="I38" s="7">
        <f t="shared" si="2"/>
        <v>105.59902405509965</v>
      </c>
    </row>
    <row r="39" spans="1:14" s="15" customFormat="1" ht="76.5" x14ac:dyDescent="0.2">
      <c r="A39" s="4" t="s">
        <v>48</v>
      </c>
      <c r="B39" s="5" t="s">
        <v>559</v>
      </c>
      <c r="C39" s="7">
        <v>3035</v>
      </c>
      <c r="D39" s="7">
        <v>3035</v>
      </c>
      <c r="E39" s="7">
        <v>3145.2400499999999</v>
      </c>
      <c r="F39" s="7">
        <f t="shared" si="0"/>
        <v>103.63229159802304</v>
      </c>
      <c r="G39" s="7">
        <f t="shared" si="1"/>
        <v>103.63229159802304</v>
      </c>
      <c r="H39" s="7">
        <v>2877.20003</v>
      </c>
      <c r="I39" s="7">
        <f t="shared" si="2"/>
        <v>109.31600226627273</v>
      </c>
      <c r="N39" s="11"/>
    </row>
    <row r="40" spans="1:14" ht="63.75" x14ac:dyDescent="0.2">
      <c r="A40" s="4" t="s">
        <v>49</v>
      </c>
      <c r="B40" s="5" t="s">
        <v>560</v>
      </c>
      <c r="C40" s="7">
        <v>16.7</v>
      </c>
      <c r="D40" s="7">
        <v>16.7</v>
      </c>
      <c r="E40" s="7">
        <v>-5.2435499999999999</v>
      </c>
      <c r="F40" s="7">
        <v>0</v>
      </c>
      <c r="G40" s="7">
        <v>0</v>
      </c>
      <c r="H40" s="7">
        <v>-14.52164</v>
      </c>
      <c r="I40" s="7">
        <f t="shared" si="2"/>
        <v>36.108524932445647</v>
      </c>
    </row>
    <row r="41" spans="1:14" ht="51" x14ac:dyDescent="0.2">
      <c r="A41" s="4" t="s">
        <v>50</v>
      </c>
      <c r="B41" s="5" t="s">
        <v>561</v>
      </c>
      <c r="C41" s="7">
        <v>167.4</v>
      </c>
      <c r="D41" s="7">
        <v>167.4</v>
      </c>
      <c r="E41" s="7">
        <v>123.5822</v>
      </c>
      <c r="F41" s="7">
        <f t="shared" si="0"/>
        <v>73.824492234169654</v>
      </c>
      <c r="G41" s="7">
        <f t="shared" si="1"/>
        <v>73.824492234169654</v>
      </c>
      <c r="H41" s="7">
        <v>222.70945</v>
      </c>
      <c r="I41" s="7">
        <f t="shared" si="2"/>
        <v>55.49032607282718</v>
      </c>
    </row>
    <row r="42" spans="1:14" ht="51" x14ac:dyDescent="0.2">
      <c r="A42" s="4" t="s">
        <v>51</v>
      </c>
      <c r="B42" s="5" t="s">
        <v>562</v>
      </c>
      <c r="C42" s="7">
        <v>1920.9</v>
      </c>
      <c r="D42" s="7">
        <v>1920.9</v>
      </c>
      <c r="E42" s="7">
        <v>1770.0250900000001</v>
      </c>
      <c r="F42" s="7">
        <f t="shared" si="0"/>
        <v>92.145613514498422</v>
      </c>
      <c r="G42" s="7">
        <f t="shared" si="1"/>
        <v>92.145613514498422</v>
      </c>
      <c r="H42" s="7">
        <v>1200.8105399999999</v>
      </c>
      <c r="I42" s="7">
        <f t="shared" si="2"/>
        <v>147.40252779593359</v>
      </c>
      <c r="N42" s="15"/>
    </row>
    <row r="43" spans="1:14" ht="51" x14ac:dyDescent="0.2">
      <c r="A43" s="4" t="s">
        <v>52</v>
      </c>
      <c r="B43" s="5" t="s">
        <v>563</v>
      </c>
      <c r="C43" s="7">
        <v>5232611.5</v>
      </c>
      <c r="D43" s="7">
        <v>5232611.5</v>
      </c>
      <c r="E43" s="7">
        <v>5465285.5972899999</v>
      </c>
      <c r="F43" s="7">
        <f t="shared" si="0"/>
        <v>104.4466151803932</v>
      </c>
      <c r="G43" s="7">
        <f t="shared" si="1"/>
        <v>104.4466151803932</v>
      </c>
      <c r="H43" s="7">
        <v>4868607.61778</v>
      </c>
      <c r="I43" s="7">
        <f t="shared" si="2"/>
        <v>112.25561857420901</v>
      </c>
    </row>
    <row r="44" spans="1:14" s="15" customFormat="1" ht="76.5" x14ac:dyDescent="0.2">
      <c r="A44" s="4" t="s">
        <v>53</v>
      </c>
      <c r="B44" s="5" t="s">
        <v>564</v>
      </c>
      <c r="C44" s="7">
        <v>3582949</v>
      </c>
      <c r="D44" s="7">
        <v>3582949</v>
      </c>
      <c r="E44" s="7">
        <v>3743163.3409699998</v>
      </c>
      <c r="F44" s="7">
        <f t="shared" si="0"/>
        <v>104.47157749021825</v>
      </c>
      <c r="G44" s="7">
        <f t="shared" si="1"/>
        <v>104.47157749021825</v>
      </c>
      <c r="H44" s="7">
        <v>3299391.84993</v>
      </c>
      <c r="I44" s="7">
        <f t="shared" si="2"/>
        <v>113.45009963122187</v>
      </c>
      <c r="N44" s="11"/>
    </row>
    <row r="45" spans="1:14" ht="76.5" x14ac:dyDescent="0.2">
      <c r="A45" s="4" t="s">
        <v>54</v>
      </c>
      <c r="B45" s="5" t="s">
        <v>565</v>
      </c>
      <c r="C45" s="7">
        <v>1649662.5</v>
      </c>
      <c r="D45" s="7">
        <v>1649662.5</v>
      </c>
      <c r="E45" s="7">
        <v>1722122.2563199999</v>
      </c>
      <c r="F45" s="7">
        <f t="shared" si="0"/>
        <v>104.39239882824516</v>
      </c>
      <c r="G45" s="7">
        <f t="shared" si="1"/>
        <v>104.39239882824516</v>
      </c>
      <c r="H45" s="7">
        <v>1569215.7678499999</v>
      </c>
      <c r="I45" s="7">
        <f t="shared" si="2"/>
        <v>109.74413408294379</v>
      </c>
    </row>
    <row r="46" spans="1:14" ht="51" x14ac:dyDescent="0.2">
      <c r="A46" s="4" t="s">
        <v>55</v>
      </c>
      <c r="B46" s="5" t="s">
        <v>566</v>
      </c>
      <c r="C46" s="7">
        <v>27133.1</v>
      </c>
      <c r="D46" s="7">
        <v>27133.1</v>
      </c>
      <c r="E46" s="7">
        <v>28544.628720000001</v>
      </c>
      <c r="F46" s="7">
        <f t="shared" si="0"/>
        <v>105.20223903645365</v>
      </c>
      <c r="G46" s="7">
        <f t="shared" si="1"/>
        <v>105.20223903645365</v>
      </c>
      <c r="H46" s="7">
        <v>26298.03529</v>
      </c>
      <c r="I46" s="7">
        <f t="shared" si="2"/>
        <v>108.54281852323122</v>
      </c>
    </row>
    <row r="47" spans="1:14" ht="76.5" x14ac:dyDescent="0.2">
      <c r="A47" s="4" t="s">
        <v>56</v>
      </c>
      <c r="B47" s="5" t="s">
        <v>567</v>
      </c>
      <c r="C47" s="7">
        <v>18581.599999999999</v>
      </c>
      <c r="D47" s="7">
        <v>18581.599999999999</v>
      </c>
      <c r="E47" s="7">
        <v>19550.15999</v>
      </c>
      <c r="F47" s="7">
        <f t="shared" si="0"/>
        <v>105.2124681943428</v>
      </c>
      <c r="G47" s="7">
        <f t="shared" si="1"/>
        <v>105.2124681943428</v>
      </c>
      <c r="H47" s="7">
        <v>17821.83539</v>
      </c>
      <c r="I47" s="7">
        <f t="shared" si="2"/>
        <v>109.69779241126747</v>
      </c>
      <c r="N47" s="15"/>
    </row>
    <row r="48" spans="1:14" ht="76.5" x14ac:dyDescent="0.2">
      <c r="A48" s="4" t="s">
        <v>57</v>
      </c>
      <c r="B48" s="5" t="s">
        <v>568</v>
      </c>
      <c r="C48" s="7">
        <v>8551.5</v>
      </c>
      <c r="D48" s="7">
        <v>8551.5</v>
      </c>
      <c r="E48" s="7">
        <v>8994.4687300000005</v>
      </c>
      <c r="F48" s="7">
        <f t="shared" si="0"/>
        <v>105.18001204467053</v>
      </c>
      <c r="G48" s="7">
        <f t="shared" si="1"/>
        <v>105.18001204467053</v>
      </c>
      <c r="H48" s="7">
        <v>8476.1998999999996</v>
      </c>
      <c r="I48" s="7">
        <f t="shared" si="2"/>
        <v>106.11440074696684</v>
      </c>
    </row>
    <row r="49" spans="1:14" ht="51" x14ac:dyDescent="0.2">
      <c r="A49" s="4" t="s">
        <v>58</v>
      </c>
      <c r="B49" s="5" t="s">
        <v>569</v>
      </c>
      <c r="C49" s="7">
        <v>5648619.4000000004</v>
      </c>
      <c r="D49" s="7">
        <v>5648619.4000000004</v>
      </c>
      <c r="E49" s="7">
        <v>5648799.1476699999</v>
      </c>
      <c r="F49" s="7">
        <f t="shared" si="0"/>
        <v>100.00318215226183</v>
      </c>
      <c r="G49" s="7">
        <f t="shared" si="1"/>
        <v>100.00318215226183</v>
      </c>
      <c r="H49" s="7">
        <v>5375492.6484200004</v>
      </c>
      <c r="I49" s="7">
        <f t="shared" si="2"/>
        <v>105.08430607435267</v>
      </c>
    </row>
    <row r="50" spans="1:14" ht="76.5" x14ac:dyDescent="0.2">
      <c r="A50" s="4" t="s">
        <v>59</v>
      </c>
      <c r="B50" s="5" t="s">
        <v>570</v>
      </c>
      <c r="C50" s="7">
        <v>3867648.6</v>
      </c>
      <c r="D50" s="7">
        <v>3867648.6</v>
      </c>
      <c r="E50" s="7">
        <v>3868851.4100300004</v>
      </c>
      <c r="F50" s="7">
        <f t="shared" si="0"/>
        <v>100.03109925834524</v>
      </c>
      <c r="G50" s="7">
        <f t="shared" si="1"/>
        <v>100.03109925834524</v>
      </c>
      <c r="H50" s="7">
        <v>3642901.22071</v>
      </c>
      <c r="I50" s="7">
        <f t="shared" si="2"/>
        <v>106.202479167853</v>
      </c>
    </row>
    <row r="51" spans="1:14" ht="76.5" x14ac:dyDescent="0.2">
      <c r="A51" s="4" t="s">
        <v>60</v>
      </c>
      <c r="B51" s="5" t="s">
        <v>571</v>
      </c>
      <c r="C51" s="7">
        <v>1780970.8</v>
      </c>
      <c r="D51" s="7">
        <v>1780970.8</v>
      </c>
      <c r="E51" s="7">
        <v>1779947.7376400002</v>
      </c>
      <c r="F51" s="7">
        <f t="shared" si="0"/>
        <v>99.942555916132932</v>
      </c>
      <c r="G51" s="7">
        <f t="shared" si="1"/>
        <v>99.942555916132932</v>
      </c>
      <c r="H51" s="7">
        <v>1732591.42771</v>
      </c>
      <c r="I51" s="7">
        <f t="shared" si="2"/>
        <v>102.7332647023766</v>
      </c>
    </row>
    <row r="52" spans="1:14" ht="51" x14ac:dyDescent="0.2">
      <c r="A52" s="4" t="s">
        <v>61</v>
      </c>
      <c r="B52" s="5" t="s">
        <v>572</v>
      </c>
      <c r="C52" s="7">
        <v>-738613.1</v>
      </c>
      <c r="D52" s="7">
        <v>-738613.1</v>
      </c>
      <c r="E52" s="7">
        <v>-595031.14763000002</v>
      </c>
      <c r="F52" s="7">
        <f t="shared" si="0"/>
        <v>80.560600350846741</v>
      </c>
      <c r="G52" s="7">
        <f t="shared" si="1"/>
        <v>80.560600350846741</v>
      </c>
      <c r="H52" s="7">
        <v>-558570.55903999996</v>
      </c>
      <c r="I52" s="7">
        <f t="shared" si="2"/>
        <v>106.52748126443754</v>
      </c>
    </row>
    <row r="53" spans="1:14" ht="76.5" x14ac:dyDescent="0.2">
      <c r="A53" s="4" t="s">
        <v>62</v>
      </c>
      <c r="B53" s="5" t="s">
        <v>573</v>
      </c>
      <c r="C53" s="7">
        <v>-506028.9</v>
      </c>
      <c r="D53" s="7">
        <v>-506028.9</v>
      </c>
      <c r="E53" s="7">
        <v>-407535.66097000003</v>
      </c>
      <c r="F53" s="7">
        <f t="shared" si="0"/>
        <v>80.536044674523538</v>
      </c>
      <c r="G53" s="7">
        <f t="shared" si="1"/>
        <v>80.536044674523538</v>
      </c>
      <c r="H53" s="7">
        <v>-378535.97886000003</v>
      </c>
      <c r="I53" s="7">
        <f t="shared" si="2"/>
        <v>107.66101077031978</v>
      </c>
    </row>
    <row r="54" spans="1:14" ht="76.5" x14ac:dyDescent="0.2">
      <c r="A54" s="4" t="s">
        <v>63</v>
      </c>
      <c r="B54" s="5" t="s">
        <v>574</v>
      </c>
      <c r="C54" s="7">
        <v>-232584.2</v>
      </c>
      <c r="D54" s="7">
        <v>-232584.2</v>
      </c>
      <c r="E54" s="7">
        <v>-187495.48666</v>
      </c>
      <c r="F54" s="7">
        <f t="shared" si="0"/>
        <v>80.614025656084976</v>
      </c>
      <c r="G54" s="7">
        <f t="shared" si="1"/>
        <v>80.614025656084976</v>
      </c>
      <c r="H54" s="7">
        <v>-180034.58018000002</v>
      </c>
      <c r="I54" s="7">
        <f t="shared" si="2"/>
        <v>104.14415190267366</v>
      </c>
    </row>
    <row r="55" spans="1:14" x14ac:dyDescent="0.2">
      <c r="A55" s="2" t="s">
        <v>64</v>
      </c>
      <c r="B55" s="3" t="s">
        <v>575</v>
      </c>
      <c r="C55" s="6">
        <v>6223063.7999999998</v>
      </c>
      <c r="D55" s="6">
        <v>6223063.7999999998</v>
      </c>
      <c r="E55" s="6">
        <v>5989941.0998100005</v>
      </c>
      <c r="F55" s="6">
        <f t="shared" si="0"/>
        <v>96.253891850024104</v>
      </c>
      <c r="G55" s="6">
        <f t="shared" si="1"/>
        <v>96.253891850024104</v>
      </c>
      <c r="H55" s="6">
        <v>5777822.7275799997</v>
      </c>
      <c r="I55" s="6">
        <f t="shared" si="2"/>
        <v>103.67125095786463</v>
      </c>
    </row>
    <row r="56" spans="1:14" x14ac:dyDescent="0.2">
      <c r="A56" s="4" t="s">
        <v>65</v>
      </c>
      <c r="B56" s="5" t="s">
        <v>576</v>
      </c>
      <c r="C56" s="7">
        <v>6117693.7999999998</v>
      </c>
      <c r="D56" s="7">
        <v>6117693.7999999998</v>
      </c>
      <c r="E56" s="7">
        <v>5793464.5996400006</v>
      </c>
      <c r="F56" s="7">
        <f t="shared" si="0"/>
        <v>94.700140102468026</v>
      </c>
      <c r="G56" s="7">
        <f t="shared" si="1"/>
        <v>94.700140102468026</v>
      </c>
      <c r="H56" s="7">
        <v>5663990.8577800002</v>
      </c>
      <c r="I56" s="7">
        <f t="shared" si="2"/>
        <v>102.28591014906311</v>
      </c>
    </row>
    <row r="57" spans="1:14" ht="25.5" x14ac:dyDescent="0.2">
      <c r="A57" s="4" t="s">
        <v>66</v>
      </c>
      <c r="B57" s="5" t="s">
        <v>577</v>
      </c>
      <c r="C57" s="7">
        <v>4274274.0999999996</v>
      </c>
      <c r="D57" s="7">
        <v>4274274.0999999996</v>
      </c>
      <c r="E57" s="7">
        <v>4020125.9068700001</v>
      </c>
      <c r="F57" s="7">
        <f t="shared" si="0"/>
        <v>94.054003389019911</v>
      </c>
      <c r="G57" s="7">
        <f t="shared" si="1"/>
        <v>94.054003389019911</v>
      </c>
      <c r="H57" s="7">
        <v>3938028.8125200002</v>
      </c>
      <c r="I57" s="7">
        <f t="shared" si="2"/>
        <v>102.0847255888274</v>
      </c>
    </row>
    <row r="58" spans="1:14" ht="25.5" x14ac:dyDescent="0.2">
      <c r="A58" s="4" t="s">
        <v>66</v>
      </c>
      <c r="B58" s="5" t="s">
        <v>578</v>
      </c>
      <c r="C58" s="7">
        <v>4274274.0999999996</v>
      </c>
      <c r="D58" s="7">
        <v>4274274.0999999996</v>
      </c>
      <c r="E58" s="7">
        <v>4020288.1905200002</v>
      </c>
      <c r="F58" s="7">
        <f t="shared" si="0"/>
        <v>94.057800142485021</v>
      </c>
      <c r="G58" s="7">
        <f t="shared" si="1"/>
        <v>94.057800142485021</v>
      </c>
      <c r="H58" s="7">
        <v>3938313.0527900001</v>
      </c>
      <c r="I58" s="7">
        <f t="shared" si="2"/>
        <v>102.08147845616099</v>
      </c>
    </row>
    <row r="59" spans="1:14" ht="25.5" x14ac:dyDescent="0.2">
      <c r="A59" s="4" t="s">
        <v>67</v>
      </c>
      <c r="B59" s="5" t="s">
        <v>579</v>
      </c>
      <c r="C59" s="7">
        <v>0</v>
      </c>
      <c r="D59" s="7">
        <v>0</v>
      </c>
      <c r="E59" s="7">
        <v>-162.28364999999999</v>
      </c>
      <c r="F59" s="7">
        <v>0</v>
      </c>
      <c r="G59" s="7">
        <v>0</v>
      </c>
      <c r="H59" s="7">
        <v>-284.24027000000001</v>
      </c>
      <c r="I59" s="7">
        <f t="shared" si="2"/>
        <v>57.093827697250632</v>
      </c>
    </row>
    <row r="60" spans="1:14" s="15" customFormat="1" ht="25.5" x14ac:dyDescent="0.2">
      <c r="A60" s="4" t="s">
        <v>68</v>
      </c>
      <c r="B60" s="5" t="s">
        <v>580</v>
      </c>
      <c r="C60" s="7">
        <v>1843419.7</v>
      </c>
      <c r="D60" s="7">
        <v>1843419.7</v>
      </c>
      <c r="E60" s="7">
        <v>1773399.6761500002</v>
      </c>
      <c r="F60" s="7">
        <f t="shared" si="0"/>
        <v>96.201623328100496</v>
      </c>
      <c r="G60" s="7">
        <f t="shared" si="1"/>
        <v>96.201623328100496</v>
      </c>
      <c r="H60" s="7">
        <v>1725963.48737</v>
      </c>
      <c r="I60" s="7">
        <f t="shared" si="2"/>
        <v>102.74838889276174</v>
      </c>
    </row>
    <row r="61" spans="1:14" ht="38.25" x14ac:dyDescent="0.2">
      <c r="A61" s="4" t="s">
        <v>69</v>
      </c>
      <c r="B61" s="5" t="s">
        <v>581</v>
      </c>
      <c r="C61" s="7">
        <v>1843419.7</v>
      </c>
      <c r="D61" s="7">
        <v>1843419.7</v>
      </c>
      <c r="E61" s="7">
        <v>1773563.1095799999</v>
      </c>
      <c r="F61" s="7">
        <f t="shared" si="0"/>
        <v>96.210489102400288</v>
      </c>
      <c r="G61" s="7">
        <f t="shared" si="1"/>
        <v>96.210489102400288</v>
      </c>
      <c r="H61" s="7">
        <v>1725948.3298800001</v>
      </c>
      <c r="I61" s="7">
        <f t="shared" si="2"/>
        <v>102.75876043770734</v>
      </c>
    </row>
    <row r="62" spans="1:14" ht="38.25" x14ac:dyDescent="0.2">
      <c r="A62" s="4" t="s">
        <v>70</v>
      </c>
      <c r="B62" s="5" t="s">
        <v>582</v>
      </c>
      <c r="C62" s="7">
        <v>0</v>
      </c>
      <c r="D62" s="7">
        <v>0</v>
      </c>
      <c r="E62" s="7">
        <v>-163.43342999999999</v>
      </c>
      <c r="F62" s="7">
        <v>0</v>
      </c>
      <c r="G62" s="7">
        <v>0</v>
      </c>
      <c r="H62" s="7">
        <v>15.157489999999999</v>
      </c>
      <c r="I62" s="7">
        <v>0</v>
      </c>
    </row>
    <row r="63" spans="1:14" ht="25.5" x14ac:dyDescent="0.2">
      <c r="A63" s="4" t="s">
        <v>71</v>
      </c>
      <c r="B63" s="5" t="s">
        <v>583</v>
      </c>
      <c r="C63" s="7">
        <v>0</v>
      </c>
      <c r="D63" s="7">
        <v>0</v>
      </c>
      <c r="E63" s="7">
        <v>-60.983379999999997</v>
      </c>
      <c r="F63" s="7">
        <v>0</v>
      </c>
      <c r="G63" s="7">
        <v>0</v>
      </c>
      <c r="H63" s="7">
        <v>-1.44211</v>
      </c>
      <c r="I63" s="7" t="s">
        <v>1362</v>
      </c>
      <c r="N63" s="15"/>
    </row>
    <row r="64" spans="1:14" x14ac:dyDescent="0.2">
      <c r="A64" s="4" t="s">
        <v>72</v>
      </c>
      <c r="B64" s="5" t="s">
        <v>584</v>
      </c>
      <c r="C64" s="7">
        <v>0</v>
      </c>
      <c r="D64" s="7">
        <v>0</v>
      </c>
      <c r="E64" s="7">
        <v>0.26783999999999997</v>
      </c>
      <c r="F64" s="7">
        <v>0</v>
      </c>
      <c r="G64" s="7">
        <v>0</v>
      </c>
      <c r="H64" s="7">
        <v>-4.4151999999999996</v>
      </c>
      <c r="I64" s="7">
        <v>0</v>
      </c>
    </row>
    <row r="65" spans="1:14" s="15" customFormat="1" ht="25.5" x14ac:dyDescent="0.2">
      <c r="A65" s="4" t="s">
        <v>73</v>
      </c>
      <c r="B65" s="5" t="s">
        <v>585</v>
      </c>
      <c r="C65" s="7">
        <v>0</v>
      </c>
      <c r="D65" s="7">
        <v>0</v>
      </c>
      <c r="E65" s="7">
        <v>0.26783999999999997</v>
      </c>
      <c r="F65" s="7">
        <v>0</v>
      </c>
      <c r="G65" s="7">
        <v>0</v>
      </c>
      <c r="H65" s="7">
        <v>-4.4151999999999996</v>
      </c>
      <c r="I65" s="7">
        <v>0</v>
      </c>
      <c r="N65" s="11"/>
    </row>
    <row r="66" spans="1:14" s="15" customFormat="1" x14ac:dyDescent="0.2">
      <c r="A66" s="4" t="s">
        <v>74</v>
      </c>
      <c r="B66" s="5" t="s">
        <v>586</v>
      </c>
      <c r="C66" s="7">
        <v>105370</v>
      </c>
      <c r="D66" s="7">
        <v>105370</v>
      </c>
      <c r="E66" s="7">
        <v>196476.23233</v>
      </c>
      <c r="F66" s="7">
        <f t="shared" si="0"/>
        <v>186.46316060548543</v>
      </c>
      <c r="G66" s="7">
        <f t="shared" si="1"/>
        <v>186.46316060548543</v>
      </c>
      <c r="H66" s="7">
        <v>113836.285</v>
      </c>
      <c r="I66" s="7">
        <f t="shared" si="2"/>
        <v>172.5954359192238</v>
      </c>
      <c r="N66" s="11"/>
    </row>
    <row r="67" spans="1:14" s="15" customFormat="1" x14ac:dyDescent="0.2">
      <c r="A67" s="2" t="s">
        <v>75</v>
      </c>
      <c r="B67" s="3" t="s">
        <v>587</v>
      </c>
      <c r="C67" s="6">
        <v>8536149</v>
      </c>
      <c r="D67" s="6">
        <v>8536149</v>
      </c>
      <c r="E67" s="6">
        <v>8825209.0711100008</v>
      </c>
      <c r="F67" s="6">
        <f t="shared" si="0"/>
        <v>103.38630535982914</v>
      </c>
      <c r="G67" s="6">
        <f t="shared" si="1"/>
        <v>103.38630535982914</v>
      </c>
      <c r="H67" s="6">
        <v>9196539.46789</v>
      </c>
      <c r="I67" s="6">
        <f t="shared" si="2"/>
        <v>95.962281268117096</v>
      </c>
      <c r="N67" s="11"/>
    </row>
    <row r="68" spans="1:14" s="15" customFormat="1" x14ac:dyDescent="0.2">
      <c r="A68" s="4" t="s">
        <v>76</v>
      </c>
      <c r="B68" s="5" t="s">
        <v>588</v>
      </c>
      <c r="C68" s="7">
        <v>6863596</v>
      </c>
      <c r="D68" s="7">
        <v>6863596</v>
      </c>
      <c r="E68" s="7">
        <v>7136799.00074</v>
      </c>
      <c r="F68" s="7">
        <f t="shared" si="0"/>
        <v>103.98046447867853</v>
      </c>
      <c r="G68" s="7">
        <f t="shared" si="1"/>
        <v>103.98046447867853</v>
      </c>
      <c r="H68" s="7">
        <v>7542298.5005400004</v>
      </c>
      <c r="I68" s="7">
        <f t="shared" si="2"/>
        <v>94.623661477055464</v>
      </c>
    </row>
    <row r="69" spans="1:14" s="15" customFormat="1" ht="25.5" x14ac:dyDescent="0.2">
      <c r="A69" s="4" t="s">
        <v>77</v>
      </c>
      <c r="B69" s="5" t="s">
        <v>589</v>
      </c>
      <c r="C69" s="7">
        <v>6053692</v>
      </c>
      <c r="D69" s="7">
        <v>6053692</v>
      </c>
      <c r="E69" s="7">
        <v>5784542.74419</v>
      </c>
      <c r="F69" s="7">
        <f t="shared" si="0"/>
        <v>95.553965153661608</v>
      </c>
      <c r="G69" s="7">
        <f t="shared" si="1"/>
        <v>95.553965153661608</v>
      </c>
      <c r="H69" s="7">
        <v>6294442.5139100002</v>
      </c>
      <c r="I69" s="7">
        <f t="shared" si="2"/>
        <v>91.899206822634724</v>
      </c>
    </row>
    <row r="70" spans="1:14" ht="25.5" x14ac:dyDescent="0.2">
      <c r="A70" s="4" t="s">
        <v>78</v>
      </c>
      <c r="B70" s="5" t="s">
        <v>590</v>
      </c>
      <c r="C70" s="7">
        <v>809904</v>
      </c>
      <c r="D70" s="7">
        <v>809904</v>
      </c>
      <c r="E70" s="7">
        <v>1352256.25655</v>
      </c>
      <c r="F70" s="7">
        <f t="shared" si="0"/>
        <v>166.96500530309766</v>
      </c>
      <c r="G70" s="7">
        <f t="shared" si="1"/>
        <v>166.96500530309766</v>
      </c>
      <c r="H70" s="7">
        <v>1247855.9866300002</v>
      </c>
      <c r="I70" s="7">
        <f t="shared" si="2"/>
        <v>108.36637168379875</v>
      </c>
    </row>
    <row r="71" spans="1:14" x14ac:dyDescent="0.2">
      <c r="A71" s="4" t="s">
        <v>79</v>
      </c>
      <c r="B71" s="5" t="s">
        <v>591</v>
      </c>
      <c r="C71" s="7">
        <v>1671209</v>
      </c>
      <c r="D71" s="7">
        <v>1671209</v>
      </c>
      <c r="E71" s="7">
        <v>1687051.8813800002</v>
      </c>
      <c r="F71" s="7">
        <f t="shared" si="0"/>
        <v>100.94798923294455</v>
      </c>
      <c r="G71" s="7">
        <f t="shared" si="1"/>
        <v>100.94798923294455</v>
      </c>
      <c r="H71" s="7">
        <v>1652686.8479800001</v>
      </c>
      <c r="I71" s="7">
        <f t="shared" si="2"/>
        <v>102.07934330947226</v>
      </c>
      <c r="N71" s="15"/>
    </row>
    <row r="72" spans="1:14" s="15" customFormat="1" x14ac:dyDescent="0.2">
      <c r="A72" s="4" t="s">
        <v>80</v>
      </c>
      <c r="B72" s="5" t="s">
        <v>592</v>
      </c>
      <c r="C72" s="7">
        <v>283853</v>
      </c>
      <c r="D72" s="7">
        <v>283853</v>
      </c>
      <c r="E72" s="7">
        <v>279547.06102999998</v>
      </c>
      <c r="F72" s="7">
        <f t="shared" si="0"/>
        <v>98.48303911883967</v>
      </c>
      <c r="G72" s="7">
        <f t="shared" si="1"/>
        <v>98.48303911883967</v>
      </c>
      <c r="H72" s="7">
        <v>280306.59469</v>
      </c>
      <c r="I72" s="7">
        <f t="shared" si="2"/>
        <v>99.729034680457659</v>
      </c>
    </row>
    <row r="73" spans="1:14" x14ac:dyDescent="0.2">
      <c r="A73" s="4" t="s">
        <v>81</v>
      </c>
      <c r="B73" s="5" t="s">
        <v>593</v>
      </c>
      <c r="C73" s="7">
        <v>1387356</v>
      </c>
      <c r="D73" s="7">
        <v>1387356</v>
      </c>
      <c r="E73" s="7">
        <v>1407504.8203499999</v>
      </c>
      <c r="F73" s="7">
        <f t="shared" si="0"/>
        <v>101.45231795948553</v>
      </c>
      <c r="G73" s="7">
        <f t="shared" si="1"/>
        <v>101.45231795948553</v>
      </c>
      <c r="H73" s="7">
        <v>1372380.2532899999</v>
      </c>
      <c r="I73" s="7">
        <f t="shared" si="2"/>
        <v>102.55939029841008</v>
      </c>
    </row>
    <row r="74" spans="1:14" s="15" customFormat="1" x14ac:dyDescent="0.2">
      <c r="A74" s="4" t="s">
        <v>82</v>
      </c>
      <c r="B74" s="5" t="s">
        <v>594</v>
      </c>
      <c r="C74" s="7">
        <v>1344</v>
      </c>
      <c r="D74" s="7">
        <v>1344</v>
      </c>
      <c r="E74" s="7">
        <v>1358.1889900000001</v>
      </c>
      <c r="F74" s="7">
        <f t="shared" si="0"/>
        <v>101.05572842261905</v>
      </c>
      <c r="G74" s="7">
        <f t="shared" si="1"/>
        <v>101.05572842261905</v>
      </c>
      <c r="H74" s="7">
        <v>1554.1193700000001</v>
      </c>
      <c r="I74" s="7">
        <f t="shared" si="2"/>
        <v>87.392835854043824</v>
      </c>
      <c r="N74" s="11"/>
    </row>
    <row r="75" spans="1:14" ht="25.5" x14ac:dyDescent="0.2">
      <c r="A75" s="2" t="s">
        <v>83</v>
      </c>
      <c r="B75" s="3" t="s">
        <v>595</v>
      </c>
      <c r="C75" s="6">
        <v>82521</v>
      </c>
      <c r="D75" s="6">
        <v>82521</v>
      </c>
      <c r="E75" s="6">
        <v>150729.99664</v>
      </c>
      <c r="F75" s="6">
        <f t="shared" si="0"/>
        <v>182.65653184038001</v>
      </c>
      <c r="G75" s="6">
        <f t="shared" si="1"/>
        <v>182.65653184038001</v>
      </c>
      <c r="H75" s="6">
        <v>100873.80435999999</v>
      </c>
      <c r="I75" s="6">
        <f t="shared" si="2"/>
        <v>149.42432041332799</v>
      </c>
      <c r="N75" s="15"/>
    </row>
    <row r="76" spans="1:14" x14ac:dyDescent="0.2">
      <c r="A76" s="4" t="s">
        <v>84</v>
      </c>
      <c r="B76" s="5" t="s">
        <v>596</v>
      </c>
      <c r="C76" s="7">
        <v>75715</v>
      </c>
      <c r="D76" s="7">
        <v>75715</v>
      </c>
      <c r="E76" s="7">
        <v>142027.42033000002</v>
      </c>
      <c r="F76" s="7">
        <f t="shared" si="0"/>
        <v>187.58161570362546</v>
      </c>
      <c r="G76" s="7">
        <f t="shared" si="1"/>
        <v>187.58161570362546</v>
      </c>
      <c r="H76" s="7">
        <v>94108.30498999999</v>
      </c>
      <c r="I76" s="7">
        <f t="shared" ref="I76:I142" si="3">E76/H76*100</f>
        <v>150.91911425361658</v>
      </c>
    </row>
    <row r="77" spans="1:14" x14ac:dyDescent="0.2">
      <c r="A77" s="4" t="s">
        <v>85</v>
      </c>
      <c r="B77" s="5" t="s">
        <v>597</v>
      </c>
      <c r="C77" s="7">
        <v>74831</v>
      </c>
      <c r="D77" s="7">
        <v>74831</v>
      </c>
      <c r="E77" s="7">
        <v>137038.25558000003</v>
      </c>
      <c r="F77" s="7">
        <f t="shared" ref="F77:F143" si="4">E77/C77*100</f>
        <v>183.13032777859445</v>
      </c>
      <c r="G77" s="7">
        <f t="shared" ref="G77:G143" si="5">E77/D77*100</f>
        <v>183.13032777859445</v>
      </c>
      <c r="H77" s="7">
        <v>93019.300199999998</v>
      </c>
      <c r="I77" s="7">
        <f t="shared" si="3"/>
        <v>147.32238931636257</v>
      </c>
      <c r="N77" s="15"/>
    </row>
    <row r="78" spans="1:14" ht="76.5" x14ac:dyDescent="0.2">
      <c r="A78" s="4" t="s">
        <v>86</v>
      </c>
      <c r="B78" s="5" t="s">
        <v>598</v>
      </c>
      <c r="C78" s="7">
        <v>884</v>
      </c>
      <c r="D78" s="7">
        <v>884</v>
      </c>
      <c r="E78" s="7">
        <v>4870.5540499999997</v>
      </c>
      <c r="F78" s="7" t="s">
        <v>1362</v>
      </c>
      <c r="G78" s="7" t="s">
        <v>1362</v>
      </c>
      <c r="H78" s="7">
        <v>1087.3165200000001</v>
      </c>
      <c r="I78" s="7" t="s">
        <v>1362</v>
      </c>
    </row>
    <row r="79" spans="1:14" s="15" customFormat="1" ht="63.75" x14ac:dyDescent="0.2">
      <c r="A79" s="4" t="s">
        <v>87</v>
      </c>
      <c r="B79" s="5" t="s">
        <v>599</v>
      </c>
      <c r="C79" s="7">
        <v>0</v>
      </c>
      <c r="D79" s="7">
        <v>0</v>
      </c>
      <c r="E79" s="7">
        <v>118.61069999999999</v>
      </c>
      <c r="F79" s="7">
        <v>0</v>
      </c>
      <c r="G79" s="7">
        <v>0</v>
      </c>
      <c r="H79" s="7">
        <v>1.6882699999999999</v>
      </c>
      <c r="I79" s="7" t="s">
        <v>1362</v>
      </c>
      <c r="N79" s="11"/>
    </row>
    <row r="80" spans="1:14" s="15" customFormat="1" ht="25.5" x14ac:dyDescent="0.2">
      <c r="A80" s="4" t="s">
        <v>88</v>
      </c>
      <c r="B80" s="5" t="s">
        <v>600</v>
      </c>
      <c r="C80" s="7">
        <v>6806</v>
      </c>
      <c r="D80" s="7">
        <v>6806</v>
      </c>
      <c r="E80" s="7">
        <v>8702.5763100000004</v>
      </c>
      <c r="F80" s="7">
        <f t="shared" si="4"/>
        <v>127.86624022920951</v>
      </c>
      <c r="G80" s="7">
        <f t="shared" si="5"/>
        <v>127.86624022920951</v>
      </c>
      <c r="H80" s="7">
        <v>6765.4993700000005</v>
      </c>
      <c r="I80" s="7">
        <f t="shared" si="3"/>
        <v>128.63169197220691</v>
      </c>
      <c r="N80" s="11"/>
    </row>
    <row r="81" spans="1:14" s="15" customFormat="1" x14ac:dyDescent="0.2">
      <c r="A81" s="4" t="s">
        <v>89</v>
      </c>
      <c r="B81" s="5" t="s">
        <v>601</v>
      </c>
      <c r="C81" s="7">
        <v>6805</v>
      </c>
      <c r="D81" s="7">
        <v>6805</v>
      </c>
      <c r="E81" s="7">
        <v>8690.4243800000004</v>
      </c>
      <c r="F81" s="7">
        <f t="shared" si="4"/>
        <v>127.70645672299781</v>
      </c>
      <c r="G81" s="7">
        <f t="shared" si="5"/>
        <v>127.70645672299781</v>
      </c>
      <c r="H81" s="7">
        <v>6758.3925099999997</v>
      </c>
      <c r="I81" s="7">
        <f t="shared" si="3"/>
        <v>128.58715097031265</v>
      </c>
      <c r="N81" s="11"/>
    </row>
    <row r="82" spans="1:14" s="15" customFormat="1" ht="25.5" x14ac:dyDescent="0.2">
      <c r="A82" s="4" t="s">
        <v>90</v>
      </c>
      <c r="B82" s="5" t="s">
        <v>602</v>
      </c>
      <c r="C82" s="7">
        <v>0</v>
      </c>
      <c r="D82" s="7">
        <v>0</v>
      </c>
      <c r="E82" s="7">
        <v>11.448</v>
      </c>
      <c r="F82" s="7">
        <v>0</v>
      </c>
      <c r="G82" s="7">
        <v>0</v>
      </c>
      <c r="H82" s="7">
        <v>2.1040000000000001</v>
      </c>
      <c r="I82" s="7" t="s">
        <v>1362</v>
      </c>
      <c r="N82" s="11"/>
    </row>
    <row r="83" spans="1:14" s="15" customFormat="1" ht="25.5" x14ac:dyDescent="0.2">
      <c r="A83" s="4" t="s">
        <v>91</v>
      </c>
      <c r="B83" s="5" t="s">
        <v>603</v>
      </c>
      <c r="C83" s="7">
        <v>1</v>
      </c>
      <c r="D83" s="7">
        <v>1</v>
      </c>
      <c r="E83" s="7">
        <v>0.70392999999999994</v>
      </c>
      <c r="F83" s="7">
        <f t="shared" si="4"/>
        <v>70.393000000000001</v>
      </c>
      <c r="G83" s="7">
        <f t="shared" si="5"/>
        <v>70.393000000000001</v>
      </c>
      <c r="H83" s="7">
        <v>5.0028600000000001</v>
      </c>
      <c r="I83" s="7">
        <f t="shared" si="3"/>
        <v>14.070551644459368</v>
      </c>
      <c r="N83" s="11"/>
    </row>
    <row r="84" spans="1:14" s="15" customFormat="1" x14ac:dyDescent="0.2">
      <c r="A84" s="2" t="s">
        <v>92</v>
      </c>
      <c r="B84" s="3" t="s">
        <v>604</v>
      </c>
      <c r="C84" s="6">
        <v>204551.2</v>
      </c>
      <c r="D84" s="6">
        <v>204551.2</v>
      </c>
      <c r="E84" s="6">
        <v>211934.16542999999</v>
      </c>
      <c r="F84" s="6">
        <f t="shared" si="4"/>
        <v>103.60934838319207</v>
      </c>
      <c r="G84" s="6">
        <f t="shared" si="5"/>
        <v>103.60934838319207</v>
      </c>
      <c r="H84" s="6">
        <v>166870.27963</v>
      </c>
      <c r="I84" s="6">
        <f t="shared" si="3"/>
        <v>127.00533965660017</v>
      </c>
      <c r="N84" s="11"/>
    </row>
    <row r="85" spans="1:14" s="15" customFormat="1" ht="38.25" x14ac:dyDescent="0.2">
      <c r="A85" s="4" t="s">
        <v>1272</v>
      </c>
      <c r="B85" s="5" t="s">
        <v>1273</v>
      </c>
      <c r="C85" s="7"/>
      <c r="D85" s="7"/>
      <c r="E85" s="7"/>
      <c r="F85" s="7"/>
      <c r="G85" s="7"/>
      <c r="H85" s="7">
        <v>20.138999999999999</v>
      </c>
      <c r="I85" s="7">
        <f t="shared" si="3"/>
        <v>0</v>
      </c>
      <c r="N85" s="11"/>
    </row>
    <row r="86" spans="1:14" s="15" customFormat="1" ht="25.5" x14ac:dyDescent="0.2">
      <c r="A86" s="4" t="s">
        <v>1274</v>
      </c>
      <c r="B86" s="5" t="s">
        <v>1275</v>
      </c>
      <c r="C86" s="7"/>
      <c r="D86" s="7"/>
      <c r="E86" s="7"/>
      <c r="F86" s="7"/>
      <c r="G86" s="7"/>
      <c r="H86" s="7">
        <v>20.138999999999999</v>
      </c>
      <c r="I86" s="7">
        <f t="shared" si="3"/>
        <v>0</v>
      </c>
      <c r="N86" s="11"/>
    </row>
    <row r="87" spans="1:14" s="15" customFormat="1" ht="51" x14ac:dyDescent="0.2">
      <c r="A87" s="4" t="s">
        <v>93</v>
      </c>
      <c r="B87" s="5" t="s">
        <v>605</v>
      </c>
      <c r="C87" s="7">
        <v>2.4</v>
      </c>
      <c r="D87" s="7">
        <v>2.4</v>
      </c>
      <c r="E87" s="7">
        <v>10.925000000000001</v>
      </c>
      <c r="F87" s="7" t="s">
        <v>1362</v>
      </c>
      <c r="G87" s="7" t="s">
        <v>1362</v>
      </c>
      <c r="H87" s="7">
        <v>2.625</v>
      </c>
      <c r="I87" s="7" t="s">
        <v>1362</v>
      </c>
      <c r="N87" s="11"/>
    </row>
    <row r="88" spans="1:14" s="15" customFormat="1" ht="51" x14ac:dyDescent="0.2">
      <c r="A88" s="4" t="s">
        <v>94</v>
      </c>
      <c r="B88" s="5" t="s">
        <v>606</v>
      </c>
      <c r="C88" s="7">
        <v>5598.5</v>
      </c>
      <c r="D88" s="7">
        <v>5598.5</v>
      </c>
      <c r="E88" s="7">
        <v>10312.375</v>
      </c>
      <c r="F88" s="7">
        <f t="shared" si="4"/>
        <v>184.19889256050729</v>
      </c>
      <c r="G88" s="7">
        <f t="shared" si="5"/>
        <v>184.19889256050729</v>
      </c>
      <c r="H88" s="7">
        <v>7703.18</v>
      </c>
      <c r="I88" s="7">
        <f t="shared" si="3"/>
        <v>133.87166079463287</v>
      </c>
      <c r="N88" s="11"/>
    </row>
    <row r="89" spans="1:14" s="15" customFormat="1" ht="25.5" x14ac:dyDescent="0.2">
      <c r="A89" s="4" t="s">
        <v>95</v>
      </c>
      <c r="B89" s="5" t="s">
        <v>607</v>
      </c>
      <c r="C89" s="7">
        <v>198950.3</v>
      </c>
      <c r="D89" s="7">
        <v>198950.3</v>
      </c>
      <c r="E89" s="7">
        <v>201610.86543000001</v>
      </c>
      <c r="F89" s="7">
        <f t="shared" si="4"/>
        <v>101.33730154214395</v>
      </c>
      <c r="G89" s="7">
        <f t="shared" si="5"/>
        <v>101.33730154214395</v>
      </c>
      <c r="H89" s="7">
        <v>159144.33562999999</v>
      </c>
      <c r="I89" s="7">
        <f t="shared" si="3"/>
        <v>126.68428608023592</v>
      </c>
      <c r="N89" s="11"/>
    </row>
    <row r="90" spans="1:14" s="15" customFormat="1" ht="25.5" x14ac:dyDescent="0.2">
      <c r="A90" s="4" t="s">
        <v>96</v>
      </c>
      <c r="B90" s="5" t="s">
        <v>608</v>
      </c>
      <c r="C90" s="7">
        <v>122118.39999999999</v>
      </c>
      <c r="D90" s="7">
        <v>122118.39999999999</v>
      </c>
      <c r="E90" s="7">
        <v>110818.86993</v>
      </c>
      <c r="F90" s="7">
        <f t="shared" si="4"/>
        <v>90.74706999927939</v>
      </c>
      <c r="G90" s="7">
        <f t="shared" si="5"/>
        <v>90.74706999927939</v>
      </c>
      <c r="H90" s="7">
        <v>115669.93806999999</v>
      </c>
      <c r="I90" s="7">
        <f t="shared" si="3"/>
        <v>95.80611157839104</v>
      </c>
      <c r="N90" s="11"/>
    </row>
    <row r="91" spans="1:14" s="15" customFormat="1" ht="38.25" x14ac:dyDescent="0.2">
      <c r="A91" s="4" t="s">
        <v>97</v>
      </c>
      <c r="B91" s="5" t="s">
        <v>609</v>
      </c>
      <c r="C91" s="7">
        <v>42796.3</v>
      </c>
      <c r="D91" s="7">
        <v>42796.3</v>
      </c>
      <c r="E91" s="7">
        <v>56585.15</v>
      </c>
      <c r="F91" s="7">
        <f t="shared" si="4"/>
        <v>132.21972460236049</v>
      </c>
      <c r="G91" s="7">
        <f t="shared" si="5"/>
        <v>132.21972460236049</v>
      </c>
      <c r="H91" s="7">
        <v>10263.08</v>
      </c>
      <c r="I91" s="7" t="s">
        <v>1362</v>
      </c>
      <c r="N91" s="11"/>
    </row>
    <row r="92" spans="1:14" s="15" customFormat="1" ht="51" x14ac:dyDescent="0.2">
      <c r="A92" s="4" t="s">
        <v>98</v>
      </c>
      <c r="B92" s="5" t="s">
        <v>610</v>
      </c>
      <c r="C92" s="7">
        <v>42796.3</v>
      </c>
      <c r="D92" s="7">
        <v>42796.3</v>
      </c>
      <c r="E92" s="7">
        <v>56585.15</v>
      </c>
      <c r="F92" s="7">
        <f t="shared" si="4"/>
        <v>132.21972460236049</v>
      </c>
      <c r="G92" s="7">
        <f t="shared" si="5"/>
        <v>132.21972460236049</v>
      </c>
      <c r="H92" s="7">
        <v>10263.08</v>
      </c>
      <c r="I92" s="7" t="s">
        <v>1362</v>
      </c>
      <c r="N92" s="11"/>
    </row>
    <row r="93" spans="1:14" s="15" customFormat="1" ht="25.5" x14ac:dyDescent="0.2">
      <c r="A93" s="4" t="s">
        <v>99</v>
      </c>
      <c r="B93" s="5" t="s">
        <v>611</v>
      </c>
      <c r="C93" s="7">
        <v>6211.4</v>
      </c>
      <c r="D93" s="7">
        <v>6211.4</v>
      </c>
      <c r="E93" s="7">
        <v>6824.5855000000001</v>
      </c>
      <c r="F93" s="7">
        <f t="shared" si="4"/>
        <v>109.87193708342727</v>
      </c>
      <c r="G93" s="7">
        <f t="shared" si="5"/>
        <v>109.87193708342727</v>
      </c>
      <c r="H93" s="7">
        <v>6374.8640599999999</v>
      </c>
      <c r="I93" s="7">
        <f t="shared" si="3"/>
        <v>107.05460439261509</v>
      </c>
      <c r="N93" s="11"/>
    </row>
    <row r="94" spans="1:14" s="15" customFormat="1" ht="51" x14ac:dyDescent="0.2">
      <c r="A94" s="4" t="s">
        <v>100</v>
      </c>
      <c r="B94" s="5" t="s">
        <v>612</v>
      </c>
      <c r="C94" s="7">
        <v>131.80000000000001</v>
      </c>
      <c r="D94" s="7">
        <v>131.80000000000001</v>
      </c>
      <c r="E94" s="7">
        <v>62.1</v>
      </c>
      <c r="F94" s="7">
        <f t="shared" si="4"/>
        <v>47.116843702579665</v>
      </c>
      <c r="G94" s="7">
        <f t="shared" si="5"/>
        <v>47.116843702579665</v>
      </c>
      <c r="H94" s="7">
        <v>75.900000000000006</v>
      </c>
      <c r="I94" s="7">
        <f t="shared" si="3"/>
        <v>81.818181818181813</v>
      </c>
      <c r="N94" s="11"/>
    </row>
    <row r="95" spans="1:14" s="15" customFormat="1" ht="25.5" x14ac:dyDescent="0.2">
      <c r="A95" s="4" t="s">
        <v>101</v>
      </c>
      <c r="B95" s="5" t="s">
        <v>613</v>
      </c>
      <c r="C95" s="7">
        <v>21</v>
      </c>
      <c r="D95" s="7">
        <v>21</v>
      </c>
      <c r="E95" s="7">
        <v>0</v>
      </c>
      <c r="F95" s="7">
        <f t="shared" si="4"/>
        <v>0</v>
      </c>
      <c r="G95" s="7">
        <f t="shared" si="5"/>
        <v>0</v>
      </c>
      <c r="H95" s="7">
        <v>0</v>
      </c>
      <c r="I95" s="7">
        <v>0</v>
      </c>
      <c r="N95" s="11"/>
    </row>
    <row r="96" spans="1:14" s="15" customFormat="1" ht="76.5" x14ac:dyDescent="0.2">
      <c r="A96" s="4" t="s">
        <v>102</v>
      </c>
      <c r="B96" s="5" t="s">
        <v>614</v>
      </c>
      <c r="C96" s="7">
        <v>44</v>
      </c>
      <c r="D96" s="7">
        <v>44</v>
      </c>
      <c r="E96" s="7">
        <v>22.8</v>
      </c>
      <c r="F96" s="7">
        <f t="shared" si="4"/>
        <v>51.81818181818182</v>
      </c>
      <c r="G96" s="7">
        <f t="shared" si="5"/>
        <v>51.81818181818182</v>
      </c>
      <c r="H96" s="7">
        <v>4.8</v>
      </c>
      <c r="I96" s="7" t="s">
        <v>1362</v>
      </c>
      <c r="N96" s="11"/>
    </row>
    <row r="97" spans="1:14" s="15" customFormat="1" ht="51" x14ac:dyDescent="0.2">
      <c r="A97" s="4" t="s">
        <v>103</v>
      </c>
      <c r="B97" s="5" t="s">
        <v>615</v>
      </c>
      <c r="C97" s="7">
        <v>25058</v>
      </c>
      <c r="D97" s="7">
        <v>25058</v>
      </c>
      <c r="E97" s="7">
        <v>25332.17</v>
      </c>
      <c r="F97" s="7">
        <f t="shared" si="4"/>
        <v>101.09414159150769</v>
      </c>
      <c r="G97" s="7">
        <f t="shared" si="5"/>
        <v>101.09414159150769</v>
      </c>
      <c r="H97" s="7">
        <v>23864.4535</v>
      </c>
      <c r="I97" s="7">
        <f t="shared" si="3"/>
        <v>106.15022045235605</v>
      </c>
      <c r="N97" s="11"/>
    </row>
    <row r="98" spans="1:14" ht="51" x14ac:dyDescent="0.2">
      <c r="A98" s="4" t="s">
        <v>104</v>
      </c>
      <c r="B98" s="5" t="s">
        <v>616</v>
      </c>
      <c r="C98" s="7">
        <v>4136.8</v>
      </c>
      <c r="D98" s="7">
        <v>4136.8</v>
      </c>
      <c r="E98" s="7">
        <v>3361.3755000000001</v>
      </c>
      <c r="F98" s="7">
        <f t="shared" si="4"/>
        <v>81.255451073293358</v>
      </c>
      <c r="G98" s="7">
        <f t="shared" si="5"/>
        <v>81.255451073293358</v>
      </c>
      <c r="H98" s="7">
        <v>3248.6385</v>
      </c>
      <c r="I98" s="7">
        <f t="shared" si="3"/>
        <v>103.47028455151288</v>
      </c>
    </row>
    <row r="99" spans="1:14" ht="114.75" x14ac:dyDescent="0.2">
      <c r="A99" s="4" t="s">
        <v>105</v>
      </c>
      <c r="B99" s="5" t="s">
        <v>617</v>
      </c>
      <c r="C99" s="7">
        <v>20921.2</v>
      </c>
      <c r="D99" s="7">
        <v>20921.2</v>
      </c>
      <c r="E99" s="7">
        <v>21970.7945</v>
      </c>
      <c r="F99" s="7">
        <f t="shared" si="4"/>
        <v>105.0168943464046</v>
      </c>
      <c r="G99" s="7">
        <f t="shared" si="5"/>
        <v>105.0168943464046</v>
      </c>
      <c r="H99" s="7">
        <v>20615.814999999999</v>
      </c>
      <c r="I99" s="7">
        <f t="shared" si="3"/>
        <v>106.5725245400194</v>
      </c>
      <c r="N99" s="15"/>
    </row>
    <row r="100" spans="1:14" ht="89.25" x14ac:dyDescent="0.2">
      <c r="A100" s="4" t="s">
        <v>106</v>
      </c>
      <c r="B100" s="5" t="s">
        <v>618</v>
      </c>
      <c r="C100" s="7">
        <v>1.6</v>
      </c>
      <c r="D100" s="7">
        <v>1.6</v>
      </c>
      <c r="E100" s="7">
        <v>24</v>
      </c>
      <c r="F100" s="7" t="s">
        <v>1362</v>
      </c>
      <c r="G100" s="7" t="s">
        <v>1362</v>
      </c>
      <c r="H100" s="7">
        <v>27.55</v>
      </c>
      <c r="I100" s="7">
        <f t="shared" si="3"/>
        <v>87.114337568058076</v>
      </c>
      <c r="N100" s="15"/>
    </row>
    <row r="101" spans="1:14" ht="38.25" x14ac:dyDescent="0.2">
      <c r="A101" s="4" t="s">
        <v>107</v>
      </c>
      <c r="B101" s="5" t="s">
        <v>619</v>
      </c>
      <c r="C101" s="7">
        <v>0</v>
      </c>
      <c r="D101" s="7">
        <v>0</v>
      </c>
      <c r="E101" s="7">
        <v>-1.6</v>
      </c>
      <c r="F101" s="7">
        <v>0</v>
      </c>
      <c r="G101" s="7">
        <v>0</v>
      </c>
      <c r="H101" s="7">
        <v>1594</v>
      </c>
      <c r="I101" s="7">
        <v>0</v>
      </c>
      <c r="N101" s="15"/>
    </row>
    <row r="102" spans="1:14" ht="63.75" x14ac:dyDescent="0.2">
      <c r="A102" s="4" t="s">
        <v>108</v>
      </c>
      <c r="B102" s="5" t="s">
        <v>620</v>
      </c>
      <c r="C102" s="7">
        <v>0</v>
      </c>
      <c r="D102" s="7">
        <v>0</v>
      </c>
      <c r="E102" s="7">
        <v>-1.6</v>
      </c>
      <c r="F102" s="7">
        <v>0</v>
      </c>
      <c r="G102" s="7">
        <v>0</v>
      </c>
      <c r="H102" s="7">
        <v>1594</v>
      </c>
      <c r="I102" s="7">
        <v>0</v>
      </c>
      <c r="N102" s="15"/>
    </row>
    <row r="103" spans="1:14" ht="25.5" x14ac:dyDescent="0.2">
      <c r="A103" s="4" t="s">
        <v>109</v>
      </c>
      <c r="B103" s="5" t="s">
        <v>621</v>
      </c>
      <c r="C103" s="7">
        <v>0</v>
      </c>
      <c r="D103" s="7">
        <v>0</v>
      </c>
      <c r="E103" s="7">
        <v>25</v>
      </c>
      <c r="F103" s="7">
        <v>0</v>
      </c>
      <c r="G103" s="7">
        <v>0</v>
      </c>
      <c r="H103" s="7">
        <v>0</v>
      </c>
      <c r="I103" s="7">
        <v>0</v>
      </c>
      <c r="N103" s="15"/>
    </row>
    <row r="104" spans="1:14" ht="25.5" x14ac:dyDescent="0.2">
      <c r="A104" s="4" t="s">
        <v>110</v>
      </c>
      <c r="B104" s="5" t="s">
        <v>622</v>
      </c>
      <c r="C104" s="7">
        <v>10</v>
      </c>
      <c r="D104" s="7">
        <v>10</v>
      </c>
      <c r="E104" s="7">
        <v>15</v>
      </c>
      <c r="F104" s="7">
        <f t="shared" si="4"/>
        <v>150</v>
      </c>
      <c r="G104" s="7">
        <f t="shared" si="5"/>
        <v>150</v>
      </c>
      <c r="H104" s="7">
        <v>10</v>
      </c>
      <c r="I104" s="7">
        <f t="shared" si="3"/>
        <v>150</v>
      </c>
      <c r="N104" s="15"/>
    </row>
    <row r="105" spans="1:14" s="30" customFormat="1" ht="72.75" customHeight="1" x14ac:dyDescent="0.2">
      <c r="A105" s="27" t="s">
        <v>111</v>
      </c>
      <c r="B105" s="28" t="s">
        <v>623</v>
      </c>
      <c r="C105" s="29">
        <v>13</v>
      </c>
      <c r="D105" s="29">
        <v>13</v>
      </c>
      <c r="E105" s="29">
        <v>4.75</v>
      </c>
      <c r="F105" s="7">
        <f t="shared" si="4"/>
        <v>36.538461538461533</v>
      </c>
      <c r="G105" s="7">
        <f t="shared" si="5"/>
        <v>36.538461538461533</v>
      </c>
      <c r="H105" s="29">
        <v>11.55</v>
      </c>
      <c r="I105" s="7">
        <f t="shared" si="3"/>
        <v>41.125541125541119</v>
      </c>
      <c r="N105" s="31"/>
    </row>
    <row r="106" spans="1:14" ht="51" x14ac:dyDescent="0.2">
      <c r="A106" s="4" t="s">
        <v>112</v>
      </c>
      <c r="B106" s="5" t="s">
        <v>624</v>
      </c>
      <c r="C106" s="7">
        <v>640</v>
      </c>
      <c r="D106" s="7">
        <v>640</v>
      </c>
      <c r="E106" s="7">
        <v>124</v>
      </c>
      <c r="F106" s="7">
        <f t="shared" si="4"/>
        <v>19.375</v>
      </c>
      <c r="G106" s="7">
        <f t="shared" si="5"/>
        <v>19.375</v>
      </c>
      <c r="H106" s="7">
        <v>-395</v>
      </c>
      <c r="I106" s="7">
        <v>0</v>
      </c>
      <c r="N106" s="15"/>
    </row>
    <row r="107" spans="1:14" ht="51" x14ac:dyDescent="0.2">
      <c r="A107" s="4" t="s">
        <v>113</v>
      </c>
      <c r="B107" s="5" t="s">
        <v>625</v>
      </c>
      <c r="C107" s="7">
        <v>397.5</v>
      </c>
      <c r="D107" s="7">
        <v>397.5</v>
      </c>
      <c r="E107" s="7">
        <v>1010</v>
      </c>
      <c r="F107" s="7" t="s">
        <v>1362</v>
      </c>
      <c r="G107" s="7" t="s">
        <v>1362</v>
      </c>
      <c r="H107" s="7">
        <v>915</v>
      </c>
      <c r="I107" s="7">
        <f t="shared" si="3"/>
        <v>110.38251366120218</v>
      </c>
      <c r="N107" s="15"/>
    </row>
    <row r="108" spans="1:14" ht="38.25" x14ac:dyDescent="0.2">
      <c r="A108" s="4" t="s">
        <v>114</v>
      </c>
      <c r="B108" s="5" t="s">
        <v>626</v>
      </c>
      <c r="C108" s="7">
        <v>1010</v>
      </c>
      <c r="D108" s="7">
        <v>1010</v>
      </c>
      <c r="E108" s="7">
        <v>-5</v>
      </c>
      <c r="F108" s="7">
        <v>0</v>
      </c>
      <c r="G108" s="7">
        <v>0</v>
      </c>
      <c r="H108" s="7">
        <v>155</v>
      </c>
      <c r="I108" s="7">
        <v>0</v>
      </c>
      <c r="N108" s="15"/>
    </row>
    <row r="109" spans="1:14" ht="51" x14ac:dyDescent="0.2">
      <c r="A109" s="4" t="s">
        <v>115</v>
      </c>
      <c r="B109" s="5" t="s">
        <v>627</v>
      </c>
      <c r="C109" s="7">
        <v>497.3</v>
      </c>
      <c r="D109" s="7">
        <v>497.3</v>
      </c>
      <c r="E109" s="7">
        <v>769.04</v>
      </c>
      <c r="F109" s="7">
        <f t="shared" si="4"/>
        <v>154.64307259199677</v>
      </c>
      <c r="G109" s="7">
        <f t="shared" si="5"/>
        <v>154.64307259199677</v>
      </c>
      <c r="H109" s="7">
        <v>573.20000000000005</v>
      </c>
      <c r="I109" s="7">
        <f t="shared" si="3"/>
        <v>134.16608513607815</v>
      </c>
      <c r="N109" s="15"/>
    </row>
    <row r="110" spans="1:14" ht="25.5" x14ac:dyDescent="0.2">
      <c r="A110" s="2" t="s">
        <v>116</v>
      </c>
      <c r="B110" s="3" t="s">
        <v>628</v>
      </c>
      <c r="C110" s="6">
        <v>15</v>
      </c>
      <c r="D110" s="6">
        <v>15</v>
      </c>
      <c r="E110" s="6">
        <v>55.456139999999998</v>
      </c>
      <c r="F110" s="6" t="s">
        <v>1362</v>
      </c>
      <c r="G110" s="6" t="s">
        <v>1362</v>
      </c>
      <c r="H110" s="6">
        <v>-8.0668199999999999</v>
      </c>
      <c r="I110" s="6">
        <v>0</v>
      </c>
      <c r="N110" s="15"/>
    </row>
    <row r="111" spans="1:14" ht="25.5" x14ac:dyDescent="0.2">
      <c r="A111" s="4" t="s">
        <v>117</v>
      </c>
      <c r="B111" s="5" t="s">
        <v>629</v>
      </c>
      <c r="C111" s="7">
        <v>0</v>
      </c>
      <c r="D111" s="7">
        <v>0</v>
      </c>
      <c r="E111" s="7">
        <v>-3.0177199999999997</v>
      </c>
      <c r="F111" s="7">
        <v>0</v>
      </c>
      <c r="G111" s="7">
        <v>0</v>
      </c>
      <c r="H111" s="7">
        <v>8.1886099999999988</v>
      </c>
      <c r="I111" s="7">
        <v>0</v>
      </c>
      <c r="N111" s="15"/>
    </row>
    <row r="112" spans="1:14" ht="25.5" x14ac:dyDescent="0.2">
      <c r="A112" s="4" t="s">
        <v>118</v>
      </c>
      <c r="B112" s="5" t="s">
        <v>630</v>
      </c>
      <c r="C112" s="7">
        <v>0</v>
      </c>
      <c r="D112" s="7">
        <v>0</v>
      </c>
      <c r="E112" s="7">
        <v>-3.0177199999999997</v>
      </c>
      <c r="F112" s="7">
        <v>0</v>
      </c>
      <c r="G112" s="7">
        <v>0</v>
      </c>
      <c r="H112" s="7">
        <v>8.1886099999999988</v>
      </c>
      <c r="I112" s="7">
        <v>0</v>
      </c>
      <c r="N112" s="15"/>
    </row>
    <row r="113" spans="1:9" x14ac:dyDescent="0.2">
      <c r="A113" s="4" t="s">
        <v>119</v>
      </c>
      <c r="B113" s="5" t="s">
        <v>631</v>
      </c>
      <c r="C113" s="7">
        <v>0</v>
      </c>
      <c r="D113" s="7">
        <v>0</v>
      </c>
      <c r="E113" s="7">
        <v>2.5273600000000003</v>
      </c>
      <c r="F113" s="7">
        <v>0</v>
      </c>
      <c r="G113" s="7">
        <v>0</v>
      </c>
      <c r="H113" s="7">
        <v>0</v>
      </c>
      <c r="I113" s="7">
        <v>0</v>
      </c>
    </row>
    <row r="114" spans="1:9" x14ac:dyDescent="0.2">
      <c r="A114" s="4" t="s">
        <v>120</v>
      </c>
      <c r="B114" s="5" t="s">
        <v>632</v>
      </c>
      <c r="C114" s="7">
        <v>0</v>
      </c>
      <c r="D114" s="7">
        <v>0</v>
      </c>
      <c r="E114" s="7">
        <v>2.4681299999999999</v>
      </c>
      <c r="F114" s="7">
        <v>0</v>
      </c>
      <c r="G114" s="7">
        <v>0</v>
      </c>
      <c r="H114" s="7">
        <v>0</v>
      </c>
      <c r="I114" s="7">
        <v>0</v>
      </c>
    </row>
    <row r="115" spans="1:9" x14ac:dyDescent="0.2">
      <c r="A115" s="4" t="s">
        <v>121</v>
      </c>
      <c r="B115" s="5" t="s">
        <v>633</v>
      </c>
      <c r="C115" s="7">
        <v>0</v>
      </c>
      <c r="D115" s="7">
        <v>0</v>
      </c>
      <c r="E115" s="7">
        <v>2.4681299999999999</v>
      </c>
      <c r="F115" s="7">
        <v>0</v>
      </c>
      <c r="G115" s="7">
        <v>0</v>
      </c>
      <c r="H115" s="7">
        <v>0</v>
      </c>
      <c r="I115" s="7">
        <v>0</v>
      </c>
    </row>
    <row r="116" spans="1:9" x14ac:dyDescent="0.2">
      <c r="A116" s="4" t="s">
        <v>122</v>
      </c>
      <c r="B116" s="5" t="s">
        <v>634</v>
      </c>
      <c r="C116" s="7">
        <v>0</v>
      </c>
      <c r="D116" s="7">
        <v>0</v>
      </c>
      <c r="E116" s="7">
        <v>5.9229999999999998E-2</v>
      </c>
      <c r="F116" s="7">
        <v>0</v>
      </c>
      <c r="G116" s="7">
        <v>0</v>
      </c>
      <c r="H116" s="7">
        <v>0</v>
      </c>
      <c r="I116" s="7">
        <v>0</v>
      </c>
    </row>
    <row r="117" spans="1:9" ht="51" x14ac:dyDescent="0.2">
      <c r="A117" s="4" t="s">
        <v>123</v>
      </c>
      <c r="B117" s="5" t="s">
        <v>635</v>
      </c>
      <c r="C117" s="7">
        <v>0</v>
      </c>
      <c r="D117" s="7">
        <v>0</v>
      </c>
      <c r="E117" s="7">
        <v>5.9229999999999998E-2</v>
      </c>
      <c r="F117" s="7">
        <v>0</v>
      </c>
      <c r="G117" s="7">
        <v>0</v>
      </c>
      <c r="H117" s="7">
        <v>0</v>
      </c>
      <c r="I117" s="7">
        <v>0</v>
      </c>
    </row>
    <row r="118" spans="1:9" x14ac:dyDescent="0.2">
      <c r="A118" s="4" t="s">
        <v>124</v>
      </c>
      <c r="B118" s="5" t="s">
        <v>636</v>
      </c>
      <c r="C118" s="7">
        <v>1</v>
      </c>
      <c r="D118" s="7">
        <v>1</v>
      </c>
      <c r="E118" s="7">
        <v>56.753579999999999</v>
      </c>
      <c r="F118" s="7" t="s">
        <v>1362</v>
      </c>
      <c r="G118" s="7" t="s">
        <v>1362</v>
      </c>
      <c r="H118" s="7">
        <v>6.4017900000000001</v>
      </c>
      <c r="I118" s="7" t="s">
        <v>1362</v>
      </c>
    </row>
    <row r="119" spans="1:9" x14ac:dyDescent="0.2">
      <c r="A119" s="4" t="s">
        <v>125</v>
      </c>
      <c r="B119" s="5" t="s">
        <v>637</v>
      </c>
      <c r="C119" s="7">
        <v>1</v>
      </c>
      <c r="D119" s="7">
        <v>1</v>
      </c>
      <c r="E119" s="7">
        <v>45.122510000000005</v>
      </c>
      <c r="F119" s="7" t="s">
        <v>1362</v>
      </c>
      <c r="G119" s="7" t="s">
        <v>1362</v>
      </c>
      <c r="H119" s="7">
        <v>1.7650399999999999</v>
      </c>
      <c r="I119" s="7" t="s">
        <v>1362</v>
      </c>
    </row>
    <row r="120" spans="1:9" ht="25.5" x14ac:dyDescent="0.2">
      <c r="A120" s="4" t="s">
        <v>1276</v>
      </c>
      <c r="B120" s="5" t="s">
        <v>1277</v>
      </c>
      <c r="C120" s="7"/>
      <c r="D120" s="7"/>
      <c r="E120" s="7"/>
      <c r="F120" s="7"/>
      <c r="G120" s="7"/>
      <c r="H120" s="7">
        <v>4.2264200000000001</v>
      </c>
      <c r="I120" s="7">
        <f t="shared" si="3"/>
        <v>0</v>
      </c>
    </row>
    <row r="121" spans="1:9" x14ac:dyDescent="0.2">
      <c r="A121" s="4" t="s">
        <v>126</v>
      </c>
      <c r="B121" s="5" t="s">
        <v>638</v>
      </c>
      <c r="C121" s="7">
        <v>0</v>
      </c>
      <c r="D121" s="7">
        <v>0</v>
      </c>
      <c r="E121" s="7">
        <v>11.63105</v>
      </c>
      <c r="F121" s="7">
        <v>0</v>
      </c>
      <c r="G121" s="7">
        <v>0</v>
      </c>
      <c r="H121" s="7">
        <v>1.1474600000000001</v>
      </c>
      <c r="I121" s="7" t="s">
        <v>1362</v>
      </c>
    </row>
    <row r="122" spans="1:9" x14ac:dyDescent="0.2">
      <c r="A122" s="4" t="s">
        <v>127</v>
      </c>
      <c r="B122" s="5" t="s">
        <v>639</v>
      </c>
      <c r="C122" s="7">
        <v>0</v>
      </c>
      <c r="D122" s="7">
        <v>0</v>
      </c>
      <c r="E122" s="7">
        <v>2.0000000000000002E-5</v>
      </c>
      <c r="F122" s="7">
        <v>0</v>
      </c>
      <c r="G122" s="7">
        <v>0</v>
      </c>
      <c r="H122" s="7">
        <v>-0.73712999999999995</v>
      </c>
      <c r="I122" s="7">
        <v>0</v>
      </c>
    </row>
    <row r="123" spans="1:9" ht="25.5" x14ac:dyDescent="0.2">
      <c r="A123" s="4" t="s">
        <v>128</v>
      </c>
      <c r="B123" s="5" t="s">
        <v>640</v>
      </c>
      <c r="C123" s="7">
        <v>14</v>
      </c>
      <c r="D123" s="7">
        <v>14</v>
      </c>
      <c r="E123" s="7">
        <v>23.664919999999999</v>
      </c>
      <c r="F123" s="7">
        <f t="shared" si="4"/>
        <v>169.03514285714286</v>
      </c>
      <c r="G123" s="7">
        <f t="shared" si="5"/>
        <v>169.03514285714286</v>
      </c>
      <c r="H123" s="7">
        <v>0.80977999999999994</v>
      </c>
      <c r="I123" s="7" t="s">
        <v>1362</v>
      </c>
    </row>
    <row r="124" spans="1:9" x14ac:dyDescent="0.2">
      <c r="A124" s="4" t="s">
        <v>129</v>
      </c>
      <c r="B124" s="28" t="s">
        <v>641</v>
      </c>
      <c r="C124" s="7">
        <v>14</v>
      </c>
      <c r="D124" s="7">
        <v>14</v>
      </c>
      <c r="E124" s="7">
        <v>0.12971000000000002</v>
      </c>
      <c r="F124" s="7">
        <f t="shared" si="4"/>
        <v>0.9265000000000001</v>
      </c>
      <c r="G124" s="7">
        <f t="shared" si="5"/>
        <v>0.9265000000000001</v>
      </c>
      <c r="H124" s="7">
        <v>6.9699999999999996E-3</v>
      </c>
      <c r="I124" s="7" t="s">
        <v>1362</v>
      </c>
    </row>
    <row r="125" spans="1:9" x14ac:dyDescent="0.2">
      <c r="A125" s="4" t="s">
        <v>130</v>
      </c>
      <c r="B125" s="28" t="s">
        <v>642</v>
      </c>
      <c r="C125" s="7">
        <v>0</v>
      </c>
      <c r="D125" s="7">
        <v>0</v>
      </c>
      <c r="E125" s="7">
        <v>23.535209999999999</v>
      </c>
      <c r="F125" s="7">
        <v>0</v>
      </c>
      <c r="G125" s="7">
        <v>0</v>
      </c>
      <c r="H125" s="7">
        <v>0.80280999999999991</v>
      </c>
      <c r="I125" s="7" t="s">
        <v>1362</v>
      </c>
    </row>
    <row r="126" spans="1:9" ht="25.5" x14ac:dyDescent="0.2">
      <c r="A126" s="4" t="s">
        <v>131</v>
      </c>
      <c r="B126" s="5" t="s">
        <v>643</v>
      </c>
      <c r="C126" s="7">
        <v>0</v>
      </c>
      <c r="D126" s="7">
        <v>0</v>
      </c>
      <c r="E126" s="7">
        <v>-24.472000000000001</v>
      </c>
      <c r="F126" s="7">
        <v>0</v>
      </c>
      <c r="G126" s="7">
        <v>0</v>
      </c>
      <c r="H126" s="7">
        <v>-23.466999999999999</v>
      </c>
      <c r="I126" s="7">
        <f t="shared" si="3"/>
        <v>104.28260962202242</v>
      </c>
    </row>
    <row r="127" spans="1:9" s="15" customFormat="1" ht="25.5" x14ac:dyDescent="0.2">
      <c r="A127" s="4" t="s">
        <v>131</v>
      </c>
      <c r="B127" s="5" t="s">
        <v>644</v>
      </c>
      <c r="C127" s="7">
        <v>0</v>
      </c>
      <c r="D127" s="7">
        <v>0</v>
      </c>
      <c r="E127" s="7">
        <v>-24.472000000000001</v>
      </c>
      <c r="F127" s="7">
        <v>0</v>
      </c>
      <c r="G127" s="7">
        <v>0</v>
      </c>
      <c r="H127" s="7">
        <v>-23.466999999999999</v>
      </c>
      <c r="I127" s="7">
        <f t="shared" si="3"/>
        <v>104.28260962202242</v>
      </c>
    </row>
    <row r="128" spans="1:9" ht="25.5" x14ac:dyDescent="0.2">
      <c r="A128" s="2" t="s">
        <v>132</v>
      </c>
      <c r="B128" s="3" t="s">
        <v>645</v>
      </c>
      <c r="C128" s="6">
        <v>3066646.4</v>
      </c>
      <c r="D128" s="6">
        <v>3066646.4</v>
      </c>
      <c r="E128" s="6">
        <v>3828216.2188300001</v>
      </c>
      <c r="F128" s="6">
        <f t="shared" si="4"/>
        <v>124.83396256020912</v>
      </c>
      <c r="G128" s="6">
        <f t="shared" si="5"/>
        <v>124.83396256020912</v>
      </c>
      <c r="H128" s="6">
        <v>3268966.6157399998</v>
      </c>
      <c r="I128" s="6">
        <f t="shared" si="3"/>
        <v>117.10784075913246</v>
      </c>
    </row>
    <row r="129" spans="1:14" ht="51" x14ac:dyDescent="0.2">
      <c r="A129" s="4" t="s">
        <v>133</v>
      </c>
      <c r="B129" s="5" t="s">
        <v>646</v>
      </c>
      <c r="C129" s="7">
        <v>2657.5</v>
      </c>
      <c r="D129" s="7">
        <v>2657.5</v>
      </c>
      <c r="E129" s="7">
        <v>3158.09267</v>
      </c>
      <c r="F129" s="7">
        <f t="shared" si="4"/>
        <v>118.83697723424271</v>
      </c>
      <c r="G129" s="7">
        <f t="shared" si="5"/>
        <v>118.83697723424271</v>
      </c>
      <c r="H129" s="7">
        <v>1819.8131000000001</v>
      </c>
      <c r="I129" s="7">
        <f t="shared" si="3"/>
        <v>173.53939643582081</v>
      </c>
    </row>
    <row r="130" spans="1:14" s="30" customFormat="1" ht="38.25" x14ac:dyDescent="0.2">
      <c r="A130" s="27" t="s">
        <v>134</v>
      </c>
      <c r="B130" s="28" t="s">
        <v>647</v>
      </c>
      <c r="C130" s="29">
        <v>2657.5</v>
      </c>
      <c r="D130" s="29">
        <v>2657.5</v>
      </c>
      <c r="E130" s="29">
        <v>3158.09267</v>
      </c>
      <c r="F130" s="7">
        <f t="shared" si="4"/>
        <v>118.83697723424271</v>
      </c>
      <c r="G130" s="7">
        <f t="shared" si="5"/>
        <v>118.83697723424271</v>
      </c>
      <c r="H130" s="29">
        <v>1819.8131000000001</v>
      </c>
      <c r="I130" s="7">
        <f t="shared" si="3"/>
        <v>173.53939643582081</v>
      </c>
    </row>
    <row r="131" spans="1:14" s="30" customFormat="1" x14ac:dyDescent="0.2">
      <c r="A131" s="27" t="s">
        <v>135</v>
      </c>
      <c r="B131" s="28" t="s">
        <v>648</v>
      </c>
      <c r="C131" s="29">
        <v>2989670.6</v>
      </c>
      <c r="D131" s="29">
        <v>2989670.6</v>
      </c>
      <c r="E131" s="29">
        <v>3733621.7128300001</v>
      </c>
      <c r="F131" s="7">
        <f t="shared" si="4"/>
        <v>124.88404952806506</v>
      </c>
      <c r="G131" s="7">
        <f t="shared" si="5"/>
        <v>124.88404952806506</v>
      </c>
      <c r="H131" s="29">
        <v>3170684.2165799998</v>
      </c>
      <c r="I131" s="7">
        <f t="shared" si="3"/>
        <v>117.75444849746665</v>
      </c>
    </row>
    <row r="132" spans="1:14" s="30" customFormat="1" ht="25.5" x14ac:dyDescent="0.2">
      <c r="A132" s="27" t="s">
        <v>136</v>
      </c>
      <c r="B132" s="28" t="s">
        <v>649</v>
      </c>
      <c r="C132" s="29">
        <v>2989670.6</v>
      </c>
      <c r="D132" s="29">
        <v>2989670.6</v>
      </c>
      <c r="E132" s="29">
        <v>3733621.7128300001</v>
      </c>
      <c r="F132" s="7">
        <f t="shared" si="4"/>
        <v>124.88404952806506</v>
      </c>
      <c r="G132" s="7">
        <f t="shared" si="5"/>
        <v>124.88404952806506</v>
      </c>
      <c r="H132" s="29">
        <v>3170684.2165799998</v>
      </c>
      <c r="I132" s="7">
        <f t="shared" si="3"/>
        <v>117.75444849746665</v>
      </c>
    </row>
    <row r="133" spans="1:14" s="30" customFormat="1" ht="25.5" x14ac:dyDescent="0.2">
      <c r="A133" s="4" t="s">
        <v>137</v>
      </c>
      <c r="B133" s="5" t="s">
        <v>650</v>
      </c>
      <c r="C133" s="29">
        <v>2989670.6</v>
      </c>
      <c r="D133" s="29">
        <v>2989670.6</v>
      </c>
      <c r="E133" s="29">
        <v>3733621.7128300001</v>
      </c>
      <c r="F133" s="7">
        <f t="shared" si="4"/>
        <v>124.88404952806506</v>
      </c>
      <c r="G133" s="7">
        <f t="shared" si="5"/>
        <v>124.88404952806506</v>
      </c>
      <c r="H133" s="29">
        <v>3170684.2165799998</v>
      </c>
      <c r="I133" s="7">
        <f t="shared" si="3"/>
        <v>117.75444849746665</v>
      </c>
    </row>
    <row r="134" spans="1:14" s="30" customFormat="1" x14ac:dyDescent="0.2">
      <c r="A134" s="27" t="s">
        <v>138</v>
      </c>
      <c r="B134" s="28" t="s">
        <v>651</v>
      </c>
      <c r="C134" s="29">
        <v>903.9</v>
      </c>
      <c r="D134" s="29">
        <v>903.9</v>
      </c>
      <c r="E134" s="29">
        <v>1435.0242900000001</v>
      </c>
      <c r="F134" s="7">
        <f t="shared" si="4"/>
        <v>158.75918685695319</v>
      </c>
      <c r="G134" s="7">
        <f t="shared" si="5"/>
        <v>158.75918685695319</v>
      </c>
      <c r="H134" s="29">
        <v>429.56885999999997</v>
      </c>
      <c r="I134" s="7" t="s">
        <v>1362</v>
      </c>
    </row>
    <row r="135" spans="1:14" s="30" customFormat="1" ht="25.5" x14ac:dyDescent="0.2">
      <c r="A135" s="4" t="s">
        <v>139</v>
      </c>
      <c r="B135" s="5" t="s">
        <v>652</v>
      </c>
      <c r="C135" s="29">
        <v>903.9</v>
      </c>
      <c r="D135" s="29">
        <v>903.9</v>
      </c>
      <c r="E135" s="29">
        <v>1435.0242900000001</v>
      </c>
      <c r="F135" s="7">
        <f t="shared" si="4"/>
        <v>158.75918685695319</v>
      </c>
      <c r="G135" s="7">
        <f t="shared" si="5"/>
        <v>158.75918685695319</v>
      </c>
      <c r="H135" s="29">
        <v>429.56885999999997</v>
      </c>
      <c r="I135" s="7" t="s">
        <v>1362</v>
      </c>
    </row>
    <row r="136" spans="1:14" s="30" customFormat="1" ht="51" x14ac:dyDescent="0.2">
      <c r="A136" s="27" t="s">
        <v>140</v>
      </c>
      <c r="B136" s="28" t="s">
        <v>653</v>
      </c>
      <c r="C136" s="29">
        <v>68868</v>
      </c>
      <c r="D136" s="29">
        <v>68868</v>
      </c>
      <c r="E136" s="29">
        <v>73964.604189999998</v>
      </c>
      <c r="F136" s="7">
        <f t="shared" si="4"/>
        <v>107.40054043968171</v>
      </c>
      <c r="G136" s="7">
        <f t="shared" si="5"/>
        <v>107.40054043968171</v>
      </c>
      <c r="H136" s="29">
        <v>91511.43204</v>
      </c>
      <c r="I136" s="7">
        <f t="shared" si="3"/>
        <v>80.825534625739209</v>
      </c>
    </row>
    <row r="137" spans="1:14" s="30" customFormat="1" ht="51" x14ac:dyDescent="0.2">
      <c r="A137" s="27" t="s">
        <v>141</v>
      </c>
      <c r="B137" s="28" t="s">
        <v>654</v>
      </c>
      <c r="C137" s="29">
        <v>55835.9</v>
      </c>
      <c r="D137" s="29">
        <v>55835.9</v>
      </c>
      <c r="E137" s="29">
        <v>51885.464449999999</v>
      </c>
      <c r="F137" s="7">
        <f t="shared" si="4"/>
        <v>92.924918287338429</v>
      </c>
      <c r="G137" s="7">
        <f t="shared" si="5"/>
        <v>92.924918287338429</v>
      </c>
      <c r="H137" s="29">
        <v>59221.662960000001</v>
      </c>
      <c r="I137" s="7">
        <f t="shared" si="3"/>
        <v>87.61230579601407</v>
      </c>
    </row>
    <row r="138" spans="1:14" s="30" customFormat="1" ht="51" x14ac:dyDescent="0.2">
      <c r="A138" s="27" t="s">
        <v>142</v>
      </c>
      <c r="B138" s="28" t="s">
        <v>655</v>
      </c>
      <c r="C138" s="29">
        <v>55835.9</v>
      </c>
      <c r="D138" s="29">
        <v>55835.9</v>
      </c>
      <c r="E138" s="29">
        <v>51885.464449999999</v>
      </c>
      <c r="F138" s="7">
        <f t="shared" si="4"/>
        <v>92.924918287338429</v>
      </c>
      <c r="G138" s="7">
        <f t="shared" si="5"/>
        <v>92.924918287338429</v>
      </c>
      <c r="H138" s="29">
        <v>59221.662960000001</v>
      </c>
      <c r="I138" s="7">
        <f t="shared" si="3"/>
        <v>87.61230579601407</v>
      </c>
    </row>
    <row r="139" spans="1:14" ht="51" x14ac:dyDescent="0.2">
      <c r="A139" s="4" t="s">
        <v>143</v>
      </c>
      <c r="B139" s="5" t="s">
        <v>656</v>
      </c>
      <c r="C139" s="7">
        <v>4257.7</v>
      </c>
      <c r="D139" s="7">
        <v>4257.7</v>
      </c>
      <c r="E139" s="7">
        <v>4336.7986100000007</v>
      </c>
      <c r="F139" s="7">
        <f t="shared" si="4"/>
        <v>101.85777790826036</v>
      </c>
      <c r="G139" s="7">
        <f t="shared" si="5"/>
        <v>101.85777790826036</v>
      </c>
      <c r="H139" s="7">
        <v>4064.5082900000002</v>
      </c>
      <c r="I139" s="7">
        <f t="shared" si="3"/>
        <v>106.69921920616873</v>
      </c>
    </row>
    <row r="140" spans="1:14" ht="51" x14ac:dyDescent="0.2">
      <c r="A140" s="4" t="s">
        <v>144</v>
      </c>
      <c r="B140" s="5" t="s">
        <v>657</v>
      </c>
      <c r="C140" s="7">
        <v>4257.7</v>
      </c>
      <c r="D140" s="7">
        <v>4257.7</v>
      </c>
      <c r="E140" s="7">
        <v>4336.7986100000007</v>
      </c>
      <c r="F140" s="7">
        <f t="shared" si="4"/>
        <v>101.85777790826036</v>
      </c>
      <c r="G140" s="7">
        <f t="shared" si="5"/>
        <v>101.85777790826036</v>
      </c>
      <c r="H140" s="7">
        <v>4064.5082900000002</v>
      </c>
      <c r="I140" s="7">
        <f t="shared" si="3"/>
        <v>106.69921920616873</v>
      </c>
    </row>
    <row r="141" spans="1:14" ht="25.5" x14ac:dyDescent="0.2">
      <c r="A141" s="4" t="s">
        <v>145</v>
      </c>
      <c r="B141" s="5" t="s">
        <v>658</v>
      </c>
      <c r="C141" s="7">
        <v>8748</v>
      </c>
      <c r="D141" s="7">
        <v>8748</v>
      </c>
      <c r="E141" s="7">
        <v>17694.965179999999</v>
      </c>
      <c r="F141" s="7" t="s">
        <v>1362</v>
      </c>
      <c r="G141" s="7" t="s">
        <v>1362</v>
      </c>
      <c r="H141" s="7">
        <v>26111.114559999998</v>
      </c>
      <c r="I141" s="7">
        <f t="shared" si="3"/>
        <v>67.767942802055558</v>
      </c>
    </row>
    <row r="142" spans="1:14" s="15" customFormat="1" ht="25.5" x14ac:dyDescent="0.2">
      <c r="A142" s="4" t="s">
        <v>146</v>
      </c>
      <c r="B142" s="5" t="s">
        <v>659</v>
      </c>
      <c r="C142" s="7">
        <v>8748</v>
      </c>
      <c r="D142" s="7">
        <v>8748</v>
      </c>
      <c r="E142" s="7">
        <v>17694.965179999999</v>
      </c>
      <c r="F142" s="7" t="s">
        <v>1362</v>
      </c>
      <c r="G142" s="7" t="s">
        <v>1362</v>
      </c>
      <c r="H142" s="7">
        <v>26111.114559999998</v>
      </c>
      <c r="I142" s="7">
        <f t="shared" si="3"/>
        <v>67.767942802055558</v>
      </c>
      <c r="N142" s="11"/>
    </row>
    <row r="143" spans="1:14" ht="76.5" x14ac:dyDescent="0.2">
      <c r="A143" s="4" t="s">
        <v>147</v>
      </c>
      <c r="B143" s="5" t="s">
        <v>660</v>
      </c>
      <c r="C143" s="7">
        <v>26.4</v>
      </c>
      <c r="D143" s="7">
        <v>26.4</v>
      </c>
      <c r="E143" s="7">
        <v>47.375949999999996</v>
      </c>
      <c r="F143" s="7">
        <f t="shared" si="4"/>
        <v>179.45435606060605</v>
      </c>
      <c r="G143" s="7">
        <f t="shared" si="5"/>
        <v>179.45435606060605</v>
      </c>
      <c r="H143" s="7">
        <v>2114.1462299999998</v>
      </c>
      <c r="I143" s="7">
        <f t="shared" ref="I143:I207" si="6">E143/H143*100</f>
        <v>2.2409022293599814</v>
      </c>
    </row>
    <row r="144" spans="1:14" ht="25.5" x14ac:dyDescent="0.2">
      <c r="A144" s="4" t="s">
        <v>148</v>
      </c>
      <c r="B144" s="5" t="s">
        <v>661</v>
      </c>
      <c r="C144" s="7">
        <v>63.4</v>
      </c>
      <c r="D144" s="7">
        <v>63.4</v>
      </c>
      <c r="E144" s="7">
        <v>271.18485999999996</v>
      </c>
      <c r="F144" s="7" t="s">
        <v>1362</v>
      </c>
      <c r="G144" s="7" t="s">
        <v>1362</v>
      </c>
      <c r="H144" s="7">
        <v>273.84771999999998</v>
      </c>
      <c r="I144" s="7">
        <f t="shared" si="6"/>
        <v>99.027612864551145</v>
      </c>
    </row>
    <row r="145" spans="1:9" ht="25.5" x14ac:dyDescent="0.2">
      <c r="A145" s="4" t="s">
        <v>149</v>
      </c>
      <c r="B145" s="5" t="s">
        <v>662</v>
      </c>
      <c r="C145" s="7">
        <v>63.4</v>
      </c>
      <c r="D145" s="7">
        <v>63.4</v>
      </c>
      <c r="E145" s="7">
        <v>271.18485999999996</v>
      </c>
      <c r="F145" s="7" t="s">
        <v>1362</v>
      </c>
      <c r="G145" s="7" t="s">
        <v>1362</v>
      </c>
      <c r="H145" s="7">
        <v>273.84771999999998</v>
      </c>
      <c r="I145" s="7">
        <f t="shared" si="6"/>
        <v>99.027612864551145</v>
      </c>
    </row>
    <row r="146" spans="1:9" ht="63.75" x14ac:dyDescent="0.2">
      <c r="A146" s="4" t="s">
        <v>150</v>
      </c>
      <c r="B146" s="5" t="s">
        <v>663</v>
      </c>
      <c r="C146" s="7">
        <v>63.4</v>
      </c>
      <c r="D146" s="7">
        <v>63.4</v>
      </c>
      <c r="E146" s="7">
        <v>271.18485999999996</v>
      </c>
      <c r="F146" s="7" t="s">
        <v>1362</v>
      </c>
      <c r="G146" s="7" t="s">
        <v>1362</v>
      </c>
      <c r="H146" s="7">
        <v>273.84771999999998</v>
      </c>
      <c r="I146" s="7">
        <f t="shared" si="6"/>
        <v>99.027612864551145</v>
      </c>
    </row>
    <row r="147" spans="1:9" x14ac:dyDescent="0.2">
      <c r="A147" s="4" t="s">
        <v>151</v>
      </c>
      <c r="B147" s="5" t="s">
        <v>664</v>
      </c>
      <c r="C147" s="7">
        <v>3963.5</v>
      </c>
      <c r="D147" s="7">
        <v>3963.5</v>
      </c>
      <c r="E147" s="7">
        <v>15361.457</v>
      </c>
      <c r="F147" s="7" t="s">
        <v>1362</v>
      </c>
      <c r="G147" s="7" t="s">
        <v>1362</v>
      </c>
      <c r="H147" s="7">
        <v>3786.2389900000003</v>
      </c>
      <c r="I147" s="7" t="s">
        <v>1362</v>
      </c>
    </row>
    <row r="148" spans="1:9" ht="38.25" x14ac:dyDescent="0.2">
      <c r="A148" s="4" t="s">
        <v>152</v>
      </c>
      <c r="B148" s="5" t="s">
        <v>665</v>
      </c>
      <c r="C148" s="7">
        <v>3963.5</v>
      </c>
      <c r="D148" s="7">
        <v>3963.5</v>
      </c>
      <c r="E148" s="7">
        <v>15361.457</v>
      </c>
      <c r="F148" s="7" t="s">
        <v>1362</v>
      </c>
      <c r="G148" s="7" t="s">
        <v>1362</v>
      </c>
      <c r="H148" s="7">
        <v>3786.2389900000003</v>
      </c>
      <c r="I148" s="7" t="s">
        <v>1362</v>
      </c>
    </row>
    <row r="149" spans="1:9" s="15" customFormat="1" ht="38.25" x14ac:dyDescent="0.2">
      <c r="A149" s="4" t="s">
        <v>153</v>
      </c>
      <c r="B149" s="5" t="s">
        <v>666</v>
      </c>
      <c r="C149" s="7">
        <v>3963.5</v>
      </c>
      <c r="D149" s="7">
        <v>3963.5</v>
      </c>
      <c r="E149" s="7">
        <v>15361.457</v>
      </c>
      <c r="F149" s="7" t="s">
        <v>1362</v>
      </c>
      <c r="G149" s="7" t="s">
        <v>1362</v>
      </c>
      <c r="H149" s="7">
        <v>3786.2389900000003</v>
      </c>
      <c r="I149" s="7" t="s">
        <v>1362</v>
      </c>
    </row>
    <row r="150" spans="1:9" ht="51" x14ac:dyDescent="0.2">
      <c r="A150" s="4" t="s">
        <v>154</v>
      </c>
      <c r="B150" s="5" t="s">
        <v>667</v>
      </c>
      <c r="C150" s="7">
        <v>519.5</v>
      </c>
      <c r="D150" s="7">
        <v>519.5</v>
      </c>
      <c r="E150" s="7">
        <v>404.14299</v>
      </c>
      <c r="F150" s="7">
        <f t="shared" ref="F144:F208" si="7">E150/C150*100</f>
        <v>77.79460827718961</v>
      </c>
      <c r="G150" s="7">
        <f t="shared" ref="G144:G208" si="8">E150/D150*100</f>
        <v>77.79460827718961</v>
      </c>
      <c r="H150" s="7">
        <v>461.49655000000001</v>
      </c>
      <c r="I150" s="7">
        <f t="shared" si="6"/>
        <v>87.572266791593563</v>
      </c>
    </row>
    <row r="151" spans="1:9" ht="51" x14ac:dyDescent="0.2">
      <c r="A151" s="4" t="s">
        <v>155</v>
      </c>
      <c r="B151" s="5" t="s">
        <v>668</v>
      </c>
      <c r="C151" s="7">
        <v>519.5</v>
      </c>
      <c r="D151" s="7">
        <v>519.5</v>
      </c>
      <c r="E151" s="7">
        <v>404.14299</v>
      </c>
      <c r="F151" s="7">
        <f t="shared" si="7"/>
        <v>77.79460827718961</v>
      </c>
      <c r="G151" s="7">
        <f t="shared" si="8"/>
        <v>77.79460827718961</v>
      </c>
      <c r="H151" s="7">
        <v>461.49655000000001</v>
      </c>
      <c r="I151" s="7">
        <f t="shared" si="6"/>
        <v>87.572266791593563</v>
      </c>
    </row>
    <row r="152" spans="1:9" ht="63.75" x14ac:dyDescent="0.2">
      <c r="A152" s="4" t="s">
        <v>156</v>
      </c>
      <c r="B152" s="5" t="s">
        <v>669</v>
      </c>
      <c r="C152" s="7">
        <v>519.5</v>
      </c>
      <c r="D152" s="7">
        <v>519.5</v>
      </c>
      <c r="E152" s="7">
        <v>404.14299</v>
      </c>
      <c r="F152" s="7">
        <f t="shared" si="7"/>
        <v>77.79460827718961</v>
      </c>
      <c r="G152" s="7">
        <f t="shared" si="8"/>
        <v>77.79460827718961</v>
      </c>
      <c r="H152" s="7">
        <v>461.49655000000001</v>
      </c>
      <c r="I152" s="7">
        <f t="shared" si="6"/>
        <v>87.572266791593563</v>
      </c>
    </row>
    <row r="153" spans="1:9" x14ac:dyDescent="0.2">
      <c r="A153" s="2" t="s">
        <v>157</v>
      </c>
      <c r="B153" s="3" t="s">
        <v>670</v>
      </c>
      <c r="C153" s="6">
        <v>678085.6</v>
      </c>
      <c r="D153" s="6">
        <v>678085.6</v>
      </c>
      <c r="E153" s="6">
        <v>666235.22690000001</v>
      </c>
      <c r="F153" s="6">
        <f t="shared" si="7"/>
        <v>98.252378003603098</v>
      </c>
      <c r="G153" s="6">
        <f t="shared" si="8"/>
        <v>98.252378003603098</v>
      </c>
      <c r="H153" s="6">
        <v>650954.67842000001</v>
      </c>
      <c r="I153" s="6">
        <f t="shared" si="6"/>
        <v>102.34740589269424</v>
      </c>
    </row>
    <row r="154" spans="1:9" x14ac:dyDescent="0.2">
      <c r="A154" s="4" t="s">
        <v>158</v>
      </c>
      <c r="B154" s="5" t="s">
        <v>671</v>
      </c>
      <c r="C154" s="7">
        <v>26555.8</v>
      </c>
      <c r="D154" s="7">
        <v>26555.8</v>
      </c>
      <c r="E154" s="7">
        <v>28897.48143</v>
      </c>
      <c r="F154" s="7">
        <f t="shared" si="7"/>
        <v>108.81796605637939</v>
      </c>
      <c r="G154" s="7">
        <f t="shared" si="8"/>
        <v>108.81796605637939</v>
      </c>
      <c r="H154" s="7">
        <v>22787.280920000001</v>
      </c>
      <c r="I154" s="7">
        <f t="shared" si="6"/>
        <v>126.81408339788878</v>
      </c>
    </row>
    <row r="155" spans="1:9" ht="25.5" x14ac:dyDescent="0.2">
      <c r="A155" s="4" t="s">
        <v>159</v>
      </c>
      <c r="B155" s="5" t="s">
        <v>672</v>
      </c>
      <c r="C155" s="7">
        <v>4352.1000000000004</v>
      </c>
      <c r="D155" s="7">
        <v>4352.1000000000004</v>
      </c>
      <c r="E155" s="7">
        <v>4655.6499100000001</v>
      </c>
      <c r="F155" s="7">
        <f t="shared" si="7"/>
        <v>106.97479170974931</v>
      </c>
      <c r="G155" s="7">
        <f t="shared" si="8"/>
        <v>106.97479170974931</v>
      </c>
      <c r="H155" s="7">
        <v>3762.9371900000001</v>
      </c>
      <c r="I155" s="7">
        <f t="shared" si="6"/>
        <v>123.72382729035134</v>
      </c>
    </row>
    <row r="156" spans="1:9" x14ac:dyDescent="0.2">
      <c r="A156" s="4" t="s">
        <v>160</v>
      </c>
      <c r="B156" s="5" t="s">
        <v>673</v>
      </c>
      <c r="C156" s="7">
        <v>5698.2</v>
      </c>
      <c r="D156" s="7">
        <v>5698.2</v>
      </c>
      <c r="E156" s="7">
        <v>4863.9534199999998</v>
      </c>
      <c r="F156" s="7">
        <f t="shared" si="7"/>
        <v>85.359471763012891</v>
      </c>
      <c r="G156" s="7">
        <f t="shared" si="8"/>
        <v>85.359471763012891</v>
      </c>
      <c r="H156" s="7">
        <v>4928.18199</v>
      </c>
      <c r="I156" s="7">
        <f t="shared" si="6"/>
        <v>98.696708641638452</v>
      </c>
    </row>
    <row r="157" spans="1:9" x14ac:dyDescent="0.2">
      <c r="A157" s="4" t="s">
        <v>161</v>
      </c>
      <c r="B157" s="5" t="s">
        <v>674</v>
      </c>
      <c r="C157" s="7">
        <v>16505.5</v>
      </c>
      <c r="D157" s="7">
        <v>16505.5</v>
      </c>
      <c r="E157" s="7">
        <v>19377.11305</v>
      </c>
      <c r="F157" s="7">
        <f t="shared" si="7"/>
        <v>117.3979161491624</v>
      </c>
      <c r="G157" s="7">
        <f t="shared" si="8"/>
        <v>117.3979161491624</v>
      </c>
      <c r="H157" s="7">
        <v>14095.633740000001</v>
      </c>
      <c r="I157" s="7">
        <f t="shared" si="6"/>
        <v>137.46890283487176</v>
      </c>
    </row>
    <row r="158" spans="1:9" x14ac:dyDescent="0.2">
      <c r="A158" s="4" t="s">
        <v>162</v>
      </c>
      <c r="B158" s="5" t="s">
        <v>675</v>
      </c>
      <c r="C158" s="7">
        <v>11683.1</v>
      </c>
      <c r="D158" s="7">
        <v>11683.1</v>
      </c>
      <c r="E158" s="7">
        <v>8967.541009999999</v>
      </c>
      <c r="F158" s="7">
        <f t="shared" si="7"/>
        <v>76.756520187279051</v>
      </c>
      <c r="G158" s="7">
        <f t="shared" si="8"/>
        <v>76.756520187279051</v>
      </c>
      <c r="H158" s="7">
        <v>9447.2276199999997</v>
      </c>
      <c r="I158" s="7">
        <f t="shared" si="6"/>
        <v>94.922461601491506</v>
      </c>
    </row>
    <row r="159" spans="1:9" x14ac:dyDescent="0.2">
      <c r="A159" s="4" t="s">
        <v>163</v>
      </c>
      <c r="B159" s="5" t="s">
        <v>676</v>
      </c>
      <c r="C159" s="7">
        <v>4822.3999999999996</v>
      </c>
      <c r="D159" s="7">
        <v>4822.3999999999996</v>
      </c>
      <c r="E159" s="7">
        <v>10409.572039999999</v>
      </c>
      <c r="F159" s="7" t="s">
        <v>1362</v>
      </c>
      <c r="G159" s="7" t="s">
        <v>1362</v>
      </c>
      <c r="H159" s="7">
        <v>4648.4061200000006</v>
      </c>
      <c r="I159" s="7" t="s">
        <v>1362</v>
      </c>
    </row>
    <row r="160" spans="1:9" ht="25.5" x14ac:dyDescent="0.2">
      <c r="A160" s="4" t="s">
        <v>164</v>
      </c>
      <c r="B160" s="5" t="s">
        <v>677</v>
      </c>
      <c r="C160" s="7">
        <v>0</v>
      </c>
      <c r="D160" s="7">
        <v>0</v>
      </c>
      <c r="E160" s="7">
        <v>0.76505000000000001</v>
      </c>
      <c r="F160" s="7">
        <v>0</v>
      </c>
      <c r="G160" s="7">
        <v>0</v>
      </c>
      <c r="H160" s="7">
        <v>0.52800000000000002</v>
      </c>
      <c r="I160" s="7">
        <f t="shared" si="6"/>
        <v>144.89583333333334</v>
      </c>
    </row>
    <row r="161" spans="1:9" x14ac:dyDescent="0.2">
      <c r="A161" s="4" t="s">
        <v>165</v>
      </c>
      <c r="B161" s="5" t="s">
        <v>678</v>
      </c>
      <c r="C161" s="7">
        <v>28381.8</v>
      </c>
      <c r="D161" s="7">
        <v>28381.8</v>
      </c>
      <c r="E161" s="7">
        <v>11999.686619999999</v>
      </c>
      <c r="F161" s="7">
        <f t="shared" si="7"/>
        <v>42.279512293089226</v>
      </c>
      <c r="G161" s="7">
        <f t="shared" si="8"/>
        <v>42.279512293089226</v>
      </c>
      <c r="H161" s="7">
        <v>45725.307509999999</v>
      </c>
      <c r="I161" s="7">
        <f t="shared" si="6"/>
        <v>26.242987250278631</v>
      </c>
    </row>
    <row r="162" spans="1:9" ht="38.25" x14ac:dyDescent="0.2">
      <c r="A162" s="4" t="s">
        <v>166</v>
      </c>
      <c r="B162" s="5" t="s">
        <v>679</v>
      </c>
      <c r="C162" s="7">
        <v>27889.8</v>
      </c>
      <c r="D162" s="7">
        <v>27889.8</v>
      </c>
      <c r="E162" s="7">
        <v>11574.50606</v>
      </c>
      <c r="F162" s="7">
        <f t="shared" si="7"/>
        <v>41.500857159248184</v>
      </c>
      <c r="G162" s="7">
        <f t="shared" si="8"/>
        <v>41.500857159248184</v>
      </c>
      <c r="H162" s="7">
        <v>44664.892570000004</v>
      </c>
      <c r="I162" s="7">
        <f t="shared" si="6"/>
        <v>25.914102540065731</v>
      </c>
    </row>
    <row r="163" spans="1:9" ht="38.25" x14ac:dyDescent="0.2">
      <c r="A163" s="4" t="s">
        <v>167</v>
      </c>
      <c r="B163" s="5" t="s">
        <v>680</v>
      </c>
      <c r="C163" s="7">
        <v>27889.8</v>
      </c>
      <c r="D163" s="7">
        <v>27889.8</v>
      </c>
      <c r="E163" s="7">
        <v>11574.50606</v>
      </c>
      <c r="F163" s="7">
        <f t="shared" si="7"/>
        <v>41.500857159248184</v>
      </c>
      <c r="G163" s="7">
        <f t="shared" si="8"/>
        <v>41.500857159248184</v>
      </c>
      <c r="H163" s="7">
        <v>44664.892570000004</v>
      </c>
      <c r="I163" s="7">
        <f t="shared" si="6"/>
        <v>25.914102540065731</v>
      </c>
    </row>
    <row r="164" spans="1:9" ht="25.5" x14ac:dyDescent="0.2">
      <c r="A164" s="4" t="s">
        <v>168</v>
      </c>
      <c r="B164" s="5" t="s">
        <v>681</v>
      </c>
      <c r="C164" s="7">
        <v>143</v>
      </c>
      <c r="D164" s="7">
        <v>143</v>
      </c>
      <c r="E164" s="7">
        <v>49.19556</v>
      </c>
      <c r="F164" s="7">
        <f t="shared" si="7"/>
        <v>34.402489510489509</v>
      </c>
      <c r="G164" s="7">
        <f t="shared" si="8"/>
        <v>34.402489510489509</v>
      </c>
      <c r="H164" s="7">
        <v>184.31294</v>
      </c>
      <c r="I164" s="7">
        <f t="shared" si="6"/>
        <v>26.691321835569443</v>
      </c>
    </row>
    <row r="165" spans="1:9" ht="38.25" x14ac:dyDescent="0.2">
      <c r="A165" s="4" t="s">
        <v>169</v>
      </c>
      <c r="B165" s="5" t="s">
        <v>682</v>
      </c>
      <c r="C165" s="7">
        <v>255</v>
      </c>
      <c r="D165" s="7">
        <v>255</v>
      </c>
      <c r="E165" s="7">
        <v>320</v>
      </c>
      <c r="F165" s="7">
        <f t="shared" si="7"/>
        <v>125.49019607843137</v>
      </c>
      <c r="G165" s="7">
        <f t="shared" si="8"/>
        <v>125.49019607843137</v>
      </c>
      <c r="H165" s="7">
        <v>320</v>
      </c>
      <c r="I165" s="7">
        <f t="shared" si="6"/>
        <v>100</v>
      </c>
    </row>
    <row r="166" spans="1:9" ht="76.5" x14ac:dyDescent="0.2">
      <c r="A166" s="4" t="s">
        <v>170</v>
      </c>
      <c r="B166" s="5" t="s">
        <v>683</v>
      </c>
      <c r="C166" s="7">
        <v>255</v>
      </c>
      <c r="D166" s="7">
        <v>255</v>
      </c>
      <c r="E166" s="7">
        <v>320</v>
      </c>
      <c r="F166" s="7">
        <f t="shared" si="7"/>
        <v>125.49019607843137</v>
      </c>
      <c r="G166" s="7">
        <f t="shared" si="8"/>
        <v>125.49019607843137</v>
      </c>
      <c r="H166" s="7">
        <v>320</v>
      </c>
      <c r="I166" s="7">
        <f t="shared" si="6"/>
        <v>100</v>
      </c>
    </row>
    <row r="167" spans="1:9" x14ac:dyDescent="0.2">
      <c r="A167" s="4" t="s">
        <v>171</v>
      </c>
      <c r="B167" s="5" t="s">
        <v>684</v>
      </c>
      <c r="C167" s="7">
        <v>94</v>
      </c>
      <c r="D167" s="7">
        <v>94</v>
      </c>
      <c r="E167" s="7">
        <v>55.984999999999999</v>
      </c>
      <c r="F167" s="7">
        <f t="shared" si="7"/>
        <v>59.558510638297868</v>
      </c>
      <c r="G167" s="7">
        <f t="shared" si="8"/>
        <v>59.558510638297868</v>
      </c>
      <c r="H167" s="7">
        <v>556.10199999999998</v>
      </c>
      <c r="I167" s="7">
        <f t="shared" si="6"/>
        <v>10.067397707614791</v>
      </c>
    </row>
    <row r="168" spans="1:9" ht="25.5" x14ac:dyDescent="0.2">
      <c r="A168" s="4" t="s">
        <v>172</v>
      </c>
      <c r="B168" s="5" t="s">
        <v>685</v>
      </c>
      <c r="C168" s="7">
        <v>94</v>
      </c>
      <c r="D168" s="7">
        <v>94</v>
      </c>
      <c r="E168" s="7">
        <v>55.984999999999999</v>
      </c>
      <c r="F168" s="7">
        <f t="shared" si="7"/>
        <v>59.558510638297868</v>
      </c>
      <c r="G168" s="7">
        <f t="shared" si="8"/>
        <v>59.558510638297868</v>
      </c>
      <c r="H168" s="7">
        <v>556.10199999999998</v>
      </c>
      <c r="I168" s="7">
        <f t="shared" si="6"/>
        <v>10.067397707614791</v>
      </c>
    </row>
    <row r="169" spans="1:9" x14ac:dyDescent="0.2">
      <c r="A169" s="4" t="s">
        <v>173</v>
      </c>
      <c r="B169" s="5" t="s">
        <v>686</v>
      </c>
      <c r="C169" s="7">
        <v>623148</v>
      </c>
      <c r="D169" s="7">
        <v>623148</v>
      </c>
      <c r="E169" s="7">
        <v>625338.05885000003</v>
      </c>
      <c r="F169" s="7">
        <f t="shared" si="7"/>
        <v>100.3514508351146</v>
      </c>
      <c r="G169" s="7">
        <f t="shared" si="8"/>
        <v>100.3514508351146</v>
      </c>
      <c r="H169" s="7">
        <v>582442.08999000001</v>
      </c>
      <c r="I169" s="7">
        <f t="shared" si="6"/>
        <v>107.36484701178387</v>
      </c>
    </row>
    <row r="170" spans="1:9" x14ac:dyDescent="0.2">
      <c r="A170" s="4" t="s">
        <v>174</v>
      </c>
      <c r="B170" s="5" t="s">
        <v>687</v>
      </c>
      <c r="C170" s="7">
        <v>623148</v>
      </c>
      <c r="D170" s="7">
        <v>623148</v>
      </c>
      <c r="E170" s="7">
        <v>625338.05885000003</v>
      </c>
      <c r="F170" s="7">
        <f t="shared" si="7"/>
        <v>100.3514508351146</v>
      </c>
      <c r="G170" s="7">
        <f t="shared" si="8"/>
        <v>100.3514508351146</v>
      </c>
      <c r="H170" s="7">
        <v>582442.08999000001</v>
      </c>
      <c r="I170" s="7">
        <f t="shared" si="6"/>
        <v>107.36484701178387</v>
      </c>
    </row>
    <row r="171" spans="1:9" ht="38.25" x14ac:dyDescent="0.2">
      <c r="A171" s="4" t="s">
        <v>175</v>
      </c>
      <c r="B171" s="5" t="s">
        <v>688</v>
      </c>
      <c r="C171" s="7">
        <v>657.6</v>
      </c>
      <c r="D171" s="7">
        <v>657.6</v>
      </c>
      <c r="E171" s="7">
        <v>0</v>
      </c>
      <c r="F171" s="7">
        <f t="shared" si="7"/>
        <v>0</v>
      </c>
      <c r="G171" s="7">
        <f t="shared" si="8"/>
        <v>0</v>
      </c>
      <c r="H171" s="7">
        <v>0</v>
      </c>
      <c r="I171" s="7">
        <v>0</v>
      </c>
    </row>
    <row r="172" spans="1:9" ht="25.5" x14ac:dyDescent="0.2">
      <c r="A172" s="4" t="s">
        <v>176</v>
      </c>
      <c r="B172" s="5" t="s">
        <v>689</v>
      </c>
      <c r="C172" s="7">
        <v>602695</v>
      </c>
      <c r="D172" s="7">
        <v>602695</v>
      </c>
      <c r="E172" s="7">
        <v>609373.25304999994</v>
      </c>
      <c r="F172" s="7">
        <f t="shared" si="7"/>
        <v>101.10806511585461</v>
      </c>
      <c r="G172" s="7">
        <f t="shared" si="8"/>
        <v>101.10806511585461</v>
      </c>
      <c r="H172" s="7">
        <v>563294.87474999996</v>
      </c>
      <c r="I172" s="7">
        <f t="shared" si="6"/>
        <v>108.18015223739614</v>
      </c>
    </row>
    <row r="173" spans="1:9" ht="25.5" x14ac:dyDescent="0.2">
      <c r="A173" s="4" t="s">
        <v>177</v>
      </c>
      <c r="B173" s="5" t="s">
        <v>690</v>
      </c>
      <c r="C173" s="7">
        <v>19795.400000000001</v>
      </c>
      <c r="D173" s="7">
        <v>19795.400000000001</v>
      </c>
      <c r="E173" s="7">
        <v>15964.8058</v>
      </c>
      <c r="F173" s="7">
        <f t="shared" si="7"/>
        <v>80.649068975620594</v>
      </c>
      <c r="G173" s="7">
        <f t="shared" si="8"/>
        <v>80.649068975620594</v>
      </c>
      <c r="H173" s="7">
        <v>19147.215239999998</v>
      </c>
      <c r="I173" s="7">
        <f t="shared" si="6"/>
        <v>83.37925698275069</v>
      </c>
    </row>
    <row r="174" spans="1:9" ht="25.5" x14ac:dyDescent="0.2">
      <c r="A174" s="2" t="s">
        <v>178</v>
      </c>
      <c r="B174" s="3" t="s">
        <v>691</v>
      </c>
      <c r="C174" s="6">
        <v>2284597.2999999998</v>
      </c>
      <c r="D174" s="6">
        <v>2284597.2999999998</v>
      </c>
      <c r="E174" s="6">
        <v>1747592.5194900001</v>
      </c>
      <c r="F174" s="6">
        <f t="shared" si="7"/>
        <v>76.494554182043387</v>
      </c>
      <c r="G174" s="6">
        <f t="shared" si="8"/>
        <v>76.494554182043387</v>
      </c>
      <c r="H174" s="6">
        <v>1545706.55852</v>
      </c>
      <c r="I174" s="6">
        <f t="shared" si="6"/>
        <v>113.06107940457366</v>
      </c>
    </row>
    <row r="175" spans="1:9" x14ac:dyDescent="0.2">
      <c r="A175" s="4" t="s">
        <v>179</v>
      </c>
      <c r="B175" s="5" t="s">
        <v>692</v>
      </c>
      <c r="C175" s="7">
        <v>40826.699999999997</v>
      </c>
      <c r="D175" s="7">
        <v>40826.699999999997</v>
      </c>
      <c r="E175" s="7">
        <v>41028.343990000001</v>
      </c>
      <c r="F175" s="7">
        <f t="shared" si="7"/>
        <v>100.49390225024311</v>
      </c>
      <c r="G175" s="7">
        <f t="shared" si="8"/>
        <v>100.49390225024311</v>
      </c>
      <c r="H175" s="7">
        <v>33052.303699999997</v>
      </c>
      <c r="I175" s="7">
        <f t="shared" si="6"/>
        <v>124.13157147046306</v>
      </c>
    </row>
    <row r="176" spans="1:9" ht="38.25" x14ac:dyDescent="0.2">
      <c r="A176" s="4" t="s">
        <v>180</v>
      </c>
      <c r="B176" s="5" t="s">
        <v>693</v>
      </c>
      <c r="C176" s="7">
        <v>0.3</v>
      </c>
      <c r="D176" s="7">
        <v>0.3</v>
      </c>
      <c r="E176" s="7">
        <v>4.0999999999999996</v>
      </c>
      <c r="F176" s="7" t="s">
        <v>1362</v>
      </c>
      <c r="G176" s="7" t="s">
        <v>1362</v>
      </c>
      <c r="H176" s="7">
        <v>1.1000000000000001</v>
      </c>
      <c r="I176" s="7" t="s">
        <v>1362</v>
      </c>
    </row>
    <row r="177" spans="1:14" s="15" customFormat="1" ht="25.5" x14ac:dyDescent="0.2">
      <c r="A177" s="4" t="s">
        <v>181</v>
      </c>
      <c r="B177" s="5" t="s">
        <v>694</v>
      </c>
      <c r="C177" s="7">
        <v>0</v>
      </c>
      <c r="D177" s="7">
        <v>0</v>
      </c>
      <c r="E177" s="7">
        <v>3077.1568199999997</v>
      </c>
      <c r="F177" s="7">
        <v>0</v>
      </c>
      <c r="G177" s="7">
        <v>0</v>
      </c>
      <c r="H177" s="7">
        <v>0</v>
      </c>
      <c r="I177" s="7">
        <v>0</v>
      </c>
    </row>
    <row r="178" spans="1:14" x14ac:dyDescent="0.2">
      <c r="A178" s="4" t="s">
        <v>182</v>
      </c>
      <c r="B178" s="5" t="s">
        <v>695</v>
      </c>
      <c r="C178" s="7">
        <v>0.3</v>
      </c>
      <c r="D178" s="7">
        <v>0.3</v>
      </c>
      <c r="E178" s="7">
        <v>0.15</v>
      </c>
      <c r="F178" s="7">
        <f t="shared" si="7"/>
        <v>50</v>
      </c>
      <c r="G178" s="7">
        <f t="shared" si="8"/>
        <v>50</v>
      </c>
      <c r="H178" s="7">
        <v>0.1</v>
      </c>
      <c r="I178" s="7">
        <f t="shared" si="6"/>
        <v>149.99999999999997</v>
      </c>
    </row>
    <row r="179" spans="1:14" ht="25.5" x14ac:dyDescent="0.2">
      <c r="A179" s="4" t="s">
        <v>183</v>
      </c>
      <c r="B179" s="5" t="s">
        <v>696</v>
      </c>
      <c r="C179" s="7">
        <v>91.8</v>
      </c>
      <c r="D179" s="7">
        <v>91.8</v>
      </c>
      <c r="E179" s="7">
        <v>103.2</v>
      </c>
      <c r="F179" s="7">
        <f t="shared" si="7"/>
        <v>112.41830065359477</v>
      </c>
      <c r="G179" s="7">
        <f t="shared" si="8"/>
        <v>112.41830065359477</v>
      </c>
      <c r="H179" s="7">
        <v>116.2</v>
      </c>
      <c r="I179" s="7">
        <f t="shared" si="6"/>
        <v>88.812392426850266</v>
      </c>
    </row>
    <row r="180" spans="1:14" ht="51" x14ac:dyDescent="0.2">
      <c r="A180" s="4" t="s">
        <v>184</v>
      </c>
      <c r="B180" s="5" t="s">
        <v>697</v>
      </c>
      <c r="C180" s="7">
        <v>91.8</v>
      </c>
      <c r="D180" s="7">
        <v>91.8</v>
      </c>
      <c r="E180" s="7">
        <v>103.2</v>
      </c>
      <c r="F180" s="7">
        <f t="shared" si="7"/>
        <v>112.41830065359477</v>
      </c>
      <c r="G180" s="7">
        <f t="shared" si="8"/>
        <v>112.41830065359477</v>
      </c>
      <c r="H180" s="7">
        <v>116.2</v>
      </c>
      <c r="I180" s="7">
        <f t="shared" si="6"/>
        <v>88.812392426850266</v>
      </c>
    </row>
    <row r="181" spans="1:14" ht="25.5" x14ac:dyDescent="0.2">
      <c r="A181" s="4" t="s">
        <v>185</v>
      </c>
      <c r="B181" s="5" t="s">
        <v>698</v>
      </c>
      <c r="C181" s="7">
        <v>165.1</v>
      </c>
      <c r="D181" s="7">
        <v>165.1</v>
      </c>
      <c r="E181" s="7">
        <v>92.918700000000001</v>
      </c>
      <c r="F181" s="7">
        <f t="shared" si="7"/>
        <v>56.280254391278021</v>
      </c>
      <c r="G181" s="7">
        <f t="shared" si="8"/>
        <v>56.280254391278021</v>
      </c>
      <c r="H181" s="7">
        <v>67.976199999999992</v>
      </c>
      <c r="I181" s="7">
        <f t="shared" si="6"/>
        <v>136.69298960518537</v>
      </c>
    </row>
    <row r="182" spans="1:14" ht="51" x14ac:dyDescent="0.2">
      <c r="A182" s="4" t="s">
        <v>186</v>
      </c>
      <c r="B182" s="5" t="s">
        <v>699</v>
      </c>
      <c r="C182" s="7">
        <v>165.1</v>
      </c>
      <c r="D182" s="7">
        <v>165.1</v>
      </c>
      <c r="E182" s="7">
        <v>92.918700000000001</v>
      </c>
      <c r="F182" s="7">
        <f t="shared" si="7"/>
        <v>56.280254391278021</v>
      </c>
      <c r="G182" s="7">
        <f t="shared" si="8"/>
        <v>56.280254391278021</v>
      </c>
      <c r="H182" s="7">
        <v>67.976199999999992</v>
      </c>
      <c r="I182" s="7">
        <f t="shared" si="6"/>
        <v>136.69298960518537</v>
      </c>
    </row>
    <row r="183" spans="1:14" x14ac:dyDescent="0.2">
      <c r="A183" s="4" t="s">
        <v>187</v>
      </c>
      <c r="B183" s="5" t="s">
        <v>700</v>
      </c>
      <c r="C183" s="7">
        <v>40569.199999999997</v>
      </c>
      <c r="D183" s="7">
        <v>40569.199999999997</v>
      </c>
      <c r="E183" s="7">
        <v>37750.818469999998</v>
      </c>
      <c r="F183" s="7">
        <f t="shared" si="7"/>
        <v>93.052903360184587</v>
      </c>
      <c r="G183" s="7">
        <f t="shared" si="8"/>
        <v>93.052903360184587</v>
      </c>
      <c r="H183" s="7">
        <v>32866.927499999998</v>
      </c>
      <c r="I183" s="7">
        <f t="shared" si="6"/>
        <v>114.85959090639062</v>
      </c>
    </row>
    <row r="184" spans="1:14" ht="25.5" x14ac:dyDescent="0.2">
      <c r="A184" s="4" t="s">
        <v>188</v>
      </c>
      <c r="B184" s="5" t="s">
        <v>701</v>
      </c>
      <c r="C184" s="7">
        <v>0</v>
      </c>
      <c r="D184" s="7">
        <v>0</v>
      </c>
      <c r="E184" s="7">
        <v>-0.2</v>
      </c>
      <c r="F184" s="7">
        <v>0</v>
      </c>
      <c r="G184" s="7">
        <v>0</v>
      </c>
      <c r="H184" s="7">
        <v>0.6</v>
      </c>
      <c r="I184" s="7">
        <v>0</v>
      </c>
    </row>
    <row r="185" spans="1:14" ht="25.5" x14ac:dyDescent="0.2">
      <c r="A185" s="4" t="s">
        <v>189</v>
      </c>
      <c r="B185" s="5" t="s">
        <v>702</v>
      </c>
      <c r="C185" s="7">
        <v>40569.199999999997</v>
      </c>
      <c r="D185" s="7">
        <v>40569.199999999997</v>
      </c>
      <c r="E185" s="7">
        <v>37751.018469999995</v>
      </c>
      <c r="F185" s="7">
        <f t="shared" si="7"/>
        <v>93.053396345010498</v>
      </c>
      <c r="G185" s="7">
        <f t="shared" si="8"/>
        <v>93.053396345010498</v>
      </c>
      <c r="H185" s="7">
        <v>32866.327499999999</v>
      </c>
      <c r="I185" s="7">
        <f t="shared" si="6"/>
        <v>114.86229628180999</v>
      </c>
    </row>
    <row r="186" spans="1:14" x14ac:dyDescent="0.2">
      <c r="A186" s="4" t="s">
        <v>190</v>
      </c>
      <c r="B186" s="5" t="s">
        <v>703</v>
      </c>
      <c r="C186" s="7">
        <v>2243770.6</v>
      </c>
      <c r="D186" s="7">
        <v>2243770.6</v>
      </c>
      <c r="E186" s="7">
        <v>1706564.1754999999</v>
      </c>
      <c r="F186" s="7">
        <f t="shared" si="7"/>
        <v>76.057872204047953</v>
      </c>
      <c r="G186" s="7">
        <f t="shared" si="8"/>
        <v>76.057872204047953</v>
      </c>
      <c r="H186" s="7">
        <v>1512654.2548199999</v>
      </c>
      <c r="I186" s="7">
        <f t="shared" si="6"/>
        <v>112.81918323781626</v>
      </c>
    </row>
    <row r="187" spans="1:14" ht="25.5" x14ac:dyDescent="0.2">
      <c r="A187" s="4" t="s">
        <v>191</v>
      </c>
      <c r="B187" s="5" t="s">
        <v>704</v>
      </c>
      <c r="C187" s="7">
        <v>5753.3</v>
      </c>
      <c r="D187" s="7">
        <v>5753.3</v>
      </c>
      <c r="E187" s="7">
        <v>6115.9353300000002</v>
      </c>
      <c r="F187" s="7">
        <f t="shared" si="7"/>
        <v>106.3030839692003</v>
      </c>
      <c r="G187" s="7">
        <f t="shared" si="8"/>
        <v>106.3030839692003</v>
      </c>
      <c r="H187" s="7">
        <v>6337.7969499999999</v>
      </c>
      <c r="I187" s="7">
        <f t="shared" si="6"/>
        <v>96.499388955652805</v>
      </c>
      <c r="N187" s="15"/>
    </row>
    <row r="188" spans="1:14" ht="25.5" x14ac:dyDescent="0.2">
      <c r="A188" s="4" t="s">
        <v>192</v>
      </c>
      <c r="B188" s="5" t="s">
        <v>705</v>
      </c>
      <c r="C188" s="7">
        <v>5753.3</v>
      </c>
      <c r="D188" s="7">
        <v>5753.3</v>
      </c>
      <c r="E188" s="7">
        <v>6115.9353300000002</v>
      </c>
      <c r="F188" s="7">
        <f t="shared" si="7"/>
        <v>106.3030839692003</v>
      </c>
      <c r="G188" s="7">
        <f t="shared" si="8"/>
        <v>106.3030839692003</v>
      </c>
      <c r="H188" s="7">
        <v>6337.7969499999999</v>
      </c>
      <c r="I188" s="7">
        <f t="shared" si="6"/>
        <v>96.499388955652805</v>
      </c>
      <c r="N188" s="15"/>
    </row>
    <row r="189" spans="1:14" x14ac:dyDescent="0.2">
      <c r="A189" s="4" t="s">
        <v>193</v>
      </c>
      <c r="B189" s="5" t="s">
        <v>706</v>
      </c>
      <c r="C189" s="7">
        <v>2238017.2999999998</v>
      </c>
      <c r="D189" s="7">
        <v>2238017.2999999998</v>
      </c>
      <c r="E189" s="7">
        <v>1700448.2401700001</v>
      </c>
      <c r="F189" s="7">
        <f t="shared" si="7"/>
        <v>75.980120447236942</v>
      </c>
      <c r="G189" s="7">
        <f t="shared" si="8"/>
        <v>75.980120447236942</v>
      </c>
      <c r="H189" s="7">
        <v>1506316.4578699998</v>
      </c>
      <c r="I189" s="7">
        <f t="shared" si="6"/>
        <v>112.88784845214475</v>
      </c>
    </row>
    <row r="190" spans="1:14" x14ac:dyDescent="0.2">
      <c r="A190" s="4" t="s">
        <v>194</v>
      </c>
      <c r="B190" s="5" t="s">
        <v>707</v>
      </c>
      <c r="C190" s="7">
        <v>2238017.2999999998</v>
      </c>
      <c r="D190" s="7">
        <v>2238017.2999999998</v>
      </c>
      <c r="E190" s="7">
        <v>1700448.2401700001</v>
      </c>
      <c r="F190" s="7">
        <f t="shared" si="7"/>
        <v>75.980120447236942</v>
      </c>
      <c r="G190" s="7">
        <f t="shared" si="8"/>
        <v>75.980120447236942</v>
      </c>
      <c r="H190" s="7">
        <v>1506316.4578699998</v>
      </c>
      <c r="I190" s="7">
        <f t="shared" si="6"/>
        <v>112.88784845214475</v>
      </c>
      <c r="N190" s="15"/>
    </row>
    <row r="191" spans="1:14" x14ac:dyDescent="0.2">
      <c r="A191" s="2" t="s">
        <v>195</v>
      </c>
      <c r="B191" s="3" t="s">
        <v>708</v>
      </c>
      <c r="C191" s="6">
        <v>2272.1999999999998</v>
      </c>
      <c r="D191" s="6">
        <v>2272.1999999999998</v>
      </c>
      <c r="E191" s="6">
        <v>7219.5507400000006</v>
      </c>
      <c r="F191" s="6" t="s">
        <v>1362</v>
      </c>
      <c r="G191" s="6" t="s">
        <v>1362</v>
      </c>
      <c r="H191" s="6">
        <v>18477.176170000002</v>
      </c>
      <c r="I191" s="6">
        <f t="shared" si="6"/>
        <v>39.072803514867388</v>
      </c>
      <c r="N191" s="15"/>
    </row>
    <row r="192" spans="1:14" x14ac:dyDescent="0.2">
      <c r="A192" s="4" t="s">
        <v>196</v>
      </c>
      <c r="B192" s="5" t="s">
        <v>709</v>
      </c>
      <c r="C192" s="7">
        <v>339.6</v>
      </c>
      <c r="D192" s="7">
        <v>339.6</v>
      </c>
      <c r="E192" s="7">
        <v>381.13403999999997</v>
      </c>
      <c r="F192" s="7">
        <f t="shared" si="7"/>
        <v>112.23028268551236</v>
      </c>
      <c r="G192" s="7">
        <f t="shared" si="8"/>
        <v>112.23028268551236</v>
      </c>
      <c r="H192" s="7">
        <v>343.78737000000001</v>
      </c>
      <c r="I192" s="7">
        <f t="shared" si="6"/>
        <v>110.86330483868561</v>
      </c>
      <c r="N192" s="15"/>
    </row>
    <row r="193" spans="1:9" ht="25.5" x14ac:dyDescent="0.2">
      <c r="A193" s="4" t="s">
        <v>197</v>
      </c>
      <c r="B193" s="5" t="s">
        <v>710</v>
      </c>
      <c r="C193" s="7">
        <v>339.6</v>
      </c>
      <c r="D193" s="7">
        <v>339.6</v>
      </c>
      <c r="E193" s="7">
        <v>381.13403999999997</v>
      </c>
      <c r="F193" s="7">
        <f t="shared" si="7"/>
        <v>112.23028268551236</v>
      </c>
      <c r="G193" s="7">
        <f t="shared" si="8"/>
        <v>112.23028268551236</v>
      </c>
      <c r="H193" s="7">
        <v>343.78737000000001</v>
      </c>
      <c r="I193" s="7">
        <f t="shared" si="6"/>
        <v>110.86330483868561</v>
      </c>
    </row>
    <row r="194" spans="1:9" ht="51" x14ac:dyDescent="0.2">
      <c r="A194" s="4" t="s">
        <v>198</v>
      </c>
      <c r="B194" s="5" t="s">
        <v>711</v>
      </c>
      <c r="C194" s="7">
        <v>1643.4</v>
      </c>
      <c r="D194" s="7">
        <v>1643.4</v>
      </c>
      <c r="E194" s="7">
        <v>2466.5398700000001</v>
      </c>
      <c r="F194" s="7">
        <f t="shared" si="7"/>
        <v>150.08761530972373</v>
      </c>
      <c r="G194" s="7">
        <f t="shared" si="8"/>
        <v>150.08761530972373</v>
      </c>
      <c r="H194" s="7">
        <v>2698.1410499999997</v>
      </c>
      <c r="I194" s="7">
        <f t="shared" si="6"/>
        <v>91.416268619463025</v>
      </c>
    </row>
    <row r="195" spans="1:9" ht="63.75" x14ac:dyDescent="0.2">
      <c r="A195" s="4" t="s">
        <v>199</v>
      </c>
      <c r="B195" s="5" t="s">
        <v>712</v>
      </c>
      <c r="C195" s="7">
        <v>372.9</v>
      </c>
      <c r="D195" s="7">
        <v>372.9</v>
      </c>
      <c r="E195" s="7">
        <v>336.15813000000003</v>
      </c>
      <c r="F195" s="7">
        <f t="shared" si="7"/>
        <v>90.146991150442489</v>
      </c>
      <c r="G195" s="7">
        <f t="shared" si="8"/>
        <v>90.146991150442489</v>
      </c>
      <c r="H195" s="7">
        <v>1009.1514</v>
      </c>
      <c r="I195" s="7">
        <f t="shared" si="6"/>
        <v>33.310970980172058</v>
      </c>
    </row>
    <row r="196" spans="1:9" ht="63.75" x14ac:dyDescent="0.2">
      <c r="A196" s="4" t="s">
        <v>200</v>
      </c>
      <c r="B196" s="5" t="s">
        <v>713</v>
      </c>
      <c r="C196" s="7">
        <v>1270.5</v>
      </c>
      <c r="D196" s="7">
        <v>1270.5</v>
      </c>
      <c r="E196" s="7">
        <v>2130.3817400000003</v>
      </c>
      <c r="F196" s="7">
        <f t="shared" si="7"/>
        <v>167.68057772530503</v>
      </c>
      <c r="G196" s="7">
        <f t="shared" si="8"/>
        <v>167.68057772530503</v>
      </c>
      <c r="H196" s="7">
        <v>1688.98965</v>
      </c>
      <c r="I196" s="7">
        <f t="shared" si="6"/>
        <v>126.13349880504006</v>
      </c>
    </row>
    <row r="197" spans="1:9" ht="63.75" x14ac:dyDescent="0.2">
      <c r="A197" s="4" t="s">
        <v>1278</v>
      </c>
      <c r="B197" s="5" t="s">
        <v>1279</v>
      </c>
      <c r="C197" s="7"/>
      <c r="D197" s="7"/>
      <c r="E197" s="7"/>
      <c r="F197" s="7"/>
      <c r="G197" s="7"/>
      <c r="H197" s="7">
        <v>36.270000000000003</v>
      </c>
      <c r="I197" s="7"/>
    </row>
    <row r="198" spans="1:9" ht="63.75" x14ac:dyDescent="0.2">
      <c r="A198" s="4" t="s">
        <v>201</v>
      </c>
      <c r="B198" s="5" t="s">
        <v>714</v>
      </c>
      <c r="C198" s="7">
        <v>1270.5</v>
      </c>
      <c r="D198" s="7">
        <v>1270.5</v>
      </c>
      <c r="E198" s="7">
        <v>2130.3817400000003</v>
      </c>
      <c r="F198" s="7">
        <f t="shared" si="7"/>
        <v>167.68057772530503</v>
      </c>
      <c r="G198" s="7">
        <f t="shared" si="8"/>
        <v>167.68057772530503</v>
      </c>
      <c r="H198" s="7">
        <v>1688.98965</v>
      </c>
      <c r="I198" s="7">
        <f t="shared" si="6"/>
        <v>126.13349880504006</v>
      </c>
    </row>
    <row r="199" spans="1:9" s="15" customFormat="1" ht="63.75" x14ac:dyDescent="0.2">
      <c r="A199" s="4" t="s">
        <v>202</v>
      </c>
      <c r="B199" s="5" t="s">
        <v>715</v>
      </c>
      <c r="C199" s="7">
        <v>372.9</v>
      </c>
      <c r="D199" s="7">
        <v>372.9</v>
      </c>
      <c r="E199" s="7">
        <v>336.15813000000003</v>
      </c>
      <c r="F199" s="7">
        <f t="shared" si="7"/>
        <v>90.146991150442489</v>
      </c>
      <c r="G199" s="7">
        <f t="shared" si="8"/>
        <v>90.146991150442489</v>
      </c>
      <c r="H199" s="7">
        <v>972.88139999999999</v>
      </c>
      <c r="I199" s="7">
        <f t="shared" si="6"/>
        <v>34.552837581230357</v>
      </c>
    </row>
    <row r="200" spans="1:9" ht="25.5" x14ac:dyDescent="0.2">
      <c r="A200" s="4" t="s">
        <v>203</v>
      </c>
      <c r="B200" s="5" t="s">
        <v>716</v>
      </c>
      <c r="C200" s="7">
        <v>289.2</v>
      </c>
      <c r="D200" s="7">
        <v>289.2</v>
      </c>
      <c r="E200" s="7">
        <v>4371.8768300000002</v>
      </c>
      <c r="F200" s="7" t="s">
        <v>1362</v>
      </c>
      <c r="G200" s="7" t="s">
        <v>1362</v>
      </c>
      <c r="H200" s="7">
        <v>15435.24775</v>
      </c>
      <c r="I200" s="7">
        <f t="shared" si="6"/>
        <v>28.32398223086507</v>
      </c>
    </row>
    <row r="201" spans="1:9" ht="38.25" x14ac:dyDescent="0.2">
      <c r="A201" s="4" t="s">
        <v>204</v>
      </c>
      <c r="B201" s="5" t="s">
        <v>717</v>
      </c>
      <c r="C201" s="7">
        <v>289.2</v>
      </c>
      <c r="D201" s="7">
        <v>289.2</v>
      </c>
      <c r="E201" s="7">
        <v>4371.8768300000002</v>
      </c>
      <c r="F201" s="7" t="s">
        <v>1362</v>
      </c>
      <c r="G201" s="7" t="s">
        <v>1362</v>
      </c>
      <c r="H201" s="7">
        <v>15435.24775</v>
      </c>
      <c r="I201" s="7">
        <f t="shared" si="6"/>
        <v>28.32398223086507</v>
      </c>
    </row>
    <row r="202" spans="1:9" ht="38.25" x14ac:dyDescent="0.2">
      <c r="A202" s="4" t="s">
        <v>205</v>
      </c>
      <c r="B202" s="5" t="s">
        <v>718</v>
      </c>
      <c r="C202" s="7">
        <v>289.2</v>
      </c>
      <c r="D202" s="7">
        <v>289.2</v>
      </c>
      <c r="E202" s="7">
        <v>4371.8768300000002</v>
      </c>
      <c r="F202" s="7" t="s">
        <v>1362</v>
      </c>
      <c r="G202" s="7" t="s">
        <v>1362</v>
      </c>
      <c r="H202" s="7">
        <v>15435.24775</v>
      </c>
      <c r="I202" s="7">
        <f t="shared" si="6"/>
        <v>28.32398223086507</v>
      </c>
    </row>
    <row r="203" spans="1:9" x14ac:dyDescent="0.2">
      <c r="A203" s="2" t="s">
        <v>206</v>
      </c>
      <c r="B203" s="3" t="s">
        <v>719</v>
      </c>
      <c r="C203" s="6">
        <v>6663.1</v>
      </c>
      <c r="D203" s="6">
        <v>6663.1</v>
      </c>
      <c r="E203" s="6">
        <v>6964.0897000000004</v>
      </c>
      <c r="F203" s="6">
        <f t="shared" si="7"/>
        <v>104.51726223529589</v>
      </c>
      <c r="G203" s="6">
        <f t="shared" si="8"/>
        <v>104.51726223529589</v>
      </c>
      <c r="H203" s="6">
        <v>6811.2910700000002</v>
      </c>
      <c r="I203" s="6">
        <f t="shared" si="6"/>
        <v>102.24331376283411</v>
      </c>
    </row>
    <row r="204" spans="1:9" ht="25.5" x14ac:dyDescent="0.2">
      <c r="A204" s="4" t="s">
        <v>207</v>
      </c>
      <c r="B204" s="5" t="s">
        <v>720</v>
      </c>
      <c r="C204" s="7">
        <v>6663.1</v>
      </c>
      <c r="D204" s="7">
        <v>6663.1</v>
      </c>
      <c r="E204" s="7">
        <v>6964.0897000000004</v>
      </c>
      <c r="F204" s="7">
        <f t="shared" si="7"/>
        <v>104.51726223529589</v>
      </c>
      <c r="G204" s="7">
        <f t="shared" si="8"/>
        <v>104.51726223529589</v>
      </c>
      <c r="H204" s="7">
        <v>6811.2910700000002</v>
      </c>
      <c r="I204" s="7">
        <f t="shared" si="6"/>
        <v>102.24331376283411</v>
      </c>
    </row>
    <row r="205" spans="1:9" ht="25.5" x14ac:dyDescent="0.2">
      <c r="A205" s="4" t="s">
        <v>208</v>
      </c>
      <c r="B205" s="5" t="s">
        <v>721</v>
      </c>
      <c r="C205" s="7">
        <v>6663.1</v>
      </c>
      <c r="D205" s="7">
        <v>6663.1</v>
      </c>
      <c r="E205" s="7">
        <v>6964.0897000000004</v>
      </c>
      <c r="F205" s="7">
        <f t="shared" si="7"/>
        <v>104.51726223529589</v>
      </c>
      <c r="G205" s="7">
        <f t="shared" si="8"/>
        <v>104.51726223529589</v>
      </c>
      <c r="H205" s="7">
        <v>6811.2910700000002</v>
      </c>
      <c r="I205" s="7">
        <f t="shared" si="6"/>
        <v>102.24331376283411</v>
      </c>
    </row>
    <row r="206" spans="1:9" x14ac:dyDescent="0.2">
      <c r="A206" s="2" t="s">
        <v>209</v>
      </c>
      <c r="B206" s="3" t="s">
        <v>722</v>
      </c>
      <c r="C206" s="6">
        <v>852969.5</v>
      </c>
      <c r="D206" s="6">
        <v>852969.5</v>
      </c>
      <c r="E206" s="6">
        <v>1071667.0027000001</v>
      </c>
      <c r="F206" s="6">
        <f t="shared" si="7"/>
        <v>125.63954545854219</v>
      </c>
      <c r="G206" s="6">
        <f t="shared" si="8"/>
        <v>125.63954545854219</v>
      </c>
      <c r="H206" s="6">
        <v>990379.18697000004</v>
      </c>
      <c r="I206" s="6">
        <f t="shared" si="6"/>
        <v>108.20774677007246</v>
      </c>
    </row>
    <row r="207" spans="1:9" ht="25.5" x14ac:dyDescent="0.2">
      <c r="A207" s="4" t="s">
        <v>210</v>
      </c>
      <c r="B207" s="5" t="s">
        <v>723</v>
      </c>
      <c r="C207" s="7">
        <v>774070.4</v>
      </c>
      <c r="D207" s="7">
        <v>774070.4</v>
      </c>
      <c r="E207" s="7">
        <v>794137.68370000005</v>
      </c>
      <c r="F207" s="7">
        <f t="shared" si="7"/>
        <v>102.59243651481829</v>
      </c>
      <c r="G207" s="7">
        <f t="shared" si="8"/>
        <v>102.59243651481829</v>
      </c>
      <c r="H207" s="7">
        <v>937858.99461000005</v>
      </c>
      <c r="I207" s="7">
        <f t="shared" si="6"/>
        <v>84.675594973659642</v>
      </c>
    </row>
    <row r="208" spans="1:9" ht="38.25" x14ac:dyDescent="0.2">
      <c r="A208" s="4" t="s">
        <v>211</v>
      </c>
      <c r="B208" s="5" t="s">
        <v>724</v>
      </c>
      <c r="C208" s="7">
        <v>986.7</v>
      </c>
      <c r="D208" s="7">
        <v>986.7</v>
      </c>
      <c r="E208" s="7">
        <v>786.20798000000002</v>
      </c>
      <c r="F208" s="7">
        <f t="shared" si="7"/>
        <v>79.680549305766689</v>
      </c>
      <c r="G208" s="7">
        <f t="shared" si="8"/>
        <v>79.680549305766689</v>
      </c>
      <c r="H208" s="7">
        <v>890.41309999999999</v>
      </c>
      <c r="I208" s="7">
        <f t="shared" ref="I208:I271" si="9">E208/H208*100</f>
        <v>88.296991587387936</v>
      </c>
    </row>
    <row r="209" spans="1:9" ht="51" x14ac:dyDescent="0.2">
      <c r="A209" s="4" t="s">
        <v>212</v>
      </c>
      <c r="B209" s="5" t="s">
        <v>725</v>
      </c>
      <c r="C209" s="7">
        <v>986.7</v>
      </c>
      <c r="D209" s="7">
        <v>986.7</v>
      </c>
      <c r="E209" s="7">
        <v>786.20798000000002</v>
      </c>
      <c r="F209" s="7">
        <f t="shared" ref="F209:F272" si="10">E209/C209*100</f>
        <v>79.680549305766689</v>
      </c>
      <c r="G209" s="7">
        <f t="shared" ref="G209:G272" si="11">E209/D209*100</f>
        <v>79.680549305766689</v>
      </c>
      <c r="H209" s="7">
        <v>890.41309999999999</v>
      </c>
      <c r="I209" s="7">
        <f t="shared" si="9"/>
        <v>88.296991587387936</v>
      </c>
    </row>
    <row r="210" spans="1:9" ht="51" x14ac:dyDescent="0.2">
      <c r="A210" s="4" t="s">
        <v>213</v>
      </c>
      <c r="B210" s="5" t="s">
        <v>726</v>
      </c>
      <c r="C210" s="7">
        <v>2032.3</v>
      </c>
      <c r="D210" s="7">
        <v>2032.3</v>
      </c>
      <c r="E210" s="7">
        <v>2075.3270900000002</v>
      </c>
      <c r="F210" s="7">
        <f t="shared" si="10"/>
        <v>102.1171623283964</v>
      </c>
      <c r="G210" s="7">
        <f t="shared" si="11"/>
        <v>102.1171623283964</v>
      </c>
      <c r="H210" s="7">
        <v>1875.58205</v>
      </c>
      <c r="I210" s="7">
        <f t="shared" si="9"/>
        <v>110.64976282962402</v>
      </c>
    </row>
    <row r="211" spans="1:9" ht="63.75" x14ac:dyDescent="0.2">
      <c r="A211" s="4" t="s">
        <v>214</v>
      </c>
      <c r="B211" s="5" t="s">
        <v>727</v>
      </c>
      <c r="C211" s="7">
        <v>2032.3</v>
      </c>
      <c r="D211" s="7">
        <v>2032.3</v>
      </c>
      <c r="E211" s="7">
        <v>2075.3270900000002</v>
      </c>
      <c r="F211" s="7">
        <f t="shared" si="10"/>
        <v>102.1171623283964</v>
      </c>
      <c r="G211" s="7">
        <f t="shared" si="11"/>
        <v>102.1171623283964</v>
      </c>
      <c r="H211" s="7">
        <v>1875.58205</v>
      </c>
      <c r="I211" s="7">
        <f t="shared" si="9"/>
        <v>110.64976282962402</v>
      </c>
    </row>
    <row r="212" spans="1:9" ht="38.25" x14ac:dyDescent="0.2">
      <c r="A212" s="4" t="s">
        <v>215</v>
      </c>
      <c r="B212" s="5" t="s">
        <v>728</v>
      </c>
      <c r="C212" s="7">
        <v>9632.5</v>
      </c>
      <c r="D212" s="7">
        <v>9632.5</v>
      </c>
      <c r="E212" s="7">
        <v>7116.44344</v>
      </c>
      <c r="F212" s="7">
        <f t="shared" si="10"/>
        <v>73.879506254866328</v>
      </c>
      <c r="G212" s="7">
        <f t="shared" si="11"/>
        <v>73.879506254866328</v>
      </c>
      <c r="H212" s="7">
        <v>25906.551620000002</v>
      </c>
      <c r="I212" s="7">
        <f t="shared" si="9"/>
        <v>27.469666918178586</v>
      </c>
    </row>
    <row r="213" spans="1:9" ht="63.75" x14ac:dyDescent="0.2">
      <c r="A213" s="4" t="s">
        <v>216</v>
      </c>
      <c r="B213" s="5" t="s">
        <v>729</v>
      </c>
      <c r="C213" s="7">
        <v>4103.5</v>
      </c>
      <c r="D213" s="7">
        <v>4103.5</v>
      </c>
      <c r="E213" s="7">
        <v>818.72344999999996</v>
      </c>
      <c r="F213" s="7">
        <f t="shared" si="10"/>
        <v>19.951832581942245</v>
      </c>
      <c r="G213" s="7">
        <f t="shared" si="11"/>
        <v>19.951832581942245</v>
      </c>
      <c r="H213" s="7">
        <v>1484.76604</v>
      </c>
      <c r="I213" s="7">
        <f t="shared" si="9"/>
        <v>55.141579746799707</v>
      </c>
    </row>
    <row r="214" spans="1:9" ht="36" customHeight="1" x14ac:dyDescent="0.2">
      <c r="A214" s="4" t="s">
        <v>217</v>
      </c>
      <c r="B214" s="5" t="s">
        <v>730</v>
      </c>
      <c r="C214" s="7">
        <v>5529</v>
      </c>
      <c r="D214" s="7">
        <v>5529</v>
      </c>
      <c r="E214" s="7">
        <v>6297.7199900000005</v>
      </c>
      <c r="F214" s="7">
        <f t="shared" si="10"/>
        <v>113.90341815879907</v>
      </c>
      <c r="G214" s="7">
        <f t="shared" si="11"/>
        <v>113.90341815879907</v>
      </c>
      <c r="H214" s="7">
        <v>24421.78558</v>
      </c>
      <c r="I214" s="7">
        <f t="shared" si="9"/>
        <v>25.787303591582845</v>
      </c>
    </row>
    <row r="215" spans="1:9" ht="56.25" customHeight="1" x14ac:dyDescent="0.2">
      <c r="A215" s="4" t="s">
        <v>218</v>
      </c>
      <c r="B215" s="5" t="s">
        <v>731</v>
      </c>
      <c r="C215" s="7">
        <v>11650.5</v>
      </c>
      <c r="D215" s="7">
        <v>11650.5</v>
      </c>
      <c r="E215" s="7">
        <v>4336.6761900000001</v>
      </c>
      <c r="F215" s="7">
        <f t="shared" si="10"/>
        <v>37.223090768636538</v>
      </c>
      <c r="G215" s="7">
        <f t="shared" si="11"/>
        <v>37.223090768636538</v>
      </c>
      <c r="H215" s="7">
        <v>7670.1386900000007</v>
      </c>
      <c r="I215" s="7">
        <f t="shared" si="9"/>
        <v>56.539736310817602</v>
      </c>
    </row>
    <row r="216" spans="1:9" ht="63.75" x14ac:dyDescent="0.2">
      <c r="A216" s="4" t="s">
        <v>219</v>
      </c>
      <c r="B216" s="5" t="s">
        <v>732</v>
      </c>
      <c r="C216" s="7">
        <v>8925.9</v>
      </c>
      <c r="D216" s="7">
        <v>8925.9</v>
      </c>
      <c r="E216" s="7">
        <v>3364.8009500000003</v>
      </c>
      <c r="F216" s="7">
        <f t="shared" si="10"/>
        <v>37.697049597239499</v>
      </c>
      <c r="G216" s="7">
        <f t="shared" si="11"/>
        <v>37.697049597239499</v>
      </c>
      <c r="H216" s="7">
        <v>5684.2806900000005</v>
      </c>
      <c r="I216" s="7">
        <f t="shared" si="9"/>
        <v>59.194841590414136</v>
      </c>
    </row>
    <row r="217" spans="1:9" ht="63.75" x14ac:dyDescent="0.2">
      <c r="A217" s="4" t="s">
        <v>220</v>
      </c>
      <c r="B217" s="5" t="s">
        <v>733</v>
      </c>
      <c r="C217" s="7">
        <v>2724.6</v>
      </c>
      <c r="D217" s="7">
        <v>2724.6</v>
      </c>
      <c r="E217" s="7">
        <v>971.87523999999996</v>
      </c>
      <c r="F217" s="7">
        <f t="shared" si="10"/>
        <v>35.670382441459296</v>
      </c>
      <c r="G217" s="7">
        <f t="shared" si="11"/>
        <v>35.670382441459296</v>
      </c>
      <c r="H217" s="7">
        <v>1985.8579999999999</v>
      </c>
      <c r="I217" s="7">
        <f t="shared" si="9"/>
        <v>48.939815434940463</v>
      </c>
    </row>
    <row r="218" spans="1:9" ht="38.25" x14ac:dyDescent="0.2">
      <c r="A218" s="4" t="s">
        <v>221</v>
      </c>
      <c r="B218" s="5" t="s">
        <v>734</v>
      </c>
      <c r="C218" s="7">
        <v>1524.1</v>
      </c>
      <c r="D218" s="7">
        <v>1524.1</v>
      </c>
      <c r="E218" s="7">
        <v>1301.0098400000002</v>
      </c>
      <c r="F218" s="7">
        <f t="shared" si="10"/>
        <v>85.362498523718926</v>
      </c>
      <c r="G218" s="7">
        <f t="shared" si="11"/>
        <v>85.362498523718926</v>
      </c>
      <c r="H218" s="7">
        <v>940.55101000000002</v>
      </c>
      <c r="I218" s="7">
        <f t="shared" si="9"/>
        <v>138.32421911917356</v>
      </c>
    </row>
    <row r="219" spans="1:9" ht="63.75" x14ac:dyDescent="0.2">
      <c r="A219" s="4" t="s">
        <v>222</v>
      </c>
      <c r="B219" s="5" t="s">
        <v>735</v>
      </c>
      <c r="C219" s="7">
        <v>1503.5</v>
      </c>
      <c r="D219" s="7">
        <v>1503.5</v>
      </c>
      <c r="E219" s="7">
        <v>1171.0098400000002</v>
      </c>
      <c r="F219" s="7">
        <f t="shared" si="10"/>
        <v>77.885589624210184</v>
      </c>
      <c r="G219" s="7">
        <f t="shared" si="11"/>
        <v>77.885589624210184</v>
      </c>
      <c r="H219" s="7">
        <v>808.50101000000006</v>
      </c>
      <c r="I219" s="7">
        <f t="shared" si="9"/>
        <v>144.83715239885723</v>
      </c>
    </row>
    <row r="220" spans="1:9" ht="51" x14ac:dyDescent="0.2">
      <c r="A220" s="4" t="s">
        <v>223</v>
      </c>
      <c r="B220" s="5" t="s">
        <v>736</v>
      </c>
      <c r="C220" s="7">
        <v>20.6</v>
      </c>
      <c r="D220" s="7">
        <v>20.6</v>
      </c>
      <c r="E220" s="7">
        <v>130</v>
      </c>
      <c r="F220" s="7" t="s">
        <v>1362</v>
      </c>
      <c r="G220" s="7" t="s">
        <v>1362</v>
      </c>
      <c r="H220" s="7">
        <v>132.05000000000001</v>
      </c>
      <c r="I220" s="7">
        <f t="shared" si="9"/>
        <v>98.447557743279063</v>
      </c>
    </row>
    <row r="221" spans="1:9" ht="38.25" x14ac:dyDescent="0.2">
      <c r="A221" s="4" t="s">
        <v>224</v>
      </c>
      <c r="B221" s="5" t="s">
        <v>737</v>
      </c>
      <c r="C221" s="7">
        <v>8.3000000000000007</v>
      </c>
      <c r="D221" s="7">
        <v>8.3000000000000007</v>
      </c>
      <c r="E221" s="7">
        <v>18.008400000000002</v>
      </c>
      <c r="F221" s="7" t="s">
        <v>1362</v>
      </c>
      <c r="G221" s="7" t="s">
        <v>1362</v>
      </c>
      <c r="H221" s="7">
        <v>4.9381599999999999</v>
      </c>
      <c r="I221" s="7" t="s">
        <v>1362</v>
      </c>
    </row>
    <row r="222" spans="1:9" ht="63.75" x14ac:dyDescent="0.2">
      <c r="A222" s="4" t="s">
        <v>225</v>
      </c>
      <c r="B222" s="5" t="s">
        <v>738</v>
      </c>
      <c r="C222" s="7">
        <v>8.3000000000000007</v>
      </c>
      <c r="D222" s="7">
        <v>8.3000000000000007</v>
      </c>
      <c r="E222" s="7">
        <v>18.008400000000002</v>
      </c>
      <c r="F222" s="7" t="s">
        <v>1362</v>
      </c>
      <c r="G222" s="7" t="s">
        <v>1362</v>
      </c>
      <c r="H222" s="7">
        <v>4.9381599999999999</v>
      </c>
      <c r="I222" s="7" t="s">
        <v>1362</v>
      </c>
    </row>
    <row r="223" spans="1:9" ht="38.25" x14ac:dyDescent="0.2">
      <c r="A223" s="4" t="s">
        <v>226</v>
      </c>
      <c r="B223" s="5" t="s">
        <v>739</v>
      </c>
      <c r="C223" s="7">
        <v>103.9</v>
      </c>
      <c r="D223" s="7">
        <v>103.9</v>
      </c>
      <c r="E223" s="7">
        <v>9.09</v>
      </c>
      <c r="F223" s="7">
        <f t="shared" si="10"/>
        <v>8.7487969201154954</v>
      </c>
      <c r="G223" s="7">
        <f t="shared" si="11"/>
        <v>8.7487969201154954</v>
      </c>
      <c r="H223" s="7">
        <v>46.01</v>
      </c>
      <c r="I223" s="7">
        <f t="shared" si="9"/>
        <v>19.756574657683114</v>
      </c>
    </row>
    <row r="224" spans="1:9" ht="63.75" x14ac:dyDescent="0.2">
      <c r="A224" s="4" t="s">
        <v>227</v>
      </c>
      <c r="B224" s="5" t="s">
        <v>740</v>
      </c>
      <c r="C224" s="7">
        <v>2</v>
      </c>
      <c r="D224" s="7">
        <v>2</v>
      </c>
      <c r="E224" s="7">
        <v>0</v>
      </c>
      <c r="F224" s="7">
        <f t="shared" si="10"/>
        <v>0</v>
      </c>
      <c r="G224" s="7">
        <f t="shared" si="11"/>
        <v>0</v>
      </c>
      <c r="H224" s="7">
        <v>0</v>
      </c>
      <c r="I224" s="7">
        <v>0</v>
      </c>
    </row>
    <row r="225" spans="1:14" ht="64.5" customHeight="1" x14ac:dyDescent="0.2">
      <c r="A225" s="4" t="s">
        <v>228</v>
      </c>
      <c r="B225" s="5" t="s">
        <v>741</v>
      </c>
      <c r="C225" s="7">
        <v>101.9</v>
      </c>
      <c r="D225" s="7">
        <v>101.9</v>
      </c>
      <c r="E225" s="7">
        <v>9.09</v>
      </c>
      <c r="F225" s="7">
        <f t="shared" si="10"/>
        <v>8.9205103042198228</v>
      </c>
      <c r="G225" s="7">
        <f t="shared" si="11"/>
        <v>8.9205103042198228</v>
      </c>
      <c r="H225" s="7">
        <v>46.01</v>
      </c>
      <c r="I225" s="7">
        <f t="shared" si="9"/>
        <v>19.756574657683114</v>
      </c>
    </row>
    <row r="226" spans="1:14" ht="38.25" x14ac:dyDescent="0.2">
      <c r="A226" s="4" t="s">
        <v>229</v>
      </c>
      <c r="B226" s="5" t="s">
        <v>742</v>
      </c>
      <c r="C226" s="7">
        <v>718803.6</v>
      </c>
      <c r="D226" s="7">
        <v>718803.6</v>
      </c>
      <c r="E226" s="7">
        <v>751113.42122999998</v>
      </c>
      <c r="F226" s="7">
        <f t="shared" si="10"/>
        <v>104.49494426989514</v>
      </c>
      <c r="G226" s="7">
        <f t="shared" si="11"/>
        <v>104.49494426989514</v>
      </c>
      <c r="H226" s="7">
        <v>867995.91959000006</v>
      </c>
      <c r="I226" s="7">
        <f t="shared" si="9"/>
        <v>86.534211080714556</v>
      </c>
    </row>
    <row r="227" spans="1:14" ht="51" x14ac:dyDescent="0.2">
      <c r="A227" s="4" t="s">
        <v>230</v>
      </c>
      <c r="B227" s="5" t="s">
        <v>743</v>
      </c>
      <c r="C227" s="7">
        <v>621962.1</v>
      </c>
      <c r="D227" s="7">
        <v>621962.1</v>
      </c>
      <c r="E227" s="7">
        <v>634545.82342999999</v>
      </c>
      <c r="F227" s="7">
        <f t="shared" si="10"/>
        <v>102.02322994118131</v>
      </c>
      <c r="G227" s="7">
        <f t="shared" si="11"/>
        <v>102.02322994118131</v>
      </c>
      <c r="H227" s="7">
        <v>761312.66246000002</v>
      </c>
      <c r="I227" s="7">
        <f t="shared" si="9"/>
        <v>83.348912308855688</v>
      </c>
    </row>
    <row r="228" spans="1:14" ht="63.75" x14ac:dyDescent="0.2">
      <c r="A228" s="4" t="s">
        <v>231</v>
      </c>
      <c r="B228" s="5" t="s">
        <v>744</v>
      </c>
      <c r="C228" s="7">
        <v>116.8</v>
      </c>
      <c r="D228" s="7">
        <v>116.8</v>
      </c>
      <c r="E228" s="7">
        <v>10.01449</v>
      </c>
      <c r="F228" s="7">
        <f t="shared" si="10"/>
        <v>8.5740496575342462</v>
      </c>
      <c r="G228" s="7">
        <f t="shared" si="11"/>
        <v>8.5740496575342462</v>
      </c>
      <c r="H228" s="7">
        <v>45.535890000000002</v>
      </c>
      <c r="I228" s="7">
        <f t="shared" si="9"/>
        <v>21.99252062494002</v>
      </c>
    </row>
    <row r="229" spans="1:14" ht="51" x14ac:dyDescent="0.2">
      <c r="A229" s="4" t="s">
        <v>232</v>
      </c>
      <c r="B229" s="5" t="s">
        <v>745</v>
      </c>
      <c r="C229" s="7">
        <v>96724.7</v>
      </c>
      <c r="D229" s="7">
        <v>96724.7</v>
      </c>
      <c r="E229" s="7">
        <v>116557.58331</v>
      </c>
      <c r="F229" s="7">
        <f t="shared" si="10"/>
        <v>120.50446608777283</v>
      </c>
      <c r="G229" s="7">
        <f t="shared" si="11"/>
        <v>120.50446608777283</v>
      </c>
      <c r="H229" s="7">
        <v>106637.72124</v>
      </c>
      <c r="I229" s="7">
        <f t="shared" si="9"/>
        <v>109.3023950199332</v>
      </c>
    </row>
    <row r="230" spans="1:14" ht="38.25" x14ac:dyDescent="0.2">
      <c r="A230" s="4" t="s">
        <v>233</v>
      </c>
      <c r="B230" s="5" t="s">
        <v>746</v>
      </c>
      <c r="C230" s="7">
        <v>760.5</v>
      </c>
      <c r="D230" s="7">
        <v>760.5</v>
      </c>
      <c r="E230" s="7">
        <v>229.04060999999999</v>
      </c>
      <c r="F230" s="7">
        <f t="shared" si="10"/>
        <v>30.117108481262328</v>
      </c>
      <c r="G230" s="7">
        <f t="shared" si="11"/>
        <v>30.117108481262328</v>
      </c>
      <c r="H230" s="7">
        <v>379.56567000000001</v>
      </c>
      <c r="I230" s="7">
        <f t="shared" si="9"/>
        <v>60.342814986402736</v>
      </c>
    </row>
    <row r="231" spans="1:14" ht="63.75" x14ac:dyDescent="0.2">
      <c r="A231" s="4" t="s">
        <v>234</v>
      </c>
      <c r="B231" s="5" t="s">
        <v>747</v>
      </c>
      <c r="C231" s="7">
        <v>472</v>
      </c>
      <c r="D231" s="7">
        <v>472</v>
      </c>
      <c r="E231" s="7">
        <v>15</v>
      </c>
      <c r="F231" s="7">
        <f t="shared" si="10"/>
        <v>3.1779661016949152</v>
      </c>
      <c r="G231" s="7">
        <f t="shared" si="11"/>
        <v>3.1779661016949152</v>
      </c>
      <c r="H231" s="7">
        <v>55</v>
      </c>
      <c r="I231" s="7">
        <f t="shared" si="9"/>
        <v>27.27272727272727</v>
      </c>
    </row>
    <row r="232" spans="1:14" ht="51" x14ac:dyDescent="0.2">
      <c r="A232" s="4" t="s">
        <v>235</v>
      </c>
      <c r="B232" s="5" t="s">
        <v>748</v>
      </c>
      <c r="C232" s="7">
        <v>288.5</v>
      </c>
      <c r="D232" s="7">
        <v>288.5</v>
      </c>
      <c r="E232" s="7">
        <v>214.04060999999999</v>
      </c>
      <c r="F232" s="7">
        <f t="shared" si="10"/>
        <v>74.190852686308489</v>
      </c>
      <c r="G232" s="7">
        <f t="shared" si="11"/>
        <v>74.190852686308489</v>
      </c>
      <c r="H232" s="7">
        <v>324.56567000000001</v>
      </c>
      <c r="I232" s="7">
        <f t="shared" si="9"/>
        <v>65.946780508240437</v>
      </c>
    </row>
    <row r="233" spans="1:14" ht="51" x14ac:dyDescent="0.2">
      <c r="A233" s="4" t="s">
        <v>236</v>
      </c>
      <c r="B233" s="5" t="s">
        <v>749</v>
      </c>
      <c r="C233" s="7">
        <v>7670.9</v>
      </c>
      <c r="D233" s="7">
        <v>7670.9</v>
      </c>
      <c r="E233" s="7">
        <v>9731.1233400000001</v>
      </c>
      <c r="F233" s="7">
        <f t="shared" si="10"/>
        <v>126.85764825509393</v>
      </c>
      <c r="G233" s="7">
        <f t="shared" si="11"/>
        <v>126.85764825509393</v>
      </c>
      <c r="H233" s="7">
        <v>10579.433999999999</v>
      </c>
      <c r="I233" s="7">
        <f t="shared" si="9"/>
        <v>91.981511865379574</v>
      </c>
    </row>
    <row r="234" spans="1:14" ht="76.5" x14ac:dyDescent="0.2">
      <c r="A234" s="4" t="s">
        <v>237</v>
      </c>
      <c r="B234" s="5" t="s">
        <v>750</v>
      </c>
      <c r="C234" s="7">
        <v>2413</v>
      </c>
      <c r="D234" s="7">
        <v>2413</v>
      </c>
      <c r="E234" s="7">
        <v>5672.8529900000003</v>
      </c>
      <c r="F234" s="7" t="s">
        <v>1362</v>
      </c>
      <c r="G234" s="7" t="s">
        <v>1362</v>
      </c>
      <c r="H234" s="7">
        <v>5022.4964199999995</v>
      </c>
      <c r="I234" s="7">
        <f t="shared" si="9"/>
        <v>112.94887075300298</v>
      </c>
    </row>
    <row r="235" spans="1:14" s="15" customFormat="1" ht="63.75" x14ac:dyDescent="0.2">
      <c r="A235" s="4" t="s">
        <v>238</v>
      </c>
      <c r="B235" s="5" t="s">
        <v>751</v>
      </c>
      <c r="C235" s="7">
        <v>5257.9</v>
      </c>
      <c r="D235" s="7">
        <v>5257.9</v>
      </c>
      <c r="E235" s="7">
        <v>4058.2703500000002</v>
      </c>
      <c r="F235" s="7">
        <f t="shared" si="10"/>
        <v>77.184243709465761</v>
      </c>
      <c r="G235" s="7">
        <f t="shared" si="11"/>
        <v>77.184243709465761</v>
      </c>
      <c r="H235" s="7">
        <v>5556.9375799999998</v>
      </c>
      <c r="I235" s="7">
        <f t="shared" si="9"/>
        <v>73.030698862016024</v>
      </c>
    </row>
    <row r="236" spans="1:14" s="15" customFormat="1" ht="51" x14ac:dyDescent="0.2">
      <c r="A236" s="4" t="s">
        <v>239</v>
      </c>
      <c r="B236" s="5" t="s">
        <v>752</v>
      </c>
      <c r="C236" s="7">
        <v>1261.5999999999999</v>
      </c>
      <c r="D236" s="7">
        <v>1261.5999999999999</v>
      </c>
      <c r="E236" s="7">
        <v>224.49025</v>
      </c>
      <c r="F236" s="7">
        <f t="shared" si="10"/>
        <v>17.794090837032343</v>
      </c>
      <c r="G236" s="7">
        <f t="shared" si="11"/>
        <v>17.794090837032343</v>
      </c>
      <c r="H236" s="7">
        <v>1211.6436299999998</v>
      </c>
      <c r="I236" s="7">
        <f t="shared" si="9"/>
        <v>18.527745654058368</v>
      </c>
      <c r="N236" s="11"/>
    </row>
    <row r="237" spans="1:14" ht="89.25" x14ac:dyDescent="0.2">
      <c r="A237" s="4" t="s">
        <v>240</v>
      </c>
      <c r="B237" s="5" t="s">
        <v>753</v>
      </c>
      <c r="C237" s="7">
        <v>110</v>
      </c>
      <c r="D237" s="7">
        <v>110</v>
      </c>
      <c r="E237" s="7">
        <v>5</v>
      </c>
      <c r="F237" s="7">
        <f t="shared" si="10"/>
        <v>4.5454545454545459</v>
      </c>
      <c r="G237" s="7">
        <f t="shared" si="11"/>
        <v>4.5454545454545459</v>
      </c>
      <c r="H237" s="7">
        <v>50</v>
      </c>
      <c r="I237" s="7">
        <f t="shared" si="9"/>
        <v>10</v>
      </c>
    </row>
    <row r="238" spans="1:14" s="15" customFormat="1" ht="76.5" x14ac:dyDescent="0.2">
      <c r="A238" s="4" t="s">
        <v>241</v>
      </c>
      <c r="B238" s="5" t="s">
        <v>754</v>
      </c>
      <c r="C238" s="7">
        <v>834.9</v>
      </c>
      <c r="D238" s="7">
        <v>834.9</v>
      </c>
      <c r="E238" s="7">
        <v>171.37074999999999</v>
      </c>
      <c r="F238" s="7">
        <f t="shared" si="10"/>
        <v>20.525901305545574</v>
      </c>
      <c r="G238" s="7">
        <f t="shared" si="11"/>
        <v>20.525901305545574</v>
      </c>
      <c r="H238" s="7">
        <v>713.78093999999999</v>
      </c>
      <c r="I238" s="7">
        <f t="shared" si="9"/>
        <v>24.008871685478177</v>
      </c>
    </row>
    <row r="239" spans="1:14" ht="140.25" x14ac:dyDescent="0.2">
      <c r="A239" s="4" t="s">
        <v>242</v>
      </c>
      <c r="B239" s="5" t="s">
        <v>755</v>
      </c>
      <c r="C239" s="7">
        <v>316.7</v>
      </c>
      <c r="D239" s="7">
        <v>316.7</v>
      </c>
      <c r="E239" s="7">
        <v>48.119500000000002</v>
      </c>
      <c r="F239" s="7">
        <f t="shared" si="10"/>
        <v>15.194032207136093</v>
      </c>
      <c r="G239" s="7">
        <f t="shared" si="11"/>
        <v>15.194032207136093</v>
      </c>
      <c r="H239" s="7">
        <v>447.86268999999999</v>
      </c>
      <c r="I239" s="7">
        <f t="shared" si="9"/>
        <v>10.744252886973014</v>
      </c>
      <c r="N239" s="15"/>
    </row>
    <row r="240" spans="1:14" ht="38.25" x14ac:dyDescent="0.2">
      <c r="A240" s="4" t="s">
        <v>243</v>
      </c>
      <c r="B240" s="5" t="s">
        <v>756</v>
      </c>
      <c r="C240" s="7">
        <v>0.8</v>
      </c>
      <c r="D240" s="7">
        <v>0.8</v>
      </c>
      <c r="E240" s="7">
        <v>2</v>
      </c>
      <c r="F240" s="7" t="s">
        <v>1362</v>
      </c>
      <c r="G240" s="7" t="s">
        <v>1362</v>
      </c>
      <c r="H240" s="7">
        <v>0</v>
      </c>
      <c r="I240" s="7">
        <v>0</v>
      </c>
    </row>
    <row r="241" spans="1:9" ht="63.75" x14ac:dyDescent="0.2">
      <c r="A241" s="4" t="s">
        <v>244</v>
      </c>
      <c r="B241" s="5" t="s">
        <v>757</v>
      </c>
      <c r="C241" s="7">
        <v>0.8</v>
      </c>
      <c r="D241" s="7">
        <v>0.8</v>
      </c>
      <c r="E241" s="7">
        <v>2</v>
      </c>
      <c r="F241" s="7" t="s">
        <v>1362</v>
      </c>
      <c r="G241" s="7" t="s">
        <v>1362</v>
      </c>
      <c r="H241" s="7">
        <v>0</v>
      </c>
      <c r="I241" s="7">
        <v>0</v>
      </c>
    </row>
    <row r="242" spans="1:9" ht="38.25" x14ac:dyDescent="0.2">
      <c r="A242" s="4" t="s">
        <v>245</v>
      </c>
      <c r="B242" s="5" t="s">
        <v>758</v>
      </c>
      <c r="C242" s="7">
        <v>465.9</v>
      </c>
      <c r="D242" s="7">
        <v>465.9</v>
      </c>
      <c r="E242" s="7">
        <v>533.49012000000005</v>
      </c>
      <c r="F242" s="7">
        <f t="shared" si="10"/>
        <v>114.50743077913717</v>
      </c>
      <c r="G242" s="7">
        <f t="shared" si="11"/>
        <v>114.50743077913717</v>
      </c>
      <c r="H242" s="7">
        <v>506.22179</v>
      </c>
      <c r="I242" s="7">
        <f t="shared" si="9"/>
        <v>105.38663695215492</v>
      </c>
    </row>
    <row r="243" spans="1:9" ht="51" x14ac:dyDescent="0.2">
      <c r="A243" s="4" t="s">
        <v>246</v>
      </c>
      <c r="B243" s="5" t="s">
        <v>759</v>
      </c>
      <c r="C243" s="7">
        <v>465.9</v>
      </c>
      <c r="D243" s="7">
        <v>465.9</v>
      </c>
      <c r="E243" s="7">
        <v>533.49012000000005</v>
      </c>
      <c r="F243" s="7">
        <f t="shared" si="10"/>
        <v>114.50743077913717</v>
      </c>
      <c r="G243" s="7">
        <f t="shared" si="11"/>
        <v>114.50743077913717</v>
      </c>
      <c r="H243" s="7">
        <v>506.22179</v>
      </c>
      <c r="I243" s="7">
        <f t="shared" si="9"/>
        <v>105.38663695215492</v>
      </c>
    </row>
    <row r="244" spans="1:9" ht="63.75" x14ac:dyDescent="0.2">
      <c r="A244" s="4" t="s">
        <v>247</v>
      </c>
      <c r="B244" s="5" t="s">
        <v>760</v>
      </c>
      <c r="C244" s="7">
        <v>211.3</v>
      </c>
      <c r="D244" s="7">
        <v>211.3</v>
      </c>
      <c r="E244" s="7">
        <v>1</v>
      </c>
      <c r="F244" s="7">
        <f t="shared" si="10"/>
        <v>0.47326076668244199</v>
      </c>
      <c r="G244" s="7">
        <f t="shared" si="11"/>
        <v>0.47326076668244199</v>
      </c>
      <c r="H244" s="7">
        <v>0</v>
      </c>
      <c r="I244" s="7">
        <v>0</v>
      </c>
    </row>
    <row r="245" spans="1:9" ht="76.5" x14ac:dyDescent="0.2">
      <c r="A245" s="4" t="s">
        <v>248</v>
      </c>
      <c r="B245" s="5" t="s">
        <v>761</v>
      </c>
      <c r="C245" s="7">
        <v>211.3</v>
      </c>
      <c r="D245" s="7">
        <v>211.3</v>
      </c>
      <c r="E245" s="7">
        <v>1</v>
      </c>
      <c r="F245" s="7">
        <f t="shared" si="10"/>
        <v>0.47326076668244199</v>
      </c>
      <c r="G245" s="7">
        <f t="shared" si="11"/>
        <v>0.47326076668244199</v>
      </c>
      <c r="H245" s="7">
        <v>0</v>
      </c>
      <c r="I245" s="7">
        <v>0</v>
      </c>
    </row>
    <row r="246" spans="1:9" ht="38.25" x14ac:dyDescent="0.2">
      <c r="A246" s="4" t="s">
        <v>249</v>
      </c>
      <c r="B246" s="5" t="s">
        <v>762</v>
      </c>
      <c r="C246" s="7">
        <v>6853.9</v>
      </c>
      <c r="D246" s="7">
        <v>6853.9</v>
      </c>
      <c r="E246" s="7">
        <v>4270.6913399999994</v>
      </c>
      <c r="F246" s="7">
        <f t="shared" si="10"/>
        <v>62.31038299362406</v>
      </c>
      <c r="G246" s="7">
        <f t="shared" si="11"/>
        <v>62.31038299362406</v>
      </c>
      <c r="H246" s="7">
        <v>6168.2353899999998</v>
      </c>
      <c r="I246" s="7">
        <f t="shared" si="9"/>
        <v>69.236841170550719</v>
      </c>
    </row>
    <row r="247" spans="1:9" ht="63.75" x14ac:dyDescent="0.2">
      <c r="A247" s="4" t="s">
        <v>250</v>
      </c>
      <c r="B247" s="5" t="s">
        <v>763</v>
      </c>
      <c r="C247" s="7">
        <v>121.5</v>
      </c>
      <c r="D247" s="7">
        <v>121.5</v>
      </c>
      <c r="E247" s="7">
        <v>158.81885999999997</v>
      </c>
      <c r="F247" s="7">
        <f t="shared" si="10"/>
        <v>130.7151111111111</v>
      </c>
      <c r="G247" s="7">
        <f t="shared" si="11"/>
        <v>130.7151111111111</v>
      </c>
      <c r="H247" s="7">
        <v>360.05</v>
      </c>
      <c r="I247" s="7">
        <f t="shared" si="9"/>
        <v>44.110223580058317</v>
      </c>
    </row>
    <row r="248" spans="1:9" ht="51" x14ac:dyDescent="0.2">
      <c r="A248" s="4" t="s">
        <v>251</v>
      </c>
      <c r="B248" s="5" t="s">
        <v>764</v>
      </c>
      <c r="C248" s="7">
        <v>6732.4</v>
      </c>
      <c r="D248" s="7">
        <v>6732.4</v>
      </c>
      <c r="E248" s="7">
        <v>4111.87248</v>
      </c>
      <c r="F248" s="7">
        <f t="shared" si="10"/>
        <v>61.075879032737213</v>
      </c>
      <c r="G248" s="7">
        <f t="shared" si="11"/>
        <v>61.075879032737213</v>
      </c>
      <c r="H248" s="7">
        <v>5808.1853899999996</v>
      </c>
      <c r="I248" s="7">
        <f t="shared" si="9"/>
        <v>70.794442737303882</v>
      </c>
    </row>
    <row r="249" spans="1:9" ht="51" x14ac:dyDescent="0.2">
      <c r="A249" s="4" t="s">
        <v>252</v>
      </c>
      <c r="B249" s="5" t="s">
        <v>765</v>
      </c>
      <c r="C249" s="7">
        <v>11913.6</v>
      </c>
      <c r="D249" s="7">
        <v>11913.6</v>
      </c>
      <c r="E249" s="7">
        <v>12389.663869999998</v>
      </c>
      <c r="F249" s="7">
        <f t="shared" si="10"/>
        <v>103.99596989994626</v>
      </c>
      <c r="G249" s="7">
        <f t="shared" si="11"/>
        <v>103.99596989994626</v>
      </c>
      <c r="H249" s="7">
        <v>13683.78991</v>
      </c>
      <c r="I249" s="7">
        <f t="shared" si="9"/>
        <v>90.54263439798747</v>
      </c>
    </row>
    <row r="250" spans="1:9" ht="63.75" x14ac:dyDescent="0.2">
      <c r="A250" s="4" t="s">
        <v>253</v>
      </c>
      <c r="B250" s="5" t="s">
        <v>766</v>
      </c>
      <c r="C250" s="7">
        <v>20</v>
      </c>
      <c r="D250" s="7">
        <v>20</v>
      </c>
      <c r="E250" s="7">
        <v>2.6900000000000001E-3</v>
      </c>
      <c r="F250" s="7">
        <v>0</v>
      </c>
      <c r="G250" s="7">
        <v>0</v>
      </c>
      <c r="H250" s="7">
        <v>12.13369</v>
      </c>
      <c r="I250" s="7">
        <v>0</v>
      </c>
    </row>
    <row r="251" spans="1:9" ht="63.75" x14ac:dyDescent="0.2">
      <c r="A251" s="4" t="s">
        <v>254</v>
      </c>
      <c r="B251" s="5" t="s">
        <v>767</v>
      </c>
      <c r="C251" s="7">
        <v>11293.6</v>
      </c>
      <c r="D251" s="7">
        <v>11293.6</v>
      </c>
      <c r="E251" s="7">
        <v>12389.661179999999</v>
      </c>
      <c r="F251" s="7">
        <f t="shared" si="10"/>
        <v>109.70515318410425</v>
      </c>
      <c r="G251" s="7">
        <f t="shared" si="11"/>
        <v>109.70515318410425</v>
      </c>
      <c r="H251" s="7">
        <v>13621.656220000001</v>
      </c>
      <c r="I251" s="7">
        <f t="shared" si="9"/>
        <v>90.955614940633097</v>
      </c>
    </row>
    <row r="252" spans="1:9" ht="76.5" x14ac:dyDescent="0.2">
      <c r="A252" s="4" t="s">
        <v>255</v>
      </c>
      <c r="B252" s="5" t="s">
        <v>768</v>
      </c>
      <c r="C252" s="7">
        <v>600</v>
      </c>
      <c r="D252" s="7">
        <v>600</v>
      </c>
      <c r="E252" s="7">
        <v>0</v>
      </c>
      <c r="F252" s="7">
        <f t="shared" si="10"/>
        <v>0</v>
      </c>
      <c r="G252" s="7">
        <f t="shared" si="11"/>
        <v>0</v>
      </c>
      <c r="H252" s="7">
        <v>50</v>
      </c>
      <c r="I252" s="7">
        <f t="shared" si="9"/>
        <v>0</v>
      </c>
    </row>
    <row r="253" spans="1:9" ht="89.25" x14ac:dyDescent="0.2">
      <c r="A253" s="4" t="s">
        <v>256</v>
      </c>
      <c r="B253" s="5" t="s">
        <v>769</v>
      </c>
      <c r="C253" s="7">
        <v>190</v>
      </c>
      <c r="D253" s="7">
        <v>190</v>
      </c>
      <c r="E253" s="7">
        <v>0</v>
      </c>
      <c r="F253" s="7">
        <f t="shared" si="10"/>
        <v>0</v>
      </c>
      <c r="G253" s="7">
        <f t="shared" si="11"/>
        <v>0</v>
      </c>
      <c r="H253" s="7">
        <v>0</v>
      </c>
      <c r="I253" s="7">
        <v>0</v>
      </c>
    </row>
    <row r="254" spans="1:9" ht="76.5" x14ac:dyDescent="0.2">
      <c r="A254" s="4" t="s">
        <v>257</v>
      </c>
      <c r="B254" s="5" t="s">
        <v>770</v>
      </c>
      <c r="C254" s="7">
        <v>190</v>
      </c>
      <c r="D254" s="7">
        <v>190</v>
      </c>
      <c r="E254" s="7">
        <v>0</v>
      </c>
      <c r="F254" s="7">
        <f t="shared" si="10"/>
        <v>0</v>
      </c>
      <c r="G254" s="7">
        <f t="shared" si="11"/>
        <v>0</v>
      </c>
      <c r="H254" s="7">
        <v>0</v>
      </c>
      <c r="I254" s="7">
        <v>0</v>
      </c>
    </row>
    <row r="255" spans="1:9" ht="76.5" x14ac:dyDescent="0.2">
      <c r="A255" s="4" t="s">
        <v>258</v>
      </c>
      <c r="B255" s="5" t="s">
        <v>771</v>
      </c>
      <c r="C255" s="7">
        <v>3228</v>
      </c>
      <c r="D255" s="7">
        <v>3228</v>
      </c>
      <c r="E255" s="7">
        <v>85</v>
      </c>
      <c r="F255" s="7">
        <f t="shared" si="10"/>
        <v>2.6332094175960346</v>
      </c>
      <c r="G255" s="7">
        <f t="shared" si="11"/>
        <v>2.6332094175960346</v>
      </c>
      <c r="H255" s="7">
        <v>2533.2443499999999</v>
      </c>
      <c r="I255" s="7">
        <f t="shared" si="9"/>
        <v>3.3553810156529118</v>
      </c>
    </row>
    <row r="256" spans="1:9" ht="102" x14ac:dyDescent="0.2">
      <c r="A256" s="4" t="s">
        <v>259</v>
      </c>
      <c r="B256" s="5" t="s">
        <v>772</v>
      </c>
      <c r="C256" s="7">
        <v>3228</v>
      </c>
      <c r="D256" s="7">
        <v>3228</v>
      </c>
      <c r="E256" s="7">
        <v>85</v>
      </c>
      <c r="F256" s="7">
        <f t="shared" si="10"/>
        <v>2.6332094175960346</v>
      </c>
      <c r="G256" s="7">
        <f t="shared" si="11"/>
        <v>2.6332094175960346</v>
      </c>
      <c r="H256" s="7">
        <v>2533.2443499999999</v>
      </c>
      <c r="I256" s="7">
        <f t="shared" si="9"/>
        <v>3.3553810156529118</v>
      </c>
    </row>
    <row r="257" spans="1:14" ht="25.5" x14ac:dyDescent="0.2">
      <c r="A257" s="4" t="s">
        <v>260</v>
      </c>
      <c r="B257" s="5" t="s">
        <v>773</v>
      </c>
      <c r="C257" s="7">
        <v>24639.5</v>
      </c>
      <c r="D257" s="7">
        <v>24639.5</v>
      </c>
      <c r="E257" s="7">
        <v>29086.59247</v>
      </c>
      <c r="F257" s="7">
        <f t="shared" si="10"/>
        <v>118.04863114105399</v>
      </c>
      <c r="G257" s="7">
        <f t="shared" si="11"/>
        <v>118.04863114105399</v>
      </c>
      <c r="H257" s="7">
        <v>719.38869999999997</v>
      </c>
      <c r="I257" s="7" t="s">
        <v>1362</v>
      </c>
    </row>
    <row r="258" spans="1:14" ht="38.25" x14ac:dyDescent="0.2">
      <c r="A258" s="4" t="s">
        <v>261</v>
      </c>
      <c r="B258" s="5" t="s">
        <v>774</v>
      </c>
      <c r="C258" s="7">
        <v>24639.5</v>
      </c>
      <c r="D258" s="7">
        <v>24639.5</v>
      </c>
      <c r="E258" s="7">
        <v>29086.59247</v>
      </c>
      <c r="F258" s="7">
        <f t="shared" si="10"/>
        <v>118.04863114105399</v>
      </c>
      <c r="G258" s="7">
        <f t="shared" si="11"/>
        <v>118.04863114105399</v>
      </c>
      <c r="H258" s="7">
        <v>719.38869999999997</v>
      </c>
      <c r="I258" s="7" t="s">
        <v>1362</v>
      </c>
    </row>
    <row r="259" spans="1:14" ht="76.5" x14ac:dyDescent="0.2">
      <c r="A259" s="4" t="s">
        <v>262</v>
      </c>
      <c r="B259" s="5" t="s">
        <v>775</v>
      </c>
      <c r="C259" s="7">
        <v>32246.6</v>
      </c>
      <c r="D259" s="7">
        <v>32246.6</v>
      </c>
      <c r="E259" s="7">
        <v>58913.005600000004</v>
      </c>
      <c r="F259" s="7">
        <f t="shared" si="10"/>
        <v>182.695247250873</v>
      </c>
      <c r="G259" s="7">
        <f t="shared" si="11"/>
        <v>182.695247250873</v>
      </c>
      <c r="H259" s="7">
        <v>31295.161239999998</v>
      </c>
      <c r="I259" s="7">
        <f t="shared" si="9"/>
        <v>188.24956723565361</v>
      </c>
    </row>
    <row r="260" spans="1:14" ht="38.25" x14ac:dyDescent="0.2">
      <c r="A260" s="4" t="s">
        <v>263</v>
      </c>
      <c r="B260" s="5" t="s">
        <v>776</v>
      </c>
      <c r="C260" s="7">
        <v>11651.3</v>
      </c>
      <c r="D260" s="7">
        <v>11651.3</v>
      </c>
      <c r="E260" s="7">
        <v>26766.640649999998</v>
      </c>
      <c r="F260" s="7" t="s">
        <v>1362</v>
      </c>
      <c r="G260" s="7" t="s">
        <v>1362</v>
      </c>
      <c r="H260" s="7">
        <v>9824.1036700000004</v>
      </c>
      <c r="I260" s="7" t="s">
        <v>1362</v>
      </c>
    </row>
    <row r="261" spans="1:14" ht="51" x14ac:dyDescent="0.2">
      <c r="A261" s="4" t="s">
        <v>264</v>
      </c>
      <c r="B261" s="5" t="s">
        <v>777</v>
      </c>
      <c r="C261" s="7">
        <v>11651.3</v>
      </c>
      <c r="D261" s="7">
        <v>11651.3</v>
      </c>
      <c r="E261" s="7">
        <v>26766.640649999998</v>
      </c>
      <c r="F261" s="7" t="s">
        <v>1362</v>
      </c>
      <c r="G261" s="7" t="s">
        <v>1362</v>
      </c>
      <c r="H261" s="7">
        <v>9824.1036700000004</v>
      </c>
      <c r="I261" s="7" t="s">
        <v>1362</v>
      </c>
    </row>
    <row r="262" spans="1:14" ht="51" x14ac:dyDescent="0.2">
      <c r="A262" s="4" t="s">
        <v>265</v>
      </c>
      <c r="B262" s="5" t="s">
        <v>778</v>
      </c>
      <c r="C262" s="7">
        <v>4604.8</v>
      </c>
      <c r="D262" s="7">
        <v>4604.8</v>
      </c>
      <c r="E262" s="7">
        <v>5755.2695899999999</v>
      </c>
      <c r="F262" s="7">
        <f t="shared" si="10"/>
        <v>124.98413807331478</v>
      </c>
      <c r="G262" s="7">
        <f t="shared" si="11"/>
        <v>124.98413807331478</v>
      </c>
      <c r="H262" s="7">
        <v>5390.9277300000003</v>
      </c>
      <c r="I262" s="7">
        <f t="shared" si="9"/>
        <v>106.75842597504084</v>
      </c>
    </row>
    <row r="263" spans="1:14" ht="63.75" x14ac:dyDescent="0.2">
      <c r="A263" s="4" t="s">
        <v>266</v>
      </c>
      <c r="B263" s="5" t="s">
        <v>779</v>
      </c>
      <c r="C263" s="7">
        <v>4604.8</v>
      </c>
      <c r="D263" s="7">
        <v>4604.8</v>
      </c>
      <c r="E263" s="7">
        <v>5755.2695899999999</v>
      </c>
      <c r="F263" s="7">
        <f t="shared" si="10"/>
        <v>124.98413807331478</v>
      </c>
      <c r="G263" s="7">
        <f t="shared" si="11"/>
        <v>124.98413807331478</v>
      </c>
      <c r="H263" s="7">
        <v>5390.9277300000003</v>
      </c>
      <c r="I263" s="7">
        <f t="shared" si="9"/>
        <v>106.75842597504084</v>
      </c>
    </row>
    <row r="264" spans="1:14" ht="38.25" x14ac:dyDescent="0.2">
      <c r="A264" s="4" t="s">
        <v>267</v>
      </c>
      <c r="B264" s="5" t="s">
        <v>780</v>
      </c>
      <c r="C264" s="7">
        <v>0</v>
      </c>
      <c r="D264" s="7">
        <v>0</v>
      </c>
      <c r="E264" s="7">
        <v>24.882249999999999</v>
      </c>
      <c r="F264" s="7">
        <v>0</v>
      </c>
      <c r="G264" s="7">
        <v>0</v>
      </c>
      <c r="H264" s="7">
        <v>45.447660000000006</v>
      </c>
      <c r="I264" s="7">
        <f t="shared" si="9"/>
        <v>54.749243415392556</v>
      </c>
    </row>
    <row r="265" spans="1:14" ht="51" x14ac:dyDescent="0.2">
      <c r="A265" s="4" t="s">
        <v>268</v>
      </c>
      <c r="B265" s="5" t="s">
        <v>781</v>
      </c>
      <c r="C265" s="7">
        <v>0</v>
      </c>
      <c r="D265" s="7">
        <v>0</v>
      </c>
      <c r="E265" s="7">
        <v>24.882249999999999</v>
      </c>
      <c r="F265" s="7">
        <v>0</v>
      </c>
      <c r="G265" s="7">
        <v>0</v>
      </c>
      <c r="H265" s="7">
        <v>45.447660000000006</v>
      </c>
      <c r="I265" s="7">
        <f t="shared" si="9"/>
        <v>54.749243415392556</v>
      </c>
    </row>
    <row r="266" spans="1:14" ht="51" x14ac:dyDescent="0.2">
      <c r="A266" s="4" t="s">
        <v>269</v>
      </c>
      <c r="B266" s="5" t="s">
        <v>782</v>
      </c>
      <c r="C266" s="7">
        <v>15990.5</v>
      </c>
      <c r="D266" s="7">
        <v>15990.5</v>
      </c>
      <c r="E266" s="7">
        <v>26366.213110000001</v>
      </c>
      <c r="F266" s="7">
        <f t="shared" si="10"/>
        <v>164.88673343547734</v>
      </c>
      <c r="G266" s="7">
        <f t="shared" si="11"/>
        <v>164.88673343547734</v>
      </c>
      <c r="H266" s="7">
        <v>16034.68218</v>
      </c>
      <c r="I266" s="7">
        <f t="shared" si="9"/>
        <v>164.43240230159648</v>
      </c>
    </row>
    <row r="267" spans="1:14" ht="51" x14ac:dyDescent="0.2">
      <c r="A267" s="4" t="s">
        <v>270</v>
      </c>
      <c r="B267" s="5" t="s">
        <v>783</v>
      </c>
      <c r="C267" s="7">
        <v>15990.5</v>
      </c>
      <c r="D267" s="7">
        <v>15990.5</v>
      </c>
      <c r="E267" s="7">
        <v>26366.213110000001</v>
      </c>
      <c r="F267" s="7">
        <f t="shared" si="10"/>
        <v>164.88673343547734</v>
      </c>
      <c r="G267" s="7">
        <f t="shared" si="11"/>
        <v>164.88673343547734</v>
      </c>
      <c r="H267" s="7">
        <v>16034.68218</v>
      </c>
      <c r="I267" s="7">
        <f t="shared" si="9"/>
        <v>164.43240230159648</v>
      </c>
    </row>
    <row r="268" spans="1:14" ht="38.25" x14ac:dyDescent="0.2">
      <c r="A268" s="4" t="s">
        <v>271</v>
      </c>
      <c r="B268" s="5" t="s">
        <v>784</v>
      </c>
      <c r="C268" s="7">
        <v>7173.6</v>
      </c>
      <c r="D268" s="7">
        <v>7173.6</v>
      </c>
      <c r="E268" s="7">
        <v>7573.6279999999997</v>
      </c>
      <c r="F268" s="7">
        <f t="shared" si="10"/>
        <v>105.57639121222257</v>
      </c>
      <c r="G268" s="7">
        <f t="shared" si="11"/>
        <v>105.57639121222257</v>
      </c>
      <c r="H268" s="7">
        <v>4203.8844800000006</v>
      </c>
      <c r="I268" s="7">
        <f t="shared" si="9"/>
        <v>180.15785248218805</v>
      </c>
    </row>
    <row r="269" spans="1:14" ht="38.25" x14ac:dyDescent="0.2">
      <c r="A269" s="4" t="s">
        <v>272</v>
      </c>
      <c r="B269" s="5" t="s">
        <v>785</v>
      </c>
      <c r="C269" s="7">
        <v>7173.6</v>
      </c>
      <c r="D269" s="7">
        <v>7173.6</v>
      </c>
      <c r="E269" s="7">
        <v>7573.6279999999997</v>
      </c>
      <c r="F269" s="7">
        <f t="shared" si="10"/>
        <v>105.57639121222257</v>
      </c>
      <c r="G269" s="7">
        <f t="shared" si="11"/>
        <v>105.57639121222257</v>
      </c>
      <c r="H269" s="7">
        <v>4203.8844800000006</v>
      </c>
      <c r="I269" s="7">
        <f t="shared" si="9"/>
        <v>180.15785248218805</v>
      </c>
    </row>
    <row r="270" spans="1:14" x14ac:dyDescent="0.2">
      <c r="A270" s="4" t="s">
        <v>273</v>
      </c>
      <c r="B270" s="5" t="s">
        <v>786</v>
      </c>
      <c r="C270" s="7">
        <v>2684</v>
      </c>
      <c r="D270" s="7">
        <v>2684</v>
      </c>
      <c r="E270" s="7">
        <v>-4019.0278800000001</v>
      </c>
      <c r="F270" s="7">
        <v>0</v>
      </c>
      <c r="G270" s="7">
        <v>0</v>
      </c>
      <c r="H270" s="7">
        <v>5772.1716799999995</v>
      </c>
      <c r="I270" s="7">
        <v>0</v>
      </c>
    </row>
    <row r="271" spans="1:14" s="15" customFormat="1" ht="63.75" x14ac:dyDescent="0.2">
      <c r="A271" s="4" t="s">
        <v>274</v>
      </c>
      <c r="B271" s="5" t="s">
        <v>787</v>
      </c>
      <c r="C271" s="7">
        <v>397.8</v>
      </c>
      <c r="D271" s="7">
        <v>397.8</v>
      </c>
      <c r="E271" s="7">
        <v>1035.46729</v>
      </c>
      <c r="F271" s="7" t="s">
        <v>1362</v>
      </c>
      <c r="G271" s="7" t="s">
        <v>1362</v>
      </c>
      <c r="H271" s="7">
        <v>637.42431999999997</v>
      </c>
      <c r="I271" s="7">
        <f t="shared" si="9"/>
        <v>162.4455260822179</v>
      </c>
      <c r="N271" s="11"/>
    </row>
    <row r="272" spans="1:14" s="31" customFormat="1" ht="38.25" x14ac:dyDescent="0.2">
      <c r="A272" s="27" t="s">
        <v>275</v>
      </c>
      <c r="B272" s="28" t="s">
        <v>788</v>
      </c>
      <c r="C272" s="29">
        <v>70.099999999999994</v>
      </c>
      <c r="D272" s="29">
        <v>70.099999999999994</v>
      </c>
      <c r="E272" s="29">
        <v>605.83600000000001</v>
      </c>
      <c r="F272" s="7" t="s">
        <v>1362</v>
      </c>
      <c r="G272" s="7" t="s">
        <v>1362</v>
      </c>
      <c r="H272" s="29">
        <v>282.83209999999997</v>
      </c>
      <c r="I272" s="7" t="s">
        <v>1362</v>
      </c>
      <c r="N272" s="30"/>
    </row>
    <row r="273" spans="1:14" s="15" customFormat="1" ht="51" x14ac:dyDescent="0.2">
      <c r="A273" s="27" t="s">
        <v>276</v>
      </c>
      <c r="B273" s="28" t="s">
        <v>789</v>
      </c>
      <c r="C273" s="29">
        <v>327.7</v>
      </c>
      <c r="D273" s="29">
        <v>327.7</v>
      </c>
      <c r="E273" s="29">
        <v>429.63128999999998</v>
      </c>
      <c r="F273" s="7">
        <f t="shared" ref="F273:F347" si="12">E273/C273*100</f>
        <v>131.10506255721697</v>
      </c>
      <c r="G273" s="7">
        <f t="shared" ref="G273:G347" si="13">E273/D273*100</f>
        <v>131.10506255721697</v>
      </c>
      <c r="H273" s="29">
        <v>354.59222</v>
      </c>
      <c r="I273" s="7">
        <f t="shared" ref="I272:I346" si="14">E273/H273*100</f>
        <v>121.16207456553896</v>
      </c>
      <c r="N273" s="11"/>
    </row>
    <row r="274" spans="1:14" ht="25.5" x14ac:dyDescent="0.2">
      <c r="A274" s="4" t="s">
        <v>277</v>
      </c>
      <c r="B274" s="5" t="s">
        <v>790</v>
      </c>
      <c r="C274" s="7">
        <v>1626.2</v>
      </c>
      <c r="D274" s="7">
        <v>1626.2</v>
      </c>
      <c r="E274" s="7">
        <v>-29.09638</v>
      </c>
      <c r="F274" s="7">
        <v>0</v>
      </c>
      <c r="G274" s="7">
        <v>0</v>
      </c>
      <c r="H274" s="7">
        <v>63.554519999999997</v>
      </c>
      <c r="I274" s="7">
        <v>0</v>
      </c>
    </row>
    <row r="275" spans="1:14" ht="114.75" x14ac:dyDescent="0.2">
      <c r="A275" s="4" t="s">
        <v>278</v>
      </c>
      <c r="B275" s="5" t="s">
        <v>791</v>
      </c>
      <c r="C275" s="7">
        <v>1626.2</v>
      </c>
      <c r="D275" s="7">
        <v>1626.2</v>
      </c>
      <c r="E275" s="7">
        <v>-29.09638</v>
      </c>
      <c r="F275" s="7">
        <v>0</v>
      </c>
      <c r="G275" s="7">
        <v>0</v>
      </c>
      <c r="H275" s="7">
        <v>63.554519999999997</v>
      </c>
      <c r="I275" s="7">
        <v>0</v>
      </c>
    </row>
    <row r="276" spans="1:14" ht="51" x14ac:dyDescent="0.2">
      <c r="A276" s="4" t="s">
        <v>279</v>
      </c>
      <c r="B276" s="5" t="s">
        <v>792</v>
      </c>
      <c r="C276" s="7">
        <v>660</v>
      </c>
      <c r="D276" s="7">
        <v>660</v>
      </c>
      <c r="E276" s="7">
        <v>-5025.3987900000002</v>
      </c>
      <c r="F276" s="7">
        <v>0</v>
      </c>
      <c r="G276" s="7">
        <v>0</v>
      </c>
      <c r="H276" s="7">
        <v>5071.1928399999997</v>
      </c>
      <c r="I276" s="7">
        <v>0</v>
      </c>
    </row>
    <row r="277" spans="1:14" ht="38.25" x14ac:dyDescent="0.2">
      <c r="A277" s="4" t="s">
        <v>280</v>
      </c>
      <c r="B277" s="5" t="s">
        <v>793</v>
      </c>
      <c r="C277" s="7">
        <v>660</v>
      </c>
      <c r="D277" s="7">
        <v>660</v>
      </c>
      <c r="E277" s="7">
        <v>-5023.59879</v>
      </c>
      <c r="F277" s="7">
        <v>0</v>
      </c>
      <c r="G277" s="7">
        <v>0</v>
      </c>
      <c r="H277" s="7">
        <v>5070.7250700000004</v>
      </c>
      <c r="I277" s="7">
        <v>0</v>
      </c>
    </row>
    <row r="278" spans="1:14" ht="51" x14ac:dyDescent="0.2">
      <c r="A278" s="4" t="s">
        <v>281</v>
      </c>
      <c r="B278" s="5" t="s">
        <v>794</v>
      </c>
      <c r="C278" s="7">
        <v>0</v>
      </c>
      <c r="D278" s="7">
        <v>0</v>
      </c>
      <c r="E278" s="7">
        <v>-1.8</v>
      </c>
      <c r="F278" s="7">
        <v>0</v>
      </c>
      <c r="G278" s="7">
        <v>0</v>
      </c>
      <c r="H278" s="7">
        <v>0.46776999999999996</v>
      </c>
      <c r="I278" s="7">
        <v>0</v>
      </c>
    </row>
    <row r="279" spans="1:14" x14ac:dyDescent="0.2">
      <c r="A279" s="4" t="s">
        <v>282</v>
      </c>
      <c r="B279" s="5" t="s">
        <v>795</v>
      </c>
      <c r="C279" s="7">
        <v>8927.4</v>
      </c>
      <c r="D279" s="7">
        <v>8927.4</v>
      </c>
      <c r="E279" s="7">
        <v>5414.2793600000005</v>
      </c>
      <c r="F279" s="7">
        <f t="shared" si="12"/>
        <v>60.647885834621505</v>
      </c>
      <c r="G279" s="7">
        <f t="shared" si="13"/>
        <v>60.647885834621505</v>
      </c>
      <c r="H279" s="7">
        <v>7996.3419100000001</v>
      </c>
      <c r="I279" s="7">
        <f t="shared" si="14"/>
        <v>67.709452909074017</v>
      </c>
    </row>
    <row r="280" spans="1:14" ht="25.5" x14ac:dyDescent="0.2">
      <c r="A280" s="4" t="s">
        <v>283</v>
      </c>
      <c r="B280" s="5" t="s">
        <v>796</v>
      </c>
      <c r="C280" s="7">
        <v>8927.4</v>
      </c>
      <c r="D280" s="7">
        <v>8927.4</v>
      </c>
      <c r="E280" s="7">
        <v>5414.2793600000005</v>
      </c>
      <c r="F280" s="7">
        <f t="shared" si="12"/>
        <v>60.647885834621505</v>
      </c>
      <c r="G280" s="7">
        <f t="shared" si="13"/>
        <v>60.647885834621505</v>
      </c>
      <c r="H280" s="7">
        <v>7996.3419100000001</v>
      </c>
      <c r="I280" s="7">
        <f t="shared" si="14"/>
        <v>67.709452909074017</v>
      </c>
      <c r="N280" s="15"/>
    </row>
    <row r="281" spans="1:14" ht="51" x14ac:dyDescent="0.2">
      <c r="A281" s="4" t="s">
        <v>284</v>
      </c>
      <c r="B281" s="5" t="s">
        <v>797</v>
      </c>
      <c r="C281" s="7">
        <v>8927.4</v>
      </c>
      <c r="D281" s="7">
        <v>8927.4</v>
      </c>
      <c r="E281" s="7">
        <v>5414.2793600000005</v>
      </c>
      <c r="F281" s="7">
        <f t="shared" si="12"/>
        <v>60.647885834621505</v>
      </c>
      <c r="G281" s="7">
        <f t="shared" si="13"/>
        <v>60.647885834621505</v>
      </c>
      <c r="H281" s="7">
        <v>7996.3419100000001</v>
      </c>
      <c r="I281" s="7">
        <f t="shared" si="14"/>
        <v>67.709452909074017</v>
      </c>
    </row>
    <row r="282" spans="1:14" ht="76.5" x14ac:dyDescent="0.2">
      <c r="A282" s="4" t="s">
        <v>1262</v>
      </c>
      <c r="B282" s="5" t="s">
        <v>1263</v>
      </c>
      <c r="C282" s="7">
        <v>0</v>
      </c>
      <c r="D282" s="7">
        <v>0</v>
      </c>
      <c r="E282" s="7">
        <v>180475.84144999998</v>
      </c>
      <c r="F282" s="7">
        <v>0</v>
      </c>
      <c r="G282" s="7">
        <v>0</v>
      </c>
      <c r="H282" s="7">
        <v>0</v>
      </c>
      <c r="I282" s="7">
        <v>0</v>
      </c>
    </row>
    <row r="283" spans="1:14" x14ac:dyDescent="0.2">
      <c r="A283" s="2" t="s">
        <v>285</v>
      </c>
      <c r="B283" s="3" t="s">
        <v>798</v>
      </c>
      <c r="C283" s="6">
        <v>145.9</v>
      </c>
      <c r="D283" s="6">
        <v>145.9</v>
      </c>
      <c r="E283" s="6">
        <v>-3196.1803999999997</v>
      </c>
      <c r="F283" s="6">
        <v>0</v>
      </c>
      <c r="G283" s="6">
        <v>0</v>
      </c>
      <c r="H283" s="6">
        <v>4098.4141899999995</v>
      </c>
      <c r="I283" s="6">
        <v>0</v>
      </c>
    </row>
    <row r="284" spans="1:14" x14ac:dyDescent="0.2">
      <c r="A284" s="4" t="s">
        <v>286</v>
      </c>
      <c r="B284" s="5" t="s">
        <v>799</v>
      </c>
      <c r="C284" s="7">
        <v>0</v>
      </c>
      <c r="D284" s="7">
        <v>0</v>
      </c>
      <c r="E284" s="7">
        <v>-3525.9224599999998</v>
      </c>
      <c r="F284" s="7">
        <v>0</v>
      </c>
      <c r="G284" s="7">
        <v>0</v>
      </c>
      <c r="H284" s="7">
        <v>3426.9405000000002</v>
      </c>
      <c r="I284" s="7">
        <v>0</v>
      </c>
    </row>
    <row r="285" spans="1:14" ht="25.5" x14ac:dyDescent="0.2">
      <c r="A285" s="4" t="s">
        <v>287</v>
      </c>
      <c r="B285" s="5" t="s">
        <v>800</v>
      </c>
      <c r="C285" s="7">
        <v>0</v>
      </c>
      <c r="D285" s="7">
        <v>0</v>
      </c>
      <c r="E285" s="7">
        <v>-3525.9224599999998</v>
      </c>
      <c r="F285" s="7">
        <v>0</v>
      </c>
      <c r="G285" s="7">
        <v>0</v>
      </c>
      <c r="H285" s="7">
        <v>3426.9405000000002</v>
      </c>
      <c r="I285" s="7">
        <v>0</v>
      </c>
    </row>
    <row r="286" spans="1:14" x14ac:dyDescent="0.2">
      <c r="A286" s="4" t="s">
        <v>288</v>
      </c>
      <c r="B286" s="5" t="s">
        <v>801</v>
      </c>
      <c r="C286" s="7">
        <v>145.9</v>
      </c>
      <c r="D286" s="7">
        <v>145.9</v>
      </c>
      <c r="E286" s="7">
        <v>329.74205999999998</v>
      </c>
      <c r="F286" s="7" t="s">
        <v>1362</v>
      </c>
      <c r="G286" s="7" t="s">
        <v>1362</v>
      </c>
      <c r="H286" s="7">
        <v>671.47368999999992</v>
      </c>
      <c r="I286" s="7">
        <f t="shared" si="14"/>
        <v>49.107219673789452</v>
      </c>
    </row>
    <row r="287" spans="1:14" s="15" customFormat="1" x14ac:dyDescent="0.2">
      <c r="A287" s="4" t="s">
        <v>289</v>
      </c>
      <c r="B287" s="5" t="s">
        <v>802</v>
      </c>
      <c r="C287" s="7">
        <v>145.9</v>
      </c>
      <c r="D287" s="7">
        <v>145.9</v>
      </c>
      <c r="E287" s="7">
        <v>329.74205999999998</v>
      </c>
      <c r="F287" s="7" t="s">
        <v>1362</v>
      </c>
      <c r="G287" s="7" t="s">
        <v>1362</v>
      </c>
      <c r="H287" s="7">
        <v>671.47368999999992</v>
      </c>
      <c r="I287" s="7">
        <f t="shared" si="14"/>
        <v>49.107219673789452</v>
      </c>
      <c r="N287" s="11"/>
    </row>
    <row r="288" spans="1:14" s="15" customFormat="1" ht="38.25" x14ac:dyDescent="0.2">
      <c r="A288" s="2" t="s">
        <v>1280</v>
      </c>
      <c r="B288" s="3" t="s">
        <v>1281</v>
      </c>
      <c r="C288" s="6"/>
      <c r="D288" s="6"/>
      <c r="E288" s="6"/>
      <c r="F288" s="6"/>
      <c r="G288" s="6"/>
      <c r="H288" s="6">
        <v>-1870.1851100000001</v>
      </c>
      <c r="I288" s="6">
        <f t="shared" si="14"/>
        <v>0</v>
      </c>
      <c r="N288" s="11"/>
    </row>
    <row r="289" spans="1:14" s="15" customFormat="1" ht="38.25" x14ac:dyDescent="0.2">
      <c r="A289" s="4" t="s">
        <v>1282</v>
      </c>
      <c r="B289" s="5" t="s">
        <v>1283</v>
      </c>
      <c r="C289" s="7"/>
      <c r="D289" s="7"/>
      <c r="E289" s="7"/>
      <c r="F289" s="7"/>
      <c r="G289" s="7"/>
      <c r="H289" s="7">
        <v>-1870.1851100000001</v>
      </c>
      <c r="I289" s="7">
        <f t="shared" si="14"/>
        <v>0</v>
      </c>
      <c r="N289" s="11"/>
    </row>
    <row r="290" spans="1:14" s="15" customFormat="1" ht="51" x14ac:dyDescent="0.2">
      <c r="A290" s="4" t="s">
        <v>1284</v>
      </c>
      <c r="B290" s="5" t="s">
        <v>1285</v>
      </c>
      <c r="C290" s="7"/>
      <c r="D290" s="7"/>
      <c r="E290" s="7"/>
      <c r="F290" s="7"/>
      <c r="G290" s="7"/>
      <c r="H290" s="7">
        <v>-1870.1851100000001</v>
      </c>
      <c r="I290" s="7">
        <f t="shared" si="14"/>
        <v>0</v>
      </c>
      <c r="N290" s="11"/>
    </row>
    <row r="291" spans="1:14" s="15" customFormat="1" x14ac:dyDescent="0.2">
      <c r="A291" s="2" t="s">
        <v>290</v>
      </c>
      <c r="B291" s="3" t="s">
        <v>803</v>
      </c>
      <c r="C291" s="6">
        <v>29524646.300000001</v>
      </c>
      <c r="D291" s="6">
        <f>D292+D553+D559+D562+D566+D567</f>
        <v>30164984.52538</v>
      </c>
      <c r="E291" s="6">
        <v>29854567.291820001</v>
      </c>
      <c r="F291" s="6">
        <f t="shared" si="12"/>
        <v>101.11744265610389</v>
      </c>
      <c r="G291" s="6">
        <f t="shared" si="13"/>
        <v>98.970935213645404</v>
      </c>
      <c r="H291" s="6">
        <v>34714795.788830005</v>
      </c>
      <c r="I291" s="6">
        <f t="shared" si="14"/>
        <v>85.999547493884847</v>
      </c>
      <c r="N291" s="11"/>
    </row>
    <row r="292" spans="1:14" s="15" customFormat="1" ht="25.5" x14ac:dyDescent="0.2">
      <c r="A292" s="2" t="s">
        <v>291</v>
      </c>
      <c r="B292" s="3" t="s">
        <v>804</v>
      </c>
      <c r="C292" s="6">
        <v>29087760</v>
      </c>
      <c r="D292" s="6">
        <f>D293+D302+D470+D505</f>
        <v>29560048.534169998</v>
      </c>
      <c r="E292" s="6">
        <v>29291130.693119999</v>
      </c>
      <c r="F292" s="6">
        <f t="shared" si="12"/>
        <v>100.69916244193433</v>
      </c>
      <c r="G292" s="6">
        <f t="shared" si="13"/>
        <v>99.090265901494917</v>
      </c>
      <c r="H292" s="6">
        <v>33171458.846619997</v>
      </c>
      <c r="I292" s="6">
        <f t="shared" si="14"/>
        <v>88.302208318777687</v>
      </c>
      <c r="N292" s="11"/>
    </row>
    <row r="293" spans="1:14" s="15" customFormat="1" x14ac:dyDescent="0.2">
      <c r="A293" s="4" t="s">
        <v>292</v>
      </c>
      <c r="B293" s="5" t="s">
        <v>805</v>
      </c>
      <c r="C293" s="7">
        <v>7072220</v>
      </c>
      <c r="D293" s="7">
        <f>D294+D296+D298+D300+D301</f>
        <v>7267307.7999999998</v>
      </c>
      <c r="E293" s="7">
        <v>7267307.7999999998</v>
      </c>
      <c r="F293" s="7">
        <f t="shared" si="12"/>
        <v>102.75850864367906</v>
      </c>
      <c r="G293" s="7">
        <f t="shared" si="13"/>
        <v>100</v>
      </c>
      <c r="H293" s="7">
        <v>6958315.0999999996</v>
      </c>
      <c r="I293" s="7">
        <f t="shared" si="14"/>
        <v>104.44062528872831</v>
      </c>
      <c r="N293" s="11"/>
    </row>
    <row r="294" spans="1:14" s="15" customFormat="1" x14ac:dyDescent="0.2">
      <c r="A294" s="4" t="s">
        <v>293</v>
      </c>
      <c r="B294" s="5" t="s">
        <v>806</v>
      </c>
      <c r="C294" s="7">
        <v>5597338</v>
      </c>
      <c r="D294" s="7">
        <v>5597338</v>
      </c>
      <c r="E294" s="7">
        <v>5597338</v>
      </c>
      <c r="F294" s="7">
        <f t="shared" si="12"/>
        <v>100</v>
      </c>
      <c r="G294" s="7">
        <f t="shared" si="13"/>
        <v>100</v>
      </c>
      <c r="H294" s="7">
        <v>5015006.5</v>
      </c>
      <c r="I294" s="7">
        <f t="shared" si="14"/>
        <v>111.6117795659886</v>
      </c>
      <c r="N294" s="11"/>
    </row>
    <row r="295" spans="1:14" s="15" customFormat="1" ht="25.5" x14ac:dyDescent="0.2">
      <c r="A295" s="4" t="s">
        <v>294</v>
      </c>
      <c r="B295" s="5" t="s">
        <v>807</v>
      </c>
      <c r="C295" s="7">
        <v>5597338</v>
      </c>
      <c r="D295" s="7">
        <v>5597338</v>
      </c>
      <c r="E295" s="7">
        <v>5597338</v>
      </c>
      <c r="F295" s="7">
        <f t="shared" si="12"/>
        <v>100</v>
      </c>
      <c r="G295" s="7">
        <f t="shared" si="13"/>
        <v>100</v>
      </c>
      <c r="H295" s="7">
        <v>5015006.5</v>
      </c>
      <c r="I295" s="7">
        <f t="shared" si="14"/>
        <v>111.6117795659886</v>
      </c>
      <c r="N295" s="11"/>
    </row>
    <row r="296" spans="1:14" s="15" customFormat="1" ht="25.5" x14ac:dyDescent="0.2">
      <c r="A296" s="4" t="s">
        <v>295</v>
      </c>
      <c r="B296" s="5" t="s">
        <v>808</v>
      </c>
      <c r="C296" s="7">
        <v>1271371</v>
      </c>
      <c r="D296" s="7">
        <v>1271371</v>
      </c>
      <c r="E296" s="7">
        <v>1271371</v>
      </c>
      <c r="F296" s="7">
        <f t="shared" si="12"/>
        <v>100</v>
      </c>
      <c r="G296" s="7">
        <f t="shared" si="13"/>
        <v>100</v>
      </c>
      <c r="H296" s="7">
        <v>1143910</v>
      </c>
      <c r="I296" s="7">
        <f t="shared" si="14"/>
        <v>111.14257240517173</v>
      </c>
      <c r="N296" s="11"/>
    </row>
    <row r="297" spans="1:14" ht="38.25" x14ac:dyDescent="0.2">
      <c r="A297" s="4" t="s">
        <v>296</v>
      </c>
      <c r="B297" s="5" t="s">
        <v>809</v>
      </c>
      <c r="C297" s="7">
        <v>1271371</v>
      </c>
      <c r="D297" s="7">
        <v>1271371</v>
      </c>
      <c r="E297" s="7">
        <v>1271371</v>
      </c>
      <c r="F297" s="7">
        <f t="shared" si="12"/>
        <v>100</v>
      </c>
      <c r="G297" s="7">
        <f t="shared" si="13"/>
        <v>100</v>
      </c>
      <c r="H297" s="7">
        <v>1143910</v>
      </c>
      <c r="I297" s="7">
        <f t="shared" si="14"/>
        <v>111.14257240517173</v>
      </c>
      <c r="J297" s="17"/>
    </row>
    <row r="298" spans="1:14" ht="25.5" x14ac:dyDescent="0.2">
      <c r="A298" s="4" t="s">
        <v>297</v>
      </c>
      <c r="B298" s="5" t="s">
        <v>810</v>
      </c>
      <c r="C298" s="7">
        <v>203511</v>
      </c>
      <c r="D298" s="7">
        <v>203511</v>
      </c>
      <c r="E298" s="7">
        <v>203511</v>
      </c>
      <c r="F298" s="7">
        <f t="shared" si="12"/>
        <v>100</v>
      </c>
      <c r="G298" s="7">
        <f t="shared" si="13"/>
        <v>100</v>
      </c>
      <c r="H298" s="7">
        <v>215617</v>
      </c>
      <c r="I298" s="7">
        <f t="shared" si="14"/>
        <v>94.385414879160734</v>
      </c>
      <c r="J298" s="17"/>
    </row>
    <row r="299" spans="1:14" ht="38.25" x14ac:dyDescent="0.2">
      <c r="A299" s="4" t="s">
        <v>298</v>
      </c>
      <c r="B299" s="5" t="s">
        <v>811</v>
      </c>
      <c r="C299" s="7">
        <v>203511</v>
      </c>
      <c r="D299" s="7">
        <v>203511</v>
      </c>
      <c r="E299" s="7">
        <v>203511</v>
      </c>
      <c r="F299" s="7">
        <f t="shared" si="12"/>
        <v>100</v>
      </c>
      <c r="G299" s="7">
        <f t="shared" si="13"/>
        <v>100</v>
      </c>
      <c r="H299" s="7">
        <v>215617</v>
      </c>
      <c r="I299" s="7">
        <f t="shared" si="14"/>
        <v>94.385414879160734</v>
      </c>
      <c r="J299" s="17"/>
    </row>
    <row r="300" spans="1:14" ht="38.25" x14ac:dyDescent="0.2">
      <c r="A300" s="4" t="s">
        <v>299</v>
      </c>
      <c r="B300" s="5" t="s">
        <v>812</v>
      </c>
      <c r="C300" s="7">
        <v>0</v>
      </c>
      <c r="D300" s="7">
        <v>48290</v>
      </c>
      <c r="E300" s="7">
        <v>48290</v>
      </c>
      <c r="F300" s="7">
        <v>0</v>
      </c>
      <c r="G300" s="7">
        <f t="shared" si="13"/>
        <v>100</v>
      </c>
      <c r="H300" s="7">
        <v>0</v>
      </c>
      <c r="I300" s="7">
        <v>0</v>
      </c>
      <c r="J300" s="17"/>
    </row>
    <row r="301" spans="1:14" ht="38.25" x14ac:dyDescent="0.2">
      <c r="A301" s="4" t="s">
        <v>300</v>
      </c>
      <c r="B301" s="5" t="s">
        <v>813</v>
      </c>
      <c r="C301" s="7">
        <v>0</v>
      </c>
      <c r="D301" s="7">
        <v>146797.79999999999</v>
      </c>
      <c r="E301" s="7">
        <v>146797.79999999999</v>
      </c>
      <c r="F301" s="7">
        <v>0</v>
      </c>
      <c r="G301" s="7">
        <f t="shared" si="13"/>
        <v>100</v>
      </c>
      <c r="H301" s="7">
        <v>583781.6</v>
      </c>
      <c r="I301" s="7">
        <f t="shared" si="14"/>
        <v>25.146013509161648</v>
      </c>
      <c r="J301" s="17"/>
    </row>
    <row r="302" spans="1:14" s="15" customFormat="1" ht="25.5" x14ac:dyDescent="0.2">
      <c r="A302" s="4" t="s">
        <v>301</v>
      </c>
      <c r="B302" s="5" t="s">
        <v>814</v>
      </c>
      <c r="C302" s="7">
        <v>15160974.199999999</v>
      </c>
      <c r="D302" s="7">
        <f>D303+D305+D307+D309+D311+D313+D314+D316+D317+D318+D322+D324+D326+D328+D330+D334+D336+D340+D344+D346+D350+D354+D356+D358+D362+D364+D368+D373+D375+D376+D378+D382+D384+D386+D388+D392+D394+D396+D398+D401+D399+D403+D404+D406+D408+D412+D414+D416+D418+D420+D422+D424+D426+D428+D430+D432+D433+D436+D437+D439+D440+D442+D444+D445+D447+D449+D451+D453+D455+D457+D462+D464+D466+D468</f>
        <v>14950109.399999999</v>
      </c>
      <c r="E302" s="7">
        <v>14707005.43417</v>
      </c>
      <c r="F302" s="7">
        <f t="shared" si="12"/>
        <v>97.005675493927029</v>
      </c>
      <c r="G302" s="7">
        <f t="shared" si="13"/>
        <v>98.373898415552745</v>
      </c>
      <c r="H302" s="7">
        <v>15991964.986639999</v>
      </c>
      <c r="I302" s="7">
        <f t="shared" si="14"/>
        <v>91.964967697568881</v>
      </c>
      <c r="J302" s="17"/>
    </row>
    <row r="303" spans="1:14" s="15" customFormat="1" x14ac:dyDescent="0.2">
      <c r="A303" s="4" t="s">
        <v>302</v>
      </c>
      <c r="B303" s="5" t="s">
        <v>815</v>
      </c>
      <c r="C303" s="7">
        <v>414178.6</v>
      </c>
      <c r="D303" s="7">
        <v>164178.6</v>
      </c>
      <c r="E303" s="7">
        <v>164172.97081999999</v>
      </c>
      <c r="F303" s="7">
        <f t="shared" si="12"/>
        <v>39.638207000554829</v>
      </c>
      <c r="G303" s="7">
        <f t="shared" si="13"/>
        <v>99.996571307100908</v>
      </c>
      <c r="H303" s="7">
        <v>400232.37556999997</v>
      </c>
      <c r="I303" s="7">
        <f t="shared" si="14"/>
        <v>41.019412931347532</v>
      </c>
      <c r="J303" s="17"/>
    </row>
    <row r="304" spans="1:14" ht="25.5" x14ac:dyDescent="0.2">
      <c r="A304" s="4" t="s">
        <v>303</v>
      </c>
      <c r="B304" s="5" t="s">
        <v>816</v>
      </c>
      <c r="C304" s="7">
        <v>414178.6</v>
      </c>
      <c r="D304" s="7">
        <v>164178.6</v>
      </c>
      <c r="E304" s="7">
        <v>164172.97081999999</v>
      </c>
      <c r="F304" s="7">
        <f t="shared" si="12"/>
        <v>39.638207000554829</v>
      </c>
      <c r="G304" s="7">
        <f t="shared" si="13"/>
        <v>99.996571307100908</v>
      </c>
      <c r="H304" s="7">
        <v>400232.37556999997</v>
      </c>
      <c r="I304" s="7">
        <f t="shared" si="14"/>
        <v>41.019412931347532</v>
      </c>
      <c r="J304" s="17"/>
      <c r="N304" s="15"/>
    </row>
    <row r="305" spans="1:10" ht="25.5" x14ac:dyDescent="0.2">
      <c r="A305" s="4" t="s">
        <v>304</v>
      </c>
      <c r="B305" s="5" t="s">
        <v>817</v>
      </c>
      <c r="C305" s="7">
        <v>47719.9</v>
      </c>
      <c r="D305" s="7">
        <v>49819.9</v>
      </c>
      <c r="E305" s="7">
        <v>47725.601630000005</v>
      </c>
      <c r="F305" s="7">
        <f t="shared" si="12"/>
        <v>100.01194811808072</v>
      </c>
      <c r="G305" s="7">
        <f t="shared" si="13"/>
        <v>95.796261393539538</v>
      </c>
      <c r="H305" s="7">
        <v>0</v>
      </c>
      <c r="I305" s="7">
        <v>0</v>
      </c>
      <c r="J305" s="17"/>
    </row>
    <row r="306" spans="1:10" ht="25.5" x14ac:dyDescent="0.2">
      <c r="A306" s="4" t="s">
        <v>305</v>
      </c>
      <c r="B306" s="5" t="s">
        <v>818</v>
      </c>
      <c r="C306" s="7">
        <v>47719.9</v>
      </c>
      <c r="D306" s="7">
        <v>49819.9</v>
      </c>
      <c r="E306" s="7">
        <v>47725.601630000005</v>
      </c>
      <c r="F306" s="7">
        <f t="shared" si="12"/>
        <v>100.01194811808072</v>
      </c>
      <c r="G306" s="7">
        <f t="shared" si="13"/>
        <v>95.796261393539538</v>
      </c>
      <c r="H306" s="7">
        <v>0</v>
      </c>
      <c r="I306" s="7">
        <v>0</v>
      </c>
      <c r="J306" s="17"/>
    </row>
    <row r="307" spans="1:10" ht="25.5" x14ac:dyDescent="0.2">
      <c r="A307" s="4" t="s">
        <v>306</v>
      </c>
      <c r="B307" s="5" t="s">
        <v>819</v>
      </c>
      <c r="C307" s="7">
        <v>99878.6</v>
      </c>
      <c r="D307" s="7">
        <v>93744.7</v>
      </c>
      <c r="E307" s="7">
        <v>93744.7</v>
      </c>
      <c r="F307" s="7">
        <f t="shared" si="12"/>
        <v>93.858644394294672</v>
      </c>
      <c r="G307" s="7">
        <f t="shared" si="13"/>
        <v>100</v>
      </c>
      <c r="H307" s="7">
        <v>117639.29998000001</v>
      </c>
      <c r="I307" s="7">
        <f t="shared" si="14"/>
        <v>79.688250453664409</v>
      </c>
      <c r="J307" s="17"/>
    </row>
    <row r="308" spans="1:10" ht="38.25" x14ac:dyDescent="0.2">
      <c r="A308" s="4" t="s">
        <v>307</v>
      </c>
      <c r="B308" s="5" t="s">
        <v>820</v>
      </c>
      <c r="C308" s="7">
        <v>99878.6</v>
      </c>
      <c r="D308" s="7">
        <v>93744.7</v>
      </c>
      <c r="E308" s="7">
        <v>93744.7</v>
      </c>
      <c r="F308" s="7">
        <f t="shared" si="12"/>
        <v>93.858644394294672</v>
      </c>
      <c r="G308" s="7">
        <f t="shared" si="13"/>
        <v>100</v>
      </c>
      <c r="H308" s="7">
        <v>117639.29998000001</v>
      </c>
      <c r="I308" s="7">
        <f t="shared" si="14"/>
        <v>79.688250453664409</v>
      </c>
      <c r="J308" s="17"/>
    </row>
    <row r="309" spans="1:10" ht="25.5" x14ac:dyDescent="0.2">
      <c r="A309" s="4" t="s">
        <v>308</v>
      </c>
      <c r="B309" s="5" t="s">
        <v>821</v>
      </c>
      <c r="C309" s="7">
        <v>3704.4</v>
      </c>
      <c r="D309" s="7">
        <v>3704.4</v>
      </c>
      <c r="E309" s="7">
        <v>3704.3850000000002</v>
      </c>
      <c r="F309" s="7">
        <f t="shared" si="12"/>
        <v>99.999595076125686</v>
      </c>
      <c r="G309" s="7">
        <f t="shared" si="13"/>
        <v>99.999595076125686</v>
      </c>
      <c r="H309" s="7">
        <v>3400</v>
      </c>
      <c r="I309" s="7">
        <f t="shared" si="14"/>
        <v>108.95250000000001</v>
      </c>
      <c r="J309" s="17"/>
    </row>
    <row r="310" spans="1:10" ht="25.5" x14ac:dyDescent="0.2">
      <c r="A310" s="4" t="s">
        <v>309</v>
      </c>
      <c r="B310" s="5" t="s">
        <v>822</v>
      </c>
      <c r="C310" s="7">
        <v>3704.4</v>
      </c>
      <c r="D310" s="7">
        <v>3704.4</v>
      </c>
      <c r="E310" s="7">
        <v>3704.3850000000002</v>
      </c>
      <c r="F310" s="7">
        <f t="shared" si="12"/>
        <v>99.999595076125686</v>
      </c>
      <c r="G310" s="7">
        <f t="shared" si="13"/>
        <v>99.999595076125686</v>
      </c>
      <c r="H310" s="7">
        <v>3400</v>
      </c>
      <c r="I310" s="7">
        <f t="shared" si="14"/>
        <v>108.95250000000001</v>
      </c>
      <c r="J310" s="17"/>
    </row>
    <row r="311" spans="1:10" ht="25.5" x14ac:dyDescent="0.2">
      <c r="A311" s="4" t="s">
        <v>310</v>
      </c>
      <c r="B311" s="5" t="s">
        <v>823</v>
      </c>
      <c r="C311" s="7">
        <v>8119</v>
      </c>
      <c r="D311" s="7">
        <v>8119</v>
      </c>
      <c r="E311" s="7">
        <v>8119</v>
      </c>
      <c r="F311" s="7">
        <f t="shared" si="12"/>
        <v>100</v>
      </c>
      <c r="G311" s="7">
        <f t="shared" si="13"/>
        <v>100</v>
      </c>
      <c r="H311" s="7">
        <v>25025</v>
      </c>
      <c r="I311" s="7">
        <f t="shared" si="14"/>
        <v>32.443556443556446</v>
      </c>
      <c r="J311" s="17"/>
    </row>
    <row r="312" spans="1:10" ht="38.25" x14ac:dyDescent="0.2">
      <c r="A312" s="4" t="s">
        <v>311</v>
      </c>
      <c r="B312" s="5" t="s">
        <v>824</v>
      </c>
      <c r="C312" s="7">
        <v>8119</v>
      </c>
      <c r="D312" s="7">
        <v>8119</v>
      </c>
      <c r="E312" s="7">
        <v>8119</v>
      </c>
      <c r="F312" s="7">
        <f t="shared" si="12"/>
        <v>100</v>
      </c>
      <c r="G312" s="7">
        <f t="shared" si="13"/>
        <v>100</v>
      </c>
      <c r="H312" s="7">
        <v>25025</v>
      </c>
      <c r="I312" s="7">
        <f t="shared" si="14"/>
        <v>32.443556443556446</v>
      </c>
      <c r="J312" s="17"/>
    </row>
    <row r="313" spans="1:10" ht="38.25" x14ac:dyDescent="0.2">
      <c r="A313" s="4" t="s">
        <v>312</v>
      </c>
      <c r="B313" s="5" t="s">
        <v>825</v>
      </c>
      <c r="C313" s="7">
        <v>395.2</v>
      </c>
      <c r="D313" s="7">
        <v>395.2</v>
      </c>
      <c r="E313" s="7">
        <v>395.2</v>
      </c>
      <c r="F313" s="7">
        <f t="shared" si="12"/>
        <v>100</v>
      </c>
      <c r="G313" s="7">
        <f t="shared" si="13"/>
        <v>100</v>
      </c>
      <c r="H313" s="7">
        <v>420.55200000000002</v>
      </c>
      <c r="I313" s="7">
        <f t="shared" si="14"/>
        <v>93.971732389811478</v>
      </c>
      <c r="J313" s="17"/>
    </row>
    <row r="314" spans="1:10" ht="25.5" x14ac:dyDescent="0.2">
      <c r="A314" s="4" t="s">
        <v>313</v>
      </c>
      <c r="B314" s="5" t="s">
        <v>826</v>
      </c>
      <c r="C314" s="7">
        <v>5260.6</v>
      </c>
      <c r="D314" s="7">
        <v>5260.6</v>
      </c>
      <c r="E314" s="7">
        <v>5260.6</v>
      </c>
      <c r="F314" s="7">
        <f t="shared" si="12"/>
        <v>100</v>
      </c>
      <c r="G314" s="7">
        <f t="shared" si="13"/>
        <v>100</v>
      </c>
      <c r="H314" s="7">
        <v>6023.5</v>
      </c>
      <c r="I314" s="7">
        <f t="shared" si="14"/>
        <v>87.334606126006477</v>
      </c>
      <c r="J314" s="17"/>
    </row>
    <row r="315" spans="1:10" ht="25.5" x14ac:dyDescent="0.2">
      <c r="A315" s="4" t="s">
        <v>314</v>
      </c>
      <c r="B315" s="5" t="s">
        <v>827</v>
      </c>
      <c r="C315" s="7">
        <v>5260.6</v>
      </c>
      <c r="D315" s="7">
        <v>5260.6</v>
      </c>
      <c r="E315" s="7">
        <v>5260.6</v>
      </c>
      <c r="F315" s="7">
        <f t="shared" si="12"/>
        <v>100</v>
      </c>
      <c r="G315" s="7">
        <f t="shared" si="13"/>
        <v>100</v>
      </c>
      <c r="H315" s="7">
        <v>6023.5</v>
      </c>
      <c r="I315" s="7">
        <f t="shared" si="14"/>
        <v>87.334606126006477</v>
      </c>
      <c r="J315" s="17"/>
    </row>
    <row r="316" spans="1:10" ht="38.25" x14ac:dyDescent="0.2">
      <c r="A316" s="4" t="s">
        <v>315</v>
      </c>
      <c r="B316" s="5" t="s">
        <v>828</v>
      </c>
      <c r="C316" s="7">
        <v>76156.100000000006</v>
      </c>
      <c r="D316" s="7">
        <v>76156.100000000006</v>
      </c>
      <c r="E316" s="7">
        <v>76142.787260000012</v>
      </c>
      <c r="F316" s="7">
        <f t="shared" si="12"/>
        <v>99.982519141605209</v>
      </c>
      <c r="G316" s="7">
        <f t="shared" si="13"/>
        <v>99.982519141605209</v>
      </c>
      <c r="H316" s="7">
        <v>58820.940670000004</v>
      </c>
      <c r="I316" s="7">
        <f t="shared" si="14"/>
        <v>129.44843518769932</v>
      </c>
      <c r="J316" s="17"/>
    </row>
    <row r="317" spans="1:10" ht="38.25" x14ac:dyDescent="0.2">
      <c r="A317" s="4" t="s">
        <v>316</v>
      </c>
      <c r="B317" s="5" t="s">
        <v>829</v>
      </c>
      <c r="C317" s="7">
        <v>766407.9</v>
      </c>
      <c r="D317" s="7">
        <v>486710.6</v>
      </c>
      <c r="E317" s="7">
        <v>483014.35207999998</v>
      </c>
      <c r="F317" s="7">
        <f t="shared" si="12"/>
        <v>63.023143691498994</v>
      </c>
      <c r="G317" s="7">
        <f t="shared" si="13"/>
        <v>99.240565559903573</v>
      </c>
      <c r="H317" s="7">
        <v>827960.37632000004</v>
      </c>
      <c r="I317" s="7">
        <f t="shared" si="14"/>
        <v>58.33785841622435</v>
      </c>
      <c r="J317" s="17"/>
    </row>
    <row r="318" spans="1:10" ht="51" x14ac:dyDescent="0.2">
      <c r="A318" s="4" t="s">
        <v>317</v>
      </c>
      <c r="B318" s="5" t="s">
        <v>830</v>
      </c>
      <c r="C318" s="7">
        <v>4207.5</v>
      </c>
      <c r="D318" s="7">
        <v>4207.5</v>
      </c>
      <c r="E318" s="7">
        <v>766.38513999999998</v>
      </c>
      <c r="F318" s="7">
        <f t="shared" si="12"/>
        <v>18.214738918597742</v>
      </c>
      <c r="G318" s="7">
        <f t="shared" si="13"/>
        <v>18.214738918597742</v>
      </c>
      <c r="H318" s="7">
        <v>1672.2279599999999</v>
      </c>
      <c r="I318" s="7">
        <f t="shared" si="14"/>
        <v>45.830183344141666</v>
      </c>
      <c r="J318" s="17"/>
    </row>
    <row r="319" spans="1:10" ht="63.75" x14ac:dyDescent="0.2">
      <c r="A319" s="4" t="s">
        <v>318</v>
      </c>
      <c r="B319" s="5" t="s">
        <v>831</v>
      </c>
      <c r="C319" s="7">
        <v>4207.5</v>
      </c>
      <c r="D319" s="7">
        <v>4207.5</v>
      </c>
      <c r="E319" s="7">
        <v>766.38513999999998</v>
      </c>
      <c r="F319" s="7">
        <f t="shared" si="12"/>
        <v>18.214738918597742</v>
      </c>
      <c r="G319" s="7">
        <f t="shared" si="13"/>
        <v>18.214738918597742</v>
      </c>
      <c r="H319" s="7">
        <v>1672.2279599999999</v>
      </c>
      <c r="I319" s="7">
        <f t="shared" si="14"/>
        <v>45.830183344141666</v>
      </c>
      <c r="J319" s="17"/>
    </row>
    <row r="320" spans="1:10" ht="38.25" x14ac:dyDescent="0.2">
      <c r="A320" s="4" t="s">
        <v>1286</v>
      </c>
      <c r="B320" s="5" t="s">
        <v>1287</v>
      </c>
      <c r="C320" s="7"/>
      <c r="D320" s="7"/>
      <c r="E320" s="7"/>
      <c r="F320" s="7"/>
      <c r="G320" s="7"/>
      <c r="H320" s="7">
        <v>9085.0639800000008</v>
      </c>
      <c r="I320" s="7">
        <f t="shared" si="14"/>
        <v>0</v>
      </c>
      <c r="J320" s="17"/>
    </row>
    <row r="321" spans="1:10" ht="38.25" x14ac:dyDescent="0.2">
      <c r="A321" s="4" t="s">
        <v>1288</v>
      </c>
      <c r="B321" s="5" t="s">
        <v>1289</v>
      </c>
      <c r="C321" s="7"/>
      <c r="D321" s="7"/>
      <c r="E321" s="7"/>
      <c r="F321" s="7"/>
      <c r="G321" s="7"/>
      <c r="H321" s="7">
        <v>9085.0639800000008</v>
      </c>
      <c r="I321" s="7">
        <f t="shared" si="14"/>
        <v>0</v>
      </c>
      <c r="J321" s="17"/>
    </row>
    <row r="322" spans="1:10" ht="38.25" x14ac:dyDescent="0.2">
      <c r="A322" s="4" t="s">
        <v>319</v>
      </c>
      <c r="B322" s="5" t="s">
        <v>832</v>
      </c>
      <c r="C322" s="7">
        <v>9093.9</v>
      </c>
      <c r="D322" s="7">
        <v>9093.9</v>
      </c>
      <c r="E322" s="7">
        <v>9026.3456900000001</v>
      </c>
      <c r="F322" s="7">
        <f t="shared" si="12"/>
        <v>99.257146988640741</v>
      </c>
      <c r="G322" s="7">
        <f t="shared" si="13"/>
        <v>99.257146988640741</v>
      </c>
      <c r="H322" s="7">
        <v>0</v>
      </c>
      <c r="I322" s="7">
        <v>0</v>
      </c>
      <c r="J322" s="17"/>
    </row>
    <row r="323" spans="1:10" ht="51" x14ac:dyDescent="0.2">
      <c r="A323" s="4" t="s">
        <v>320</v>
      </c>
      <c r="B323" s="5" t="s">
        <v>833</v>
      </c>
      <c r="C323" s="7">
        <v>9093.9</v>
      </c>
      <c r="D323" s="7">
        <v>9093.9</v>
      </c>
      <c r="E323" s="7">
        <v>9026.3456900000001</v>
      </c>
      <c r="F323" s="7">
        <f t="shared" si="12"/>
        <v>99.257146988640741</v>
      </c>
      <c r="G323" s="7">
        <f t="shared" si="13"/>
        <v>99.257146988640741</v>
      </c>
      <c r="H323" s="7">
        <v>0</v>
      </c>
      <c r="I323" s="7">
        <v>0</v>
      </c>
      <c r="J323" s="17"/>
    </row>
    <row r="324" spans="1:10" ht="38.25" x14ac:dyDescent="0.2">
      <c r="A324" s="4" t="s">
        <v>321</v>
      </c>
      <c r="B324" s="5" t="s">
        <v>834</v>
      </c>
      <c r="C324" s="7">
        <v>99166.6</v>
      </c>
      <c r="D324" s="7">
        <v>99166.6</v>
      </c>
      <c r="E324" s="7">
        <v>62245.924939999997</v>
      </c>
      <c r="F324" s="7">
        <f t="shared" si="12"/>
        <v>62.769042137171184</v>
      </c>
      <c r="G324" s="7">
        <f t="shared" si="13"/>
        <v>62.769042137171184</v>
      </c>
      <c r="H324" s="7">
        <v>116092.87862999999</v>
      </c>
      <c r="I324" s="7">
        <f t="shared" si="14"/>
        <v>53.617349896529134</v>
      </c>
      <c r="J324" s="17"/>
    </row>
    <row r="325" spans="1:10" ht="51" x14ac:dyDescent="0.2">
      <c r="A325" s="4" t="s">
        <v>322</v>
      </c>
      <c r="B325" s="5" t="s">
        <v>835</v>
      </c>
      <c r="C325" s="7">
        <v>99166.6</v>
      </c>
      <c r="D325" s="7">
        <v>99166.6</v>
      </c>
      <c r="E325" s="7">
        <v>62245.924939999997</v>
      </c>
      <c r="F325" s="7">
        <f t="shared" si="12"/>
        <v>62.769042137171184</v>
      </c>
      <c r="G325" s="7">
        <f t="shared" si="13"/>
        <v>62.769042137171184</v>
      </c>
      <c r="H325" s="7">
        <v>116092.87862999999</v>
      </c>
      <c r="I325" s="7">
        <f t="shared" si="14"/>
        <v>53.617349896529134</v>
      </c>
      <c r="J325" s="17"/>
    </row>
    <row r="326" spans="1:10" ht="25.5" x14ac:dyDescent="0.2">
      <c r="A326" s="4" t="s">
        <v>323</v>
      </c>
      <c r="B326" s="5" t="s">
        <v>836</v>
      </c>
      <c r="C326" s="7">
        <v>69606.8</v>
      </c>
      <c r="D326" s="7">
        <v>69606.8</v>
      </c>
      <c r="E326" s="7">
        <v>69606.8</v>
      </c>
      <c r="F326" s="7">
        <f t="shared" si="12"/>
        <v>100</v>
      </c>
      <c r="G326" s="7">
        <f t="shared" si="13"/>
        <v>100</v>
      </c>
      <c r="H326" s="7">
        <v>0</v>
      </c>
      <c r="I326" s="7">
        <v>0</v>
      </c>
      <c r="J326" s="17"/>
    </row>
    <row r="327" spans="1:10" ht="38.25" x14ac:dyDescent="0.2">
      <c r="A327" s="4" t="s">
        <v>324</v>
      </c>
      <c r="B327" s="5" t="s">
        <v>837</v>
      </c>
      <c r="C327" s="7">
        <v>69606.8</v>
      </c>
      <c r="D327" s="7">
        <v>69606.8</v>
      </c>
      <c r="E327" s="7">
        <v>69606.8</v>
      </c>
      <c r="F327" s="7">
        <f t="shared" si="12"/>
        <v>100</v>
      </c>
      <c r="G327" s="7">
        <f t="shared" si="13"/>
        <v>100</v>
      </c>
      <c r="H327" s="7">
        <v>0</v>
      </c>
      <c r="I327" s="7">
        <v>0</v>
      </c>
      <c r="J327" s="17"/>
    </row>
    <row r="328" spans="1:10" ht="63.75" x14ac:dyDescent="0.2">
      <c r="A328" s="4" t="s">
        <v>325</v>
      </c>
      <c r="B328" s="5" t="s">
        <v>838</v>
      </c>
      <c r="C328" s="7">
        <v>37187.5</v>
      </c>
      <c r="D328" s="7">
        <v>21250</v>
      </c>
      <c r="E328" s="7">
        <v>20612.5</v>
      </c>
      <c r="F328" s="7">
        <f t="shared" si="12"/>
        <v>55.428571428571431</v>
      </c>
      <c r="G328" s="7">
        <f t="shared" si="13"/>
        <v>97</v>
      </c>
      <c r="H328" s="7">
        <v>15725</v>
      </c>
      <c r="I328" s="7">
        <f t="shared" si="14"/>
        <v>131.08108108108107</v>
      </c>
      <c r="J328" s="17"/>
    </row>
    <row r="329" spans="1:10" ht="76.5" x14ac:dyDescent="0.2">
      <c r="A329" s="4" t="s">
        <v>326</v>
      </c>
      <c r="B329" s="5" t="s">
        <v>839</v>
      </c>
      <c r="C329" s="7">
        <v>37187.5</v>
      </c>
      <c r="D329" s="7">
        <v>21250</v>
      </c>
      <c r="E329" s="7">
        <v>20612.5</v>
      </c>
      <c r="F329" s="7">
        <f t="shared" si="12"/>
        <v>55.428571428571431</v>
      </c>
      <c r="G329" s="7">
        <f t="shared" si="13"/>
        <v>97</v>
      </c>
      <c r="H329" s="7">
        <v>15725</v>
      </c>
      <c r="I329" s="7">
        <f t="shared" si="14"/>
        <v>131.08108108108107</v>
      </c>
      <c r="J329" s="17"/>
    </row>
    <row r="330" spans="1:10" ht="25.5" x14ac:dyDescent="0.2">
      <c r="A330" s="4" t="s">
        <v>327</v>
      </c>
      <c r="B330" s="5" t="s">
        <v>840</v>
      </c>
      <c r="C330" s="7">
        <v>33778.6</v>
      </c>
      <c r="D330" s="7">
        <v>33778.6</v>
      </c>
      <c r="E330" s="7">
        <v>33646.61692</v>
      </c>
      <c r="F330" s="7">
        <f t="shared" si="12"/>
        <v>99.609270129608689</v>
      </c>
      <c r="G330" s="7">
        <f t="shared" si="13"/>
        <v>99.609270129608689</v>
      </c>
      <c r="H330" s="7">
        <v>0</v>
      </c>
      <c r="I330" s="7">
        <v>0</v>
      </c>
      <c r="J330" s="17"/>
    </row>
    <row r="331" spans="1:10" ht="25.5" x14ac:dyDescent="0.2">
      <c r="A331" s="4" t="s">
        <v>328</v>
      </c>
      <c r="B331" s="5" t="s">
        <v>841</v>
      </c>
      <c r="C331" s="7">
        <v>33778.6</v>
      </c>
      <c r="D331" s="7">
        <v>33778.6</v>
      </c>
      <c r="E331" s="7">
        <v>33646.61692</v>
      </c>
      <c r="F331" s="7">
        <f t="shared" si="12"/>
        <v>99.609270129608689</v>
      </c>
      <c r="G331" s="7">
        <f t="shared" si="13"/>
        <v>99.609270129608689</v>
      </c>
      <c r="H331" s="7">
        <v>0</v>
      </c>
      <c r="I331" s="7">
        <v>0</v>
      </c>
      <c r="J331" s="17"/>
    </row>
    <row r="332" spans="1:10" ht="51" x14ac:dyDescent="0.2">
      <c r="A332" s="4" t="s">
        <v>1290</v>
      </c>
      <c r="B332" s="5" t="s">
        <v>1291</v>
      </c>
      <c r="C332" s="7"/>
      <c r="D332" s="7"/>
      <c r="E332" s="7"/>
      <c r="F332" s="7"/>
      <c r="G332" s="7"/>
      <c r="H332" s="7">
        <v>136951.49703</v>
      </c>
      <c r="I332" s="7">
        <f t="shared" si="14"/>
        <v>0</v>
      </c>
      <c r="J332" s="17"/>
    </row>
    <row r="333" spans="1:10" ht="51" x14ac:dyDescent="0.2">
      <c r="A333" s="4" t="s">
        <v>1292</v>
      </c>
      <c r="B333" s="5" t="s">
        <v>1293</v>
      </c>
      <c r="C333" s="7"/>
      <c r="D333" s="7"/>
      <c r="E333" s="7"/>
      <c r="F333" s="7"/>
      <c r="G333" s="7"/>
      <c r="H333" s="7">
        <v>136951.49703</v>
      </c>
      <c r="I333" s="7">
        <f t="shared" si="14"/>
        <v>0</v>
      </c>
      <c r="J333" s="17"/>
    </row>
    <row r="334" spans="1:10" ht="51" x14ac:dyDescent="0.2">
      <c r="A334" s="4" t="s">
        <v>329</v>
      </c>
      <c r="B334" s="5" t="s">
        <v>842</v>
      </c>
      <c r="C334" s="7">
        <v>14367.1</v>
      </c>
      <c r="D334" s="7">
        <v>14367.1</v>
      </c>
      <c r="E334" s="7">
        <v>14367.05719</v>
      </c>
      <c r="F334" s="7">
        <f t="shared" si="12"/>
        <v>99.999702027549048</v>
      </c>
      <c r="G334" s="7">
        <f t="shared" si="13"/>
        <v>99.999702027549048</v>
      </c>
      <c r="H334" s="7">
        <v>0</v>
      </c>
      <c r="I334" s="7">
        <v>0</v>
      </c>
      <c r="J334" s="17"/>
    </row>
    <row r="335" spans="1:10" ht="63.75" x14ac:dyDescent="0.2">
      <c r="A335" s="4" t="s">
        <v>330</v>
      </c>
      <c r="B335" s="5" t="s">
        <v>843</v>
      </c>
      <c r="C335" s="7">
        <v>14367.1</v>
      </c>
      <c r="D335" s="7">
        <v>14367.1</v>
      </c>
      <c r="E335" s="7">
        <v>14367.05719</v>
      </c>
      <c r="F335" s="7">
        <f t="shared" si="12"/>
        <v>99.999702027549048</v>
      </c>
      <c r="G335" s="7">
        <f t="shared" si="13"/>
        <v>99.999702027549048</v>
      </c>
      <c r="H335" s="7">
        <v>0</v>
      </c>
      <c r="I335" s="7">
        <v>0</v>
      </c>
      <c r="J335" s="17"/>
    </row>
    <row r="336" spans="1:10" ht="51" x14ac:dyDescent="0.2">
      <c r="A336" s="4" t="s">
        <v>331</v>
      </c>
      <c r="B336" s="5" t="s">
        <v>844</v>
      </c>
      <c r="C336" s="7">
        <v>162200.70000000001</v>
      </c>
      <c r="D336" s="7">
        <v>162200.70000000001</v>
      </c>
      <c r="E336" s="7">
        <v>162197.52244</v>
      </c>
      <c r="F336" s="7">
        <f t="shared" si="12"/>
        <v>99.998040970230079</v>
      </c>
      <c r="G336" s="7">
        <f t="shared" si="13"/>
        <v>99.998040970230079</v>
      </c>
      <c r="H336" s="7">
        <v>0</v>
      </c>
      <c r="I336" s="7">
        <v>0</v>
      </c>
      <c r="J336" s="17"/>
    </row>
    <row r="337" spans="1:14" ht="51" x14ac:dyDescent="0.2">
      <c r="A337" s="4" t="s">
        <v>332</v>
      </c>
      <c r="B337" s="5" t="s">
        <v>845</v>
      </c>
      <c r="C337" s="7">
        <v>162200.70000000001</v>
      </c>
      <c r="D337" s="7">
        <v>162200.70000000001</v>
      </c>
      <c r="E337" s="7">
        <v>162197.52244</v>
      </c>
      <c r="F337" s="7">
        <f t="shared" si="12"/>
        <v>99.998040970230079</v>
      </c>
      <c r="G337" s="7">
        <f t="shared" si="13"/>
        <v>99.998040970230079</v>
      </c>
      <c r="H337" s="7">
        <v>0</v>
      </c>
      <c r="I337" s="7">
        <v>0</v>
      </c>
      <c r="J337" s="17"/>
    </row>
    <row r="338" spans="1:14" x14ac:dyDescent="0.2">
      <c r="A338" s="4" t="s">
        <v>1294</v>
      </c>
      <c r="B338" s="5" t="s">
        <v>1295</v>
      </c>
      <c r="C338" s="7"/>
      <c r="D338" s="7"/>
      <c r="E338" s="7"/>
      <c r="F338" s="7"/>
      <c r="G338" s="7"/>
      <c r="H338" s="7">
        <v>20800.899989999998</v>
      </c>
      <c r="I338" s="7">
        <f t="shared" si="14"/>
        <v>0</v>
      </c>
      <c r="J338" s="17"/>
    </row>
    <row r="339" spans="1:14" ht="25.5" x14ac:dyDescent="0.2">
      <c r="A339" s="4" t="s">
        <v>1296</v>
      </c>
      <c r="B339" s="5" t="s">
        <v>1297</v>
      </c>
      <c r="C339" s="7"/>
      <c r="D339" s="7"/>
      <c r="E339" s="7"/>
      <c r="F339" s="7"/>
      <c r="G339" s="7"/>
      <c r="H339" s="7">
        <v>20800.899989999998</v>
      </c>
      <c r="I339" s="7">
        <f t="shared" si="14"/>
        <v>0</v>
      </c>
      <c r="J339" s="17"/>
    </row>
    <row r="340" spans="1:14" ht="38.25" x14ac:dyDescent="0.2">
      <c r="A340" s="4" t="s">
        <v>333</v>
      </c>
      <c r="B340" s="5" t="s">
        <v>846</v>
      </c>
      <c r="C340" s="7">
        <v>24733.4</v>
      </c>
      <c r="D340" s="7">
        <v>24733.4</v>
      </c>
      <c r="E340" s="7">
        <v>24733.399989999998</v>
      </c>
      <c r="F340" s="7">
        <f t="shared" si="12"/>
        <v>99.999999959568825</v>
      </c>
      <c r="G340" s="7">
        <f t="shared" si="13"/>
        <v>99.999999959568825</v>
      </c>
      <c r="H340" s="7">
        <v>0</v>
      </c>
      <c r="I340" s="7">
        <v>0</v>
      </c>
      <c r="J340" s="17"/>
    </row>
    <row r="341" spans="1:14" ht="51" x14ac:dyDescent="0.2">
      <c r="A341" s="4" t="s">
        <v>334</v>
      </c>
      <c r="B341" s="5" t="s">
        <v>847</v>
      </c>
      <c r="C341" s="7">
        <v>24733.4</v>
      </c>
      <c r="D341" s="7">
        <v>24733.4</v>
      </c>
      <c r="E341" s="7">
        <v>24733.399989999998</v>
      </c>
      <c r="F341" s="7">
        <f t="shared" si="12"/>
        <v>99.999999959568825</v>
      </c>
      <c r="G341" s="7">
        <f t="shared" si="13"/>
        <v>99.999999959568825</v>
      </c>
      <c r="H341" s="7">
        <v>0</v>
      </c>
      <c r="I341" s="7">
        <v>0</v>
      </c>
      <c r="J341" s="17"/>
    </row>
    <row r="342" spans="1:14" ht="38.25" x14ac:dyDescent="0.2">
      <c r="A342" s="4" t="s">
        <v>1298</v>
      </c>
      <c r="B342" s="5" t="s">
        <v>1299</v>
      </c>
      <c r="C342" s="7"/>
      <c r="D342" s="7"/>
      <c r="E342" s="7"/>
      <c r="F342" s="7"/>
      <c r="G342" s="7"/>
      <c r="H342" s="7">
        <v>15422.6</v>
      </c>
      <c r="I342" s="7"/>
      <c r="J342" s="17"/>
    </row>
    <row r="343" spans="1:14" ht="38.25" x14ac:dyDescent="0.2">
      <c r="A343" s="4" t="s">
        <v>1300</v>
      </c>
      <c r="B343" s="5" t="s">
        <v>1301</v>
      </c>
      <c r="C343" s="7"/>
      <c r="D343" s="7"/>
      <c r="E343" s="7"/>
      <c r="F343" s="7"/>
      <c r="G343" s="7"/>
      <c r="H343" s="7">
        <v>15422.6</v>
      </c>
      <c r="I343" s="7"/>
      <c r="J343" s="17"/>
    </row>
    <row r="344" spans="1:14" x14ac:dyDescent="0.2">
      <c r="A344" s="4" t="s">
        <v>335</v>
      </c>
      <c r="B344" s="5" t="s">
        <v>848</v>
      </c>
      <c r="C344" s="7">
        <v>52585.599999999999</v>
      </c>
      <c r="D344" s="7">
        <v>52585.599999999999</v>
      </c>
      <c r="E344" s="7">
        <v>25452.862980000002</v>
      </c>
      <c r="F344" s="7">
        <f t="shared" si="12"/>
        <v>48.402724281932699</v>
      </c>
      <c r="G344" s="7">
        <f t="shared" si="13"/>
        <v>48.402724281932699</v>
      </c>
      <c r="H344" s="7">
        <v>29378.355379999997</v>
      </c>
      <c r="I344" s="7">
        <f t="shared" si="14"/>
        <v>86.638147883960968</v>
      </c>
      <c r="J344" s="17"/>
    </row>
    <row r="345" spans="1:14" ht="25.5" x14ac:dyDescent="0.2">
      <c r="A345" s="4" t="s">
        <v>336</v>
      </c>
      <c r="B345" s="5" t="s">
        <v>849</v>
      </c>
      <c r="C345" s="7">
        <v>52585.599999999999</v>
      </c>
      <c r="D345" s="7">
        <v>52585.599999999999</v>
      </c>
      <c r="E345" s="7">
        <v>25452.862980000002</v>
      </c>
      <c r="F345" s="7">
        <f t="shared" si="12"/>
        <v>48.402724281932699</v>
      </c>
      <c r="G345" s="7">
        <f t="shared" si="13"/>
        <v>48.402724281932699</v>
      </c>
      <c r="H345" s="7">
        <v>29378.355379999997</v>
      </c>
      <c r="I345" s="7">
        <f t="shared" si="14"/>
        <v>86.638147883960968</v>
      </c>
      <c r="J345" s="17"/>
    </row>
    <row r="346" spans="1:14" ht="25.5" x14ac:dyDescent="0.2">
      <c r="A346" s="4" t="s">
        <v>337</v>
      </c>
      <c r="B346" s="5" t="s">
        <v>850</v>
      </c>
      <c r="C346" s="7">
        <v>25201.7</v>
      </c>
      <c r="D346" s="7">
        <v>25201.7</v>
      </c>
      <c r="E346" s="7">
        <v>25154.186760000001</v>
      </c>
      <c r="F346" s="7">
        <f t="shared" si="12"/>
        <v>99.8114681152462</v>
      </c>
      <c r="G346" s="7">
        <f t="shared" si="13"/>
        <v>99.8114681152462</v>
      </c>
      <c r="H346" s="7">
        <v>24005.342700000001</v>
      </c>
      <c r="I346" s="7">
        <f t="shared" si="14"/>
        <v>104.78578487446464</v>
      </c>
      <c r="J346" s="17"/>
    </row>
    <row r="347" spans="1:14" ht="38.25" x14ac:dyDescent="0.2">
      <c r="A347" s="4" t="s">
        <v>338</v>
      </c>
      <c r="B347" s="5" t="s">
        <v>851</v>
      </c>
      <c r="C347" s="7">
        <v>25201.7</v>
      </c>
      <c r="D347" s="7">
        <v>25201.7</v>
      </c>
      <c r="E347" s="7">
        <v>25154.186760000001</v>
      </c>
      <c r="F347" s="7">
        <f t="shared" si="12"/>
        <v>99.8114681152462</v>
      </c>
      <c r="G347" s="7">
        <f t="shared" si="13"/>
        <v>99.8114681152462</v>
      </c>
      <c r="H347" s="7">
        <v>24005.342700000001</v>
      </c>
      <c r="I347" s="7">
        <f t="shared" ref="I347:I428" si="15">E347/H347*100</f>
        <v>104.78578487446464</v>
      </c>
      <c r="J347" s="17"/>
    </row>
    <row r="348" spans="1:14" ht="25.5" x14ac:dyDescent="0.2">
      <c r="A348" s="4" t="s">
        <v>1302</v>
      </c>
      <c r="B348" s="5" t="s">
        <v>1303</v>
      </c>
      <c r="C348" s="7"/>
      <c r="D348" s="7"/>
      <c r="E348" s="7"/>
      <c r="F348" s="7"/>
      <c r="G348" s="7"/>
      <c r="H348" s="7">
        <v>138361.20000000001</v>
      </c>
      <c r="I348" s="7">
        <f t="shared" si="15"/>
        <v>0</v>
      </c>
      <c r="J348" s="17"/>
    </row>
    <row r="349" spans="1:14" ht="38.25" x14ac:dyDescent="0.2">
      <c r="A349" s="4" t="s">
        <v>1304</v>
      </c>
      <c r="B349" s="5" t="s">
        <v>1305</v>
      </c>
      <c r="C349" s="7"/>
      <c r="D349" s="7"/>
      <c r="E349" s="7"/>
      <c r="F349" s="7"/>
      <c r="G349" s="7"/>
      <c r="H349" s="7">
        <v>138361.20000000001</v>
      </c>
      <c r="I349" s="7">
        <f t="shared" si="15"/>
        <v>0</v>
      </c>
      <c r="J349" s="17"/>
    </row>
    <row r="350" spans="1:14" ht="38.25" x14ac:dyDescent="0.2">
      <c r="A350" s="4" t="s">
        <v>339</v>
      </c>
      <c r="B350" s="5" t="s">
        <v>852</v>
      </c>
      <c r="C350" s="7">
        <v>127139.6</v>
      </c>
      <c r="D350" s="7">
        <v>127139.6</v>
      </c>
      <c r="E350" s="7">
        <v>127139.6</v>
      </c>
      <c r="F350" s="7">
        <f t="shared" ref="F350:F429" si="16">E350/C350*100</f>
        <v>100</v>
      </c>
      <c r="G350" s="7">
        <f t="shared" ref="G350:G429" si="17">E350/D350*100</f>
        <v>100</v>
      </c>
      <c r="H350" s="7">
        <v>0</v>
      </c>
      <c r="I350" s="7">
        <v>0</v>
      </c>
      <c r="J350" s="17"/>
    </row>
    <row r="351" spans="1:14" s="15" customFormat="1" ht="38.25" x14ac:dyDescent="0.2">
      <c r="A351" s="4" t="s">
        <v>340</v>
      </c>
      <c r="B351" s="5" t="s">
        <v>853</v>
      </c>
      <c r="C351" s="7">
        <v>127139.6</v>
      </c>
      <c r="D351" s="7">
        <v>127139.6</v>
      </c>
      <c r="E351" s="7">
        <v>127139.6</v>
      </c>
      <c r="F351" s="7">
        <f t="shared" si="16"/>
        <v>100</v>
      </c>
      <c r="G351" s="7">
        <f t="shared" si="17"/>
        <v>100</v>
      </c>
      <c r="H351" s="7">
        <v>0</v>
      </c>
      <c r="I351" s="7">
        <v>0</v>
      </c>
      <c r="J351" s="17"/>
      <c r="N351" s="11"/>
    </row>
    <row r="352" spans="1:14" s="15" customFormat="1" x14ac:dyDescent="0.2">
      <c r="A352" s="4" t="s">
        <v>1306</v>
      </c>
      <c r="B352" s="5" t="s">
        <v>1307</v>
      </c>
      <c r="C352" s="7"/>
      <c r="D352" s="7"/>
      <c r="E352" s="7"/>
      <c r="F352" s="7"/>
      <c r="G352" s="7"/>
      <c r="H352" s="7">
        <v>33840.399810000003</v>
      </c>
      <c r="I352" s="7">
        <f t="shared" si="15"/>
        <v>0</v>
      </c>
      <c r="J352" s="17"/>
      <c r="N352" s="11"/>
    </row>
    <row r="353" spans="1:14" s="15" customFormat="1" ht="25.5" x14ac:dyDescent="0.2">
      <c r="A353" s="4" t="s">
        <v>1308</v>
      </c>
      <c r="B353" s="5" t="s">
        <v>1309</v>
      </c>
      <c r="C353" s="7"/>
      <c r="D353" s="7"/>
      <c r="E353" s="7"/>
      <c r="F353" s="7"/>
      <c r="G353" s="7"/>
      <c r="H353" s="7">
        <v>33840.399810000003</v>
      </c>
      <c r="I353" s="7">
        <f t="shared" si="15"/>
        <v>0</v>
      </c>
      <c r="J353" s="17"/>
      <c r="N353" s="11"/>
    </row>
    <row r="354" spans="1:14" s="15" customFormat="1" ht="25.5" x14ac:dyDescent="0.2">
      <c r="A354" s="4" t="s">
        <v>341</v>
      </c>
      <c r="B354" s="5" t="s">
        <v>854</v>
      </c>
      <c r="C354" s="7">
        <v>9059.7999999999993</v>
      </c>
      <c r="D354" s="7">
        <v>9059.7999999999993</v>
      </c>
      <c r="E354" s="7">
        <v>8646.9669600000016</v>
      </c>
      <c r="F354" s="7">
        <f t="shared" si="16"/>
        <v>95.443243338705074</v>
      </c>
      <c r="G354" s="7">
        <f t="shared" si="17"/>
        <v>95.443243338705074</v>
      </c>
      <c r="H354" s="7">
        <v>15403.96061</v>
      </c>
      <c r="I354" s="7">
        <f t="shared" si="15"/>
        <v>56.134699243430497</v>
      </c>
      <c r="J354" s="17"/>
    </row>
    <row r="355" spans="1:14" ht="25.5" x14ac:dyDescent="0.2">
      <c r="A355" s="4" t="s">
        <v>342</v>
      </c>
      <c r="B355" s="5" t="s">
        <v>855</v>
      </c>
      <c r="C355" s="7">
        <v>9059.7999999999993</v>
      </c>
      <c r="D355" s="7">
        <v>9059.7999999999993</v>
      </c>
      <c r="E355" s="7">
        <v>8646.9669600000016</v>
      </c>
      <c r="F355" s="7">
        <f t="shared" si="16"/>
        <v>95.443243338705074</v>
      </c>
      <c r="G355" s="7">
        <f t="shared" si="17"/>
        <v>95.443243338705074</v>
      </c>
      <c r="H355" s="7">
        <v>15403.96061</v>
      </c>
      <c r="I355" s="7">
        <f t="shared" si="15"/>
        <v>56.134699243430497</v>
      </c>
      <c r="J355" s="17"/>
    </row>
    <row r="356" spans="1:14" ht="63.75" x14ac:dyDescent="0.2">
      <c r="A356" s="4" t="s">
        <v>343</v>
      </c>
      <c r="B356" s="5" t="s">
        <v>856</v>
      </c>
      <c r="C356" s="7">
        <v>9441.2000000000007</v>
      </c>
      <c r="D356" s="7">
        <v>9441.2000000000007</v>
      </c>
      <c r="E356" s="7">
        <v>9435.2926700000007</v>
      </c>
      <c r="F356" s="7">
        <f t="shared" si="16"/>
        <v>99.937430305469647</v>
      </c>
      <c r="G356" s="7">
        <f t="shared" si="17"/>
        <v>99.937430305469647</v>
      </c>
      <c r="H356" s="7">
        <v>5463.02999</v>
      </c>
      <c r="I356" s="7">
        <f t="shared" si="15"/>
        <v>172.71171286394497</v>
      </c>
      <c r="J356" s="17"/>
    </row>
    <row r="357" spans="1:14" ht="63.75" x14ac:dyDescent="0.2">
      <c r="A357" s="4" t="s">
        <v>344</v>
      </c>
      <c r="B357" s="5" t="s">
        <v>857</v>
      </c>
      <c r="C357" s="7">
        <v>9441.2000000000007</v>
      </c>
      <c r="D357" s="7">
        <v>9441.2000000000007</v>
      </c>
      <c r="E357" s="7">
        <v>9435.2926700000007</v>
      </c>
      <c r="F357" s="7">
        <f t="shared" si="16"/>
        <v>99.937430305469647</v>
      </c>
      <c r="G357" s="7">
        <f t="shared" si="17"/>
        <v>99.937430305469647</v>
      </c>
      <c r="H357" s="7">
        <v>5463.02999</v>
      </c>
      <c r="I357" s="7">
        <f t="shared" si="15"/>
        <v>172.71171286394497</v>
      </c>
      <c r="J357" s="17"/>
    </row>
    <row r="358" spans="1:14" ht="25.5" x14ac:dyDescent="0.2">
      <c r="A358" s="4" t="s">
        <v>345</v>
      </c>
      <c r="B358" s="5" t="s">
        <v>858</v>
      </c>
      <c r="C358" s="7">
        <v>129243.9</v>
      </c>
      <c r="D358" s="7">
        <v>129243.9</v>
      </c>
      <c r="E358" s="7">
        <v>129243.9</v>
      </c>
      <c r="F358" s="7">
        <f t="shared" si="16"/>
        <v>100</v>
      </c>
      <c r="G358" s="7">
        <f t="shared" si="17"/>
        <v>100</v>
      </c>
      <c r="H358" s="7">
        <v>9.6999899999999997</v>
      </c>
      <c r="I358" s="7" t="s">
        <v>1362</v>
      </c>
      <c r="J358" s="17"/>
    </row>
    <row r="359" spans="1:14" ht="38.25" x14ac:dyDescent="0.2">
      <c r="A359" s="4" t="s">
        <v>346</v>
      </c>
      <c r="B359" s="5" t="s">
        <v>859</v>
      </c>
      <c r="C359" s="7">
        <v>129243.9</v>
      </c>
      <c r="D359" s="7">
        <v>129243.9</v>
      </c>
      <c r="E359" s="7">
        <v>129243.9</v>
      </c>
      <c r="F359" s="7">
        <f t="shared" si="16"/>
        <v>100</v>
      </c>
      <c r="G359" s="7">
        <f t="shared" si="17"/>
        <v>100</v>
      </c>
      <c r="H359" s="7">
        <v>9.6999899999999997</v>
      </c>
      <c r="I359" s="7" t="s">
        <v>1362</v>
      </c>
      <c r="J359" s="17"/>
    </row>
    <row r="360" spans="1:14" ht="38.25" x14ac:dyDescent="0.2">
      <c r="A360" s="4" t="s">
        <v>1310</v>
      </c>
      <c r="B360" s="5" t="s">
        <v>1311</v>
      </c>
      <c r="C360" s="7"/>
      <c r="D360" s="7"/>
      <c r="E360" s="7"/>
      <c r="F360" s="7"/>
      <c r="G360" s="7"/>
      <c r="H360" s="7">
        <v>224546.43888</v>
      </c>
      <c r="I360" s="7">
        <f t="shared" si="15"/>
        <v>0</v>
      </c>
      <c r="J360" s="17"/>
    </row>
    <row r="361" spans="1:14" ht="51" x14ac:dyDescent="0.2">
      <c r="A361" s="4" t="s">
        <v>1312</v>
      </c>
      <c r="B361" s="5" t="s">
        <v>1313</v>
      </c>
      <c r="C361" s="7"/>
      <c r="D361" s="7"/>
      <c r="E361" s="7"/>
      <c r="F361" s="7"/>
      <c r="G361" s="7"/>
      <c r="H361" s="7">
        <v>224546.43888</v>
      </c>
      <c r="I361" s="7">
        <f t="shared" si="15"/>
        <v>0</v>
      </c>
      <c r="J361" s="17"/>
    </row>
    <row r="362" spans="1:14" ht="25.5" x14ac:dyDescent="0.2">
      <c r="A362" s="4" t="s">
        <v>347</v>
      </c>
      <c r="B362" s="5" t="s">
        <v>860</v>
      </c>
      <c r="C362" s="7">
        <v>716080.8</v>
      </c>
      <c r="D362" s="7">
        <v>716080.8</v>
      </c>
      <c r="E362" s="7">
        <v>716079.19004999998</v>
      </c>
      <c r="F362" s="7">
        <f t="shared" si="16"/>
        <v>99.999775172019696</v>
      </c>
      <c r="G362" s="7">
        <f t="shared" si="17"/>
        <v>99.999775172019696</v>
      </c>
      <c r="H362" s="7">
        <v>596890.98277999996</v>
      </c>
      <c r="I362" s="7">
        <f t="shared" si="15"/>
        <v>119.9681701866034</v>
      </c>
      <c r="J362" s="17"/>
    </row>
    <row r="363" spans="1:14" ht="25.5" x14ac:dyDescent="0.2">
      <c r="A363" s="4" t="s">
        <v>348</v>
      </c>
      <c r="B363" s="5" t="s">
        <v>861</v>
      </c>
      <c r="C363" s="7">
        <v>716080.8</v>
      </c>
      <c r="D363" s="7">
        <v>716080.8</v>
      </c>
      <c r="E363" s="7">
        <v>716079.19004999998</v>
      </c>
      <c r="F363" s="7">
        <f t="shared" si="16"/>
        <v>99.999775172019696</v>
      </c>
      <c r="G363" s="7">
        <f t="shared" si="17"/>
        <v>99.999775172019696</v>
      </c>
      <c r="H363" s="7">
        <v>596890.98277999996</v>
      </c>
      <c r="I363" s="7">
        <f t="shared" si="15"/>
        <v>119.9681701866034</v>
      </c>
      <c r="J363" s="17"/>
    </row>
    <row r="364" spans="1:14" ht="25.5" x14ac:dyDescent="0.2">
      <c r="A364" s="4" t="s">
        <v>349</v>
      </c>
      <c r="B364" s="5" t="s">
        <v>862</v>
      </c>
      <c r="C364" s="7">
        <v>9697.6</v>
      </c>
      <c r="D364" s="7">
        <v>9697.6</v>
      </c>
      <c r="E364" s="7">
        <v>9697.6</v>
      </c>
      <c r="F364" s="7">
        <f t="shared" si="16"/>
        <v>100</v>
      </c>
      <c r="G364" s="7">
        <f t="shared" si="17"/>
        <v>100</v>
      </c>
      <c r="H364" s="7">
        <v>1862.53232</v>
      </c>
      <c r="I364" s="7" t="s">
        <v>1362</v>
      </c>
      <c r="J364" s="17"/>
    </row>
    <row r="365" spans="1:14" ht="38.25" x14ac:dyDescent="0.2">
      <c r="A365" s="4" t="s">
        <v>350</v>
      </c>
      <c r="B365" s="5" t="s">
        <v>863</v>
      </c>
      <c r="C365" s="7">
        <v>9697.6</v>
      </c>
      <c r="D365" s="7">
        <v>9697.6</v>
      </c>
      <c r="E365" s="7">
        <v>9697.6</v>
      </c>
      <c r="F365" s="7">
        <f t="shared" si="16"/>
        <v>100</v>
      </c>
      <c r="G365" s="7">
        <f t="shared" si="17"/>
        <v>100</v>
      </c>
      <c r="H365" s="7">
        <v>1862.53232</v>
      </c>
      <c r="I365" s="7" t="s">
        <v>1362</v>
      </c>
      <c r="J365" s="17"/>
    </row>
    <row r="366" spans="1:14" ht="38.25" x14ac:dyDescent="0.2">
      <c r="A366" s="4" t="s">
        <v>1314</v>
      </c>
      <c r="B366" s="5" t="s">
        <v>1315</v>
      </c>
      <c r="C366" s="7"/>
      <c r="D366" s="7"/>
      <c r="E366" s="7"/>
      <c r="F366" s="7"/>
      <c r="G366" s="7"/>
      <c r="H366" s="7">
        <v>3397.5</v>
      </c>
      <c r="I366" s="7">
        <f t="shared" si="15"/>
        <v>0</v>
      </c>
      <c r="J366" s="17"/>
    </row>
    <row r="367" spans="1:14" ht="51" x14ac:dyDescent="0.2">
      <c r="A367" s="4" t="s">
        <v>1316</v>
      </c>
      <c r="B367" s="5" t="s">
        <v>1317</v>
      </c>
      <c r="C367" s="7"/>
      <c r="D367" s="7"/>
      <c r="E367" s="7"/>
      <c r="F367" s="7"/>
      <c r="G367" s="7"/>
      <c r="H367" s="7">
        <v>3397.5</v>
      </c>
      <c r="I367" s="7">
        <f t="shared" si="15"/>
        <v>0</v>
      </c>
      <c r="J367" s="17"/>
    </row>
    <row r="368" spans="1:14" ht="51" x14ac:dyDescent="0.2">
      <c r="A368" s="4" t="s">
        <v>351</v>
      </c>
      <c r="B368" s="5" t="s">
        <v>864</v>
      </c>
      <c r="C368" s="7">
        <v>9350</v>
      </c>
      <c r="D368" s="7">
        <v>9350</v>
      </c>
      <c r="E368" s="7">
        <v>9350</v>
      </c>
      <c r="F368" s="7">
        <f t="shared" si="16"/>
        <v>100</v>
      </c>
      <c r="G368" s="7">
        <f t="shared" si="17"/>
        <v>100</v>
      </c>
      <c r="H368" s="7">
        <v>7650</v>
      </c>
      <c r="I368" s="7">
        <f t="shared" si="15"/>
        <v>122.22222222222223</v>
      </c>
      <c r="J368" s="17"/>
    </row>
    <row r="369" spans="1:14" ht="63.75" x14ac:dyDescent="0.2">
      <c r="A369" s="4" t="s">
        <v>352</v>
      </c>
      <c r="B369" s="5" t="s">
        <v>865</v>
      </c>
      <c r="C369" s="7">
        <v>9350</v>
      </c>
      <c r="D369" s="7">
        <v>9350</v>
      </c>
      <c r="E369" s="7">
        <v>9350</v>
      </c>
      <c r="F369" s="7">
        <f t="shared" si="16"/>
        <v>100</v>
      </c>
      <c r="G369" s="7">
        <f t="shared" si="17"/>
        <v>100</v>
      </c>
      <c r="H369" s="7">
        <v>7650</v>
      </c>
      <c r="I369" s="7">
        <f t="shared" si="15"/>
        <v>122.22222222222223</v>
      </c>
      <c r="J369" s="17"/>
      <c r="N369" s="15"/>
    </row>
    <row r="370" spans="1:14" ht="25.5" x14ac:dyDescent="0.2">
      <c r="A370" s="4" t="s">
        <v>1318</v>
      </c>
      <c r="B370" s="5" t="s">
        <v>1319</v>
      </c>
      <c r="C370" s="7"/>
      <c r="D370" s="7"/>
      <c r="E370" s="7"/>
      <c r="F370" s="7"/>
      <c r="G370" s="7"/>
      <c r="H370" s="7">
        <v>19645.599999999999</v>
      </c>
      <c r="I370" s="7">
        <f t="shared" si="15"/>
        <v>0</v>
      </c>
      <c r="J370" s="17"/>
      <c r="N370" s="15"/>
    </row>
    <row r="371" spans="1:14" x14ac:dyDescent="0.2">
      <c r="A371" s="4" t="s">
        <v>1320</v>
      </c>
      <c r="B371" s="5" t="s">
        <v>1321</v>
      </c>
      <c r="C371" s="7"/>
      <c r="D371" s="7"/>
      <c r="E371" s="7"/>
      <c r="F371" s="7"/>
      <c r="G371" s="7"/>
      <c r="H371" s="7">
        <v>4849.9780700000001</v>
      </c>
      <c r="I371" s="7">
        <f t="shared" si="15"/>
        <v>0</v>
      </c>
      <c r="J371" s="17"/>
      <c r="N371" s="15"/>
    </row>
    <row r="372" spans="1:14" ht="25.5" x14ac:dyDescent="0.2">
      <c r="A372" s="4" t="s">
        <v>1322</v>
      </c>
      <c r="B372" s="5" t="s">
        <v>1323</v>
      </c>
      <c r="C372" s="7"/>
      <c r="D372" s="7"/>
      <c r="E372" s="7"/>
      <c r="F372" s="7"/>
      <c r="G372" s="7"/>
      <c r="H372" s="7">
        <v>4849.9780700000001</v>
      </c>
      <c r="I372" s="7">
        <f t="shared" si="15"/>
        <v>0</v>
      </c>
      <c r="J372" s="17"/>
      <c r="N372" s="15"/>
    </row>
    <row r="373" spans="1:14" ht="38.25" x14ac:dyDescent="0.2">
      <c r="A373" s="4" t="s">
        <v>353</v>
      </c>
      <c r="B373" s="5" t="s">
        <v>866</v>
      </c>
      <c r="C373" s="7">
        <v>15678.1</v>
      </c>
      <c r="D373" s="7">
        <v>15678.1</v>
      </c>
      <c r="E373" s="7">
        <v>15654.633880000001</v>
      </c>
      <c r="F373" s="7">
        <f t="shared" si="16"/>
        <v>99.850325485868836</v>
      </c>
      <c r="G373" s="7">
        <f t="shared" si="17"/>
        <v>99.850325485868836</v>
      </c>
      <c r="H373" s="7">
        <v>12391.429099999999</v>
      </c>
      <c r="I373" s="7">
        <f t="shared" si="15"/>
        <v>126.33436993962223</v>
      </c>
      <c r="J373" s="17"/>
    </row>
    <row r="374" spans="1:14" ht="51" x14ac:dyDescent="0.2">
      <c r="A374" s="4" t="s">
        <v>354</v>
      </c>
      <c r="B374" s="5" t="s">
        <v>867</v>
      </c>
      <c r="C374" s="7">
        <v>15678.1</v>
      </c>
      <c r="D374" s="7">
        <v>15678.1</v>
      </c>
      <c r="E374" s="7">
        <v>15654.633880000001</v>
      </c>
      <c r="F374" s="7">
        <f t="shared" si="16"/>
        <v>99.850325485868836</v>
      </c>
      <c r="G374" s="7">
        <f t="shared" si="17"/>
        <v>99.850325485868836</v>
      </c>
      <c r="H374" s="7">
        <v>12391.429099999999</v>
      </c>
      <c r="I374" s="7">
        <f t="shared" si="15"/>
        <v>126.33436993962223</v>
      </c>
      <c r="J374" s="17"/>
    </row>
    <row r="375" spans="1:14" ht="25.5" x14ac:dyDescent="0.2">
      <c r="A375" s="4" t="s">
        <v>355</v>
      </c>
      <c r="B375" s="5" t="s">
        <v>868</v>
      </c>
      <c r="C375" s="7">
        <v>941415.8</v>
      </c>
      <c r="D375" s="7">
        <v>941415.8</v>
      </c>
      <c r="E375" s="7">
        <v>941164.05726999999</v>
      </c>
      <c r="F375" s="7">
        <f t="shared" si="16"/>
        <v>99.973259134805247</v>
      </c>
      <c r="G375" s="7">
        <f t="shared" si="17"/>
        <v>99.973259134805247</v>
      </c>
      <c r="H375" s="7">
        <v>2263766.7929400001</v>
      </c>
      <c r="I375" s="7">
        <f t="shared" si="15"/>
        <v>41.575133101395615</v>
      </c>
      <c r="J375" s="17"/>
    </row>
    <row r="376" spans="1:14" ht="38.25" x14ac:dyDescent="0.2">
      <c r="A376" s="4" t="s">
        <v>356</v>
      </c>
      <c r="B376" s="5" t="s">
        <v>869</v>
      </c>
      <c r="C376" s="7">
        <v>597911.1</v>
      </c>
      <c r="D376" s="7">
        <v>597911.1</v>
      </c>
      <c r="E376" s="7">
        <v>597901.04342</v>
      </c>
      <c r="F376" s="7">
        <f t="shared" si="16"/>
        <v>99.99831804761611</v>
      </c>
      <c r="G376" s="7">
        <f t="shared" si="17"/>
        <v>99.99831804761611</v>
      </c>
      <c r="H376" s="7">
        <v>570303.54064000002</v>
      </c>
      <c r="I376" s="7">
        <f t="shared" si="15"/>
        <v>104.83909020607338</v>
      </c>
      <c r="J376" s="17"/>
    </row>
    <row r="377" spans="1:14" ht="38.25" x14ac:dyDescent="0.2">
      <c r="A377" s="4" t="s">
        <v>357</v>
      </c>
      <c r="B377" s="5" t="s">
        <v>870</v>
      </c>
      <c r="C377" s="7">
        <v>597911.1</v>
      </c>
      <c r="D377" s="7">
        <v>597911.1</v>
      </c>
      <c r="E377" s="7">
        <v>597901.04342</v>
      </c>
      <c r="F377" s="7">
        <f t="shared" si="16"/>
        <v>99.99831804761611</v>
      </c>
      <c r="G377" s="7">
        <f t="shared" si="17"/>
        <v>99.99831804761611</v>
      </c>
      <c r="H377" s="7">
        <v>570303.54064000002</v>
      </c>
      <c r="I377" s="7">
        <f t="shared" si="15"/>
        <v>104.83909020607338</v>
      </c>
      <c r="J377" s="17"/>
    </row>
    <row r="378" spans="1:14" ht="25.5" x14ac:dyDescent="0.2">
      <c r="A378" s="4" t="s">
        <v>358</v>
      </c>
      <c r="B378" s="5" t="s">
        <v>871</v>
      </c>
      <c r="C378" s="7">
        <v>502855.6</v>
      </c>
      <c r="D378" s="7">
        <v>502855.6</v>
      </c>
      <c r="E378" s="7">
        <v>502855.56507999997</v>
      </c>
      <c r="F378" s="7">
        <f t="shared" si="16"/>
        <v>99.999993055660511</v>
      </c>
      <c r="G378" s="7">
        <f t="shared" si="17"/>
        <v>99.999993055660511</v>
      </c>
      <c r="H378" s="7">
        <v>188648.1</v>
      </c>
      <c r="I378" s="7" t="s">
        <v>1362</v>
      </c>
      <c r="J378" s="17"/>
    </row>
    <row r="379" spans="1:14" s="15" customFormat="1" ht="38.25" x14ac:dyDescent="0.2">
      <c r="A379" s="4" t="s">
        <v>359</v>
      </c>
      <c r="B379" s="5" t="s">
        <v>872</v>
      </c>
      <c r="C379" s="7">
        <v>502855.6</v>
      </c>
      <c r="D379" s="7">
        <v>502855.6</v>
      </c>
      <c r="E379" s="7">
        <v>502855.56507999997</v>
      </c>
      <c r="F379" s="7">
        <f t="shared" si="16"/>
        <v>99.999993055660511</v>
      </c>
      <c r="G379" s="7">
        <f t="shared" si="17"/>
        <v>99.999993055660511</v>
      </c>
      <c r="H379" s="7">
        <v>188648.1</v>
      </c>
      <c r="I379" s="7" t="s">
        <v>1362</v>
      </c>
      <c r="J379" s="17"/>
    </row>
    <row r="380" spans="1:14" s="15" customFormat="1" ht="38.25" x14ac:dyDescent="0.2">
      <c r="A380" s="4" t="s">
        <v>1324</v>
      </c>
      <c r="B380" s="5" t="s">
        <v>1325</v>
      </c>
      <c r="C380" s="7"/>
      <c r="D380" s="7"/>
      <c r="E380" s="7"/>
      <c r="F380" s="7"/>
      <c r="G380" s="7"/>
      <c r="H380" s="7">
        <v>349999.95899999997</v>
      </c>
      <c r="I380" s="7">
        <f t="shared" si="15"/>
        <v>0</v>
      </c>
      <c r="J380" s="17"/>
    </row>
    <row r="381" spans="1:14" s="15" customFormat="1" ht="38.25" x14ac:dyDescent="0.2">
      <c r="A381" s="4" t="s">
        <v>1326</v>
      </c>
      <c r="B381" s="5" t="s">
        <v>1327</v>
      </c>
      <c r="C381" s="7"/>
      <c r="D381" s="7"/>
      <c r="E381" s="7"/>
      <c r="F381" s="7"/>
      <c r="G381" s="7"/>
      <c r="H381" s="7">
        <v>349999.95899999997</v>
      </c>
      <c r="I381" s="7">
        <f t="shared" si="15"/>
        <v>0</v>
      </c>
      <c r="J381" s="17"/>
    </row>
    <row r="382" spans="1:14" s="15" customFormat="1" ht="25.5" x14ac:dyDescent="0.2">
      <c r="A382" s="4" t="s">
        <v>360</v>
      </c>
      <c r="B382" s="5" t="s">
        <v>873</v>
      </c>
      <c r="C382" s="7">
        <v>143856.5</v>
      </c>
      <c r="D382" s="7">
        <v>143856.5</v>
      </c>
      <c r="E382" s="7">
        <v>143856.5</v>
      </c>
      <c r="F382" s="7">
        <f t="shared" si="16"/>
        <v>100</v>
      </c>
      <c r="G382" s="7">
        <f t="shared" si="17"/>
        <v>100</v>
      </c>
      <c r="H382" s="7">
        <v>0</v>
      </c>
      <c r="I382" s="7">
        <v>0</v>
      </c>
      <c r="J382" s="17"/>
    </row>
    <row r="383" spans="1:14" s="15" customFormat="1" ht="38.25" x14ac:dyDescent="0.2">
      <c r="A383" s="4" t="s">
        <v>361</v>
      </c>
      <c r="B383" s="5" t="s">
        <v>874</v>
      </c>
      <c r="C383" s="7">
        <v>143856.5</v>
      </c>
      <c r="D383" s="7">
        <v>143856.5</v>
      </c>
      <c r="E383" s="7">
        <v>143856.5</v>
      </c>
      <c r="F383" s="7">
        <f t="shared" si="16"/>
        <v>100</v>
      </c>
      <c r="G383" s="7">
        <f t="shared" si="17"/>
        <v>100</v>
      </c>
      <c r="H383" s="7">
        <v>0</v>
      </c>
      <c r="I383" s="7">
        <v>0</v>
      </c>
      <c r="J383" s="17"/>
    </row>
    <row r="384" spans="1:14" ht="25.5" x14ac:dyDescent="0.2">
      <c r="A384" s="4" t="s">
        <v>362</v>
      </c>
      <c r="B384" s="5" t="s">
        <v>875</v>
      </c>
      <c r="C384" s="7">
        <v>455470.7</v>
      </c>
      <c r="D384" s="7">
        <v>455470.7</v>
      </c>
      <c r="E384" s="7">
        <v>455470.7</v>
      </c>
      <c r="F384" s="7">
        <f t="shared" si="16"/>
        <v>100</v>
      </c>
      <c r="G384" s="7">
        <f t="shared" si="17"/>
        <v>100</v>
      </c>
      <c r="H384" s="7">
        <v>0</v>
      </c>
      <c r="I384" s="7">
        <v>0</v>
      </c>
      <c r="J384" s="17"/>
    </row>
    <row r="385" spans="1:10" ht="25.5" x14ac:dyDescent="0.2">
      <c r="A385" s="4" t="s">
        <v>363</v>
      </c>
      <c r="B385" s="5" t="s">
        <v>876</v>
      </c>
      <c r="C385" s="7">
        <v>455470.7</v>
      </c>
      <c r="D385" s="7">
        <v>455470.7</v>
      </c>
      <c r="E385" s="7">
        <v>455470.7</v>
      </c>
      <c r="F385" s="7">
        <f t="shared" si="16"/>
        <v>100</v>
      </c>
      <c r="G385" s="7">
        <f t="shared" si="17"/>
        <v>100</v>
      </c>
      <c r="H385" s="7">
        <v>0</v>
      </c>
      <c r="I385" s="7">
        <v>0</v>
      </c>
      <c r="J385" s="17"/>
    </row>
    <row r="386" spans="1:10" x14ac:dyDescent="0.2">
      <c r="A386" s="4" t="s">
        <v>364</v>
      </c>
      <c r="B386" s="5" t="s">
        <v>877</v>
      </c>
      <c r="C386" s="7">
        <v>105336.8</v>
      </c>
      <c r="D386" s="7">
        <v>105336.8</v>
      </c>
      <c r="E386" s="7">
        <v>105336.8</v>
      </c>
      <c r="F386" s="7">
        <f t="shared" si="16"/>
        <v>100</v>
      </c>
      <c r="G386" s="7">
        <f t="shared" si="17"/>
        <v>100</v>
      </c>
      <c r="H386" s="7">
        <v>0</v>
      </c>
      <c r="I386" s="7">
        <v>0</v>
      </c>
      <c r="J386" s="17"/>
    </row>
    <row r="387" spans="1:10" ht="25.5" x14ac:dyDescent="0.2">
      <c r="A387" s="4" t="s">
        <v>365</v>
      </c>
      <c r="B387" s="5" t="s">
        <v>878</v>
      </c>
      <c r="C387" s="7">
        <v>105336.8</v>
      </c>
      <c r="D387" s="7">
        <v>105336.8</v>
      </c>
      <c r="E387" s="7">
        <v>105336.8</v>
      </c>
      <c r="F387" s="7">
        <f t="shared" si="16"/>
        <v>100</v>
      </c>
      <c r="G387" s="7">
        <f t="shared" si="17"/>
        <v>100</v>
      </c>
      <c r="H387" s="7">
        <v>0</v>
      </c>
      <c r="I387" s="7">
        <v>0</v>
      </c>
      <c r="J387" s="17"/>
    </row>
    <row r="388" spans="1:10" ht="25.5" x14ac:dyDescent="0.2">
      <c r="A388" s="4" t="s">
        <v>366</v>
      </c>
      <c r="B388" s="5" t="s">
        <v>879</v>
      </c>
      <c r="C388" s="7">
        <v>368396.7</v>
      </c>
      <c r="D388" s="7">
        <v>670365.19999999995</v>
      </c>
      <c r="E388" s="7">
        <v>670365.19999999995</v>
      </c>
      <c r="F388" s="7">
        <f t="shared" si="16"/>
        <v>181.96829667583881</v>
      </c>
      <c r="G388" s="7">
        <f t="shared" si="17"/>
        <v>100</v>
      </c>
      <c r="H388" s="7">
        <v>436112.5</v>
      </c>
      <c r="I388" s="7">
        <f t="shared" si="15"/>
        <v>153.71382384132534</v>
      </c>
      <c r="J388" s="17"/>
    </row>
    <row r="389" spans="1:10" ht="38.25" x14ac:dyDescent="0.2">
      <c r="A389" s="4" t="s">
        <v>367</v>
      </c>
      <c r="B389" s="5" t="s">
        <v>880</v>
      </c>
      <c r="C389" s="7">
        <v>368396.7</v>
      </c>
      <c r="D389" s="7">
        <v>670365.19999999995</v>
      </c>
      <c r="E389" s="7">
        <v>670365.19999999995</v>
      </c>
      <c r="F389" s="7">
        <f t="shared" si="16"/>
        <v>181.96829667583881</v>
      </c>
      <c r="G389" s="7">
        <f t="shared" si="17"/>
        <v>100</v>
      </c>
      <c r="H389" s="7">
        <v>436112.5</v>
      </c>
      <c r="I389" s="7">
        <f t="shared" si="15"/>
        <v>153.71382384132534</v>
      </c>
      <c r="J389" s="17"/>
    </row>
    <row r="390" spans="1:10" ht="38.25" x14ac:dyDescent="0.2">
      <c r="A390" s="4" t="s">
        <v>1328</v>
      </c>
      <c r="B390" s="5" t="s">
        <v>1329</v>
      </c>
      <c r="C390" s="7"/>
      <c r="D390" s="7"/>
      <c r="E390" s="7"/>
      <c r="F390" s="7"/>
      <c r="G390" s="7"/>
      <c r="H390" s="7">
        <v>60343.199999999997</v>
      </c>
      <c r="I390" s="7">
        <f t="shared" si="15"/>
        <v>0</v>
      </c>
      <c r="J390" s="17"/>
    </row>
    <row r="391" spans="1:10" ht="38.25" x14ac:dyDescent="0.2">
      <c r="A391" s="4" t="s">
        <v>1330</v>
      </c>
      <c r="B391" s="5" t="s">
        <v>1331</v>
      </c>
      <c r="C391" s="7"/>
      <c r="D391" s="7"/>
      <c r="E391" s="7"/>
      <c r="F391" s="7"/>
      <c r="G391" s="7"/>
      <c r="H391" s="7">
        <v>60343.199999999997</v>
      </c>
      <c r="I391" s="7">
        <v>0</v>
      </c>
      <c r="J391" s="17"/>
    </row>
    <row r="392" spans="1:10" ht="25.5" x14ac:dyDescent="0.2">
      <c r="A392" s="4" t="s">
        <v>368</v>
      </c>
      <c r="B392" s="5" t="s">
        <v>881</v>
      </c>
      <c r="C392" s="7">
        <v>1189586.8</v>
      </c>
      <c r="D392" s="7">
        <v>1189586.8</v>
      </c>
      <c r="E392" s="7">
        <v>1161617.8989000001</v>
      </c>
      <c r="F392" s="7">
        <f t="shared" si="16"/>
        <v>97.648855795978918</v>
      </c>
      <c r="G392" s="7">
        <f t="shared" si="17"/>
        <v>97.648855795978918</v>
      </c>
      <c r="H392" s="7">
        <v>1257086.52673</v>
      </c>
      <c r="I392" s="7">
        <f t="shared" si="15"/>
        <v>92.405564310808586</v>
      </c>
      <c r="J392" s="17"/>
    </row>
    <row r="393" spans="1:10" ht="25.5" x14ac:dyDescent="0.2">
      <c r="A393" s="4" t="s">
        <v>369</v>
      </c>
      <c r="B393" s="5" t="s">
        <v>882</v>
      </c>
      <c r="C393" s="7">
        <v>1189586.8</v>
      </c>
      <c r="D393" s="7">
        <v>1189586.8</v>
      </c>
      <c r="E393" s="7">
        <v>1161617.8989000001</v>
      </c>
      <c r="F393" s="7">
        <f t="shared" si="16"/>
        <v>97.648855795978918</v>
      </c>
      <c r="G393" s="7">
        <f t="shared" si="17"/>
        <v>97.648855795978918</v>
      </c>
      <c r="H393" s="7">
        <v>1257086.52673</v>
      </c>
      <c r="I393" s="7">
        <f t="shared" si="15"/>
        <v>92.405564310808586</v>
      </c>
      <c r="J393" s="17"/>
    </row>
    <row r="394" spans="1:10" ht="51" x14ac:dyDescent="0.2">
      <c r="A394" s="4" t="s">
        <v>370</v>
      </c>
      <c r="B394" s="5" t="s">
        <v>883</v>
      </c>
      <c r="C394" s="7">
        <v>20079.5</v>
      </c>
      <c r="D394" s="7">
        <v>20079.5</v>
      </c>
      <c r="E394" s="7">
        <v>20079.456630000001</v>
      </c>
      <c r="F394" s="7">
        <f t="shared" si="16"/>
        <v>99.999784008565953</v>
      </c>
      <c r="G394" s="7">
        <f t="shared" si="17"/>
        <v>99.999784008565953</v>
      </c>
      <c r="H394" s="7">
        <v>0</v>
      </c>
      <c r="I394" s="7">
        <v>0</v>
      </c>
      <c r="J394" s="17"/>
    </row>
    <row r="395" spans="1:10" ht="63.75" x14ac:dyDescent="0.2">
      <c r="A395" s="4" t="s">
        <v>371</v>
      </c>
      <c r="B395" s="5" t="s">
        <v>884</v>
      </c>
      <c r="C395" s="7">
        <v>20079.5</v>
      </c>
      <c r="D395" s="7">
        <v>20079.5</v>
      </c>
      <c r="E395" s="7">
        <v>20079.456630000001</v>
      </c>
      <c r="F395" s="7">
        <f t="shared" si="16"/>
        <v>99.999784008565953</v>
      </c>
      <c r="G395" s="7">
        <f t="shared" si="17"/>
        <v>99.999784008565953</v>
      </c>
      <c r="H395" s="7">
        <v>0</v>
      </c>
      <c r="I395" s="7">
        <v>0</v>
      </c>
      <c r="J395" s="17"/>
    </row>
    <row r="396" spans="1:10" ht="25.5" x14ac:dyDescent="0.2">
      <c r="A396" s="4" t="s">
        <v>372</v>
      </c>
      <c r="B396" s="5" t="s">
        <v>885</v>
      </c>
      <c r="C396" s="7">
        <v>2782656.1</v>
      </c>
      <c r="D396" s="7">
        <v>2782656.1</v>
      </c>
      <c r="E396" s="7">
        <v>2782655.98563</v>
      </c>
      <c r="F396" s="7">
        <f t="shared" si="16"/>
        <v>99.999995889898145</v>
      </c>
      <c r="G396" s="7">
        <f t="shared" si="17"/>
        <v>99.999995889898145</v>
      </c>
      <c r="H396" s="7">
        <v>1318031.3054200001</v>
      </c>
      <c r="I396" s="7" t="s">
        <v>1362</v>
      </c>
      <c r="J396" s="17"/>
    </row>
    <row r="397" spans="1:10" ht="38.25" x14ac:dyDescent="0.2">
      <c r="A397" s="4" t="s">
        <v>373</v>
      </c>
      <c r="B397" s="5" t="s">
        <v>886</v>
      </c>
      <c r="C397" s="7">
        <v>2782656.1</v>
      </c>
      <c r="D397" s="7">
        <v>2782656.1</v>
      </c>
      <c r="E397" s="7">
        <v>2782655.98563</v>
      </c>
      <c r="F397" s="7">
        <f t="shared" si="16"/>
        <v>99.999995889898145</v>
      </c>
      <c r="G397" s="7">
        <f t="shared" si="17"/>
        <v>99.999995889898145</v>
      </c>
      <c r="H397" s="7">
        <v>1318031.3054200001</v>
      </c>
      <c r="I397" s="7" t="s">
        <v>1362</v>
      </c>
      <c r="J397" s="17"/>
    </row>
    <row r="398" spans="1:10" ht="51" x14ac:dyDescent="0.2">
      <c r="A398" s="4" t="s">
        <v>374</v>
      </c>
      <c r="B398" s="5" t="s">
        <v>887</v>
      </c>
      <c r="C398" s="7">
        <v>14943.3</v>
      </c>
      <c r="D398" s="7">
        <v>14943.3</v>
      </c>
      <c r="E398" s="7">
        <v>14943.299849999999</v>
      </c>
      <c r="F398" s="7">
        <f t="shared" si="16"/>
        <v>99.999998996205662</v>
      </c>
      <c r="G398" s="7">
        <f t="shared" si="17"/>
        <v>99.999998996205662</v>
      </c>
      <c r="H398" s="7">
        <v>15955.899960000001</v>
      </c>
      <c r="I398" s="7">
        <f t="shared" si="15"/>
        <v>93.653757465649079</v>
      </c>
      <c r="J398" s="17"/>
    </row>
    <row r="399" spans="1:10" ht="38.25" x14ac:dyDescent="0.2">
      <c r="A399" s="4" t="s">
        <v>375</v>
      </c>
      <c r="B399" s="5" t="s">
        <v>888</v>
      </c>
      <c r="C399" s="7">
        <v>316414.5</v>
      </c>
      <c r="D399" s="7">
        <v>316414.5</v>
      </c>
      <c r="E399" s="7">
        <v>315482.40557999996</v>
      </c>
      <c r="F399" s="7">
        <f t="shared" si="16"/>
        <v>99.705419814831487</v>
      </c>
      <c r="G399" s="7">
        <f t="shared" si="17"/>
        <v>99.705419814831487</v>
      </c>
      <c r="H399" s="7">
        <v>312257.96736000001</v>
      </c>
      <c r="I399" s="7">
        <f t="shared" si="15"/>
        <v>101.03261999918244</v>
      </c>
      <c r="J399" s="17"/>
    </row>
    <row r="400" spans="1:10" ht="51" x14ac:dyDescent="0.2">
      <c r="A400" s="4" t="s">
        <v>1332</v>
      </c>
      <c r="B400" s="5" t="s">
        <v>1333</v>
      </c>
      <c r="C400" s="7"/>
      <c r="D400" s="7"/>
      <c r="E400" s="7"/>
      <c r="F400" s="7"/>
      <c r="G400" s="7"/>
      <c r="H400" s="7">
        <v>3498.8</v>
      </c>
      <c r="I400" s="7">
        <v>0</v>
      </c>
      <c r="J400" s="17"/>
    </row>
    <row r="401" spans="1:14" x14ac:dyDescent="0.2">
      <c r="A401" s="4" t="s">
        <v>376</v>
      </c>
      <c r="B401" s="5" t="s">
        <v>889</v>
      </c>
      <c r="C401" s="7">
        <v>44471</v>
      </c>
      <c r="D401" s="7">
        <v>44471</v>
      </c>
      <c r="E401" s="7">
        <v>44471</v>
      </c>
      <c r="F401" s="7">
        <f t="shared" si="16"/>
        <v>100</v>
      </c>
      <c r="G401" s="7">
        <f t="shared" si="17"/>
        <v>100</v>
      </c>
      <c r="H401" s="7">
        <v>0</v>
      </c>
      <c r="I401" s="7">
        <v>0</v>
      </c>
      <c r="J401" s="17"/>
    </row>
    <row r="402" spans="1:14" ht="25.5" x14ac:dyDescent="0.2">
      <c r="A402" s="4" t="s">
        <v>377</v>
      </c>
      <c r="B402" s="5" t="s">
        <v>890</v>
      </c>
      <c r="C402" s="7">
        <v>44471</v>
      </c>
      <c r="D402" s="7">
        <v>44471</v>
      </c>
      <c r="E402" s="7">
        <v>44471</v>
      </c>
      <c r="F402" s="7">
        <f t="shared" si="16"/>
        <v>100</v>
      </c>
      <c r="G402" s="7">
        <f t="shared" si="17"/>
        <v>100</v>
      </c>
      <c r="H402" s="7">
        <v>0</v>
      </c>
      <c r="I402" s="7">
        <v>0</v>
      </c>
      <c r="J402" s="17"/>
    </row>
    <row r="403" spans="1:14" ht="38.25" x14ac:dyDescent="0.2">
      <c r="A403" s="4" t="s">
        <v>378</v>
      </c>
      <c r="B403" s="5" t="s">
        <v>891</v>
      </c>
      <c r="C403" s="7">
        <v>14488.3</v>
      </c>
      <c r="D403" s="7">
        <v>14488.3</v>
      </c>
      <c r="E403" s="7">
        <v>14486.775250000001</v>
      </c>
      <c r="F403" s="7">
        <f t="shared" si="16"/>
        <v>99.989475990972039</v>
      </c>
      <c r="G403" s="7">
        <f t="shared" si="17"/>
        <v>99.989475990972039</v>
      </c>
      <c r="H403" s="7">
        <v>16349.994279999999</v>
      </c>
      <c r="I403" s="7">
        <f t="shared" si="15"/>
        <v>88.604160967327275</v>
      </c>
      <c r="J403" s="17"/>
    </row>
    <row r="404" spans="1:14" ht="38.25" x14ac:dyDescent="0.2">
      <c r="A404" s="4" t="s">
        <v>379</v>
      </c>
      <c r="B404" s="5" t="s">
        <v>892</v>
      </c>
      <c r="C404" s="7">
        <v>5067.7</v>
      </c>
      <c r="D404" s="7">
        <v>5067.7</v>
      </c>
      <c r="E404" s="7">
        <v>5067.7</v>
      </c>
      <c r="F404" s="7">
        <f t="shared" si="16"/>
        <v>100</v>
      </c>
      <c r="G404" s="7">
        <f t="shared" si="17"/>
        <v>100</v>
      </c>
      <c r="H404" s="7">
        <v>2859.8</v>
      </c>
      <c r="I404" s="7">
        <f t="shared" si="15"/>
        <v>177.20469962934467</v>
      </c>
      <c r="J404" s="17"/>
    </row>
    <row r="405" spans="1:14" ht="38.25" x14ac:dyDescent="0.2">
      <c r="A405" s="4" t="s">
        <v>380</v>
      </c>
      <c r="B405" s="5" t="s">
        <v>893</v>
      </c>
      <c r="C405" s="7">
        <v>5067.7</v>
      </c>
      <c r="D405" s="7">
        <v>5067.7</v>
      </c>
      <c r="E405" s="7">
        <v>5067.7</v>
      </c>
      <c r="F405" s="7">
        <f t="shared" si="16"/>
        <v>100</v>
      </c>
      <c r="G405" s="7">
        <f t="shared" si="17"/>
        <v>100</v>
      </c>
      <c r="H405" s="7">
        <v>2859.8</v>
      </c>
      <c r="I405" s="7">
        <f t="shared" si="15"/>
        <v>177.20469962934467</v>
      </c>
      <c r="J405" s="17"/>
    </row>
    <row r="406" spans="1:14" ht="38.25" x14ac:dyDescent="0.2">
      <c r="A406" s="4" t="s">
        <v>381</v>
      </c>
      <c r="B406" s="5" t="s">
        <v>894</v>
      </c>
      <c r="C406" s="7">
        <v>20091.3</v>
      </c>
      <c r="D406" s="7">
        <v>20091.3</v>
      </c>
      <c r="E406" s="7">
        <v>20091.15423</v>
      </c>
      <c r="F406" s="7">
        <f t="shared" si="16"/>
        <v>99.999274462080606</v>
      </c>
      <c r="G406" s="7">
        <f t="shared" si="17"/>
        <v>99.999274462080606</v>
      </c>
      <c r="H406" s="7">
        <v>23262.722160000001</v>
      </c>
      <c r="I406" s="7">
        <f t="shared" si="15"/>
        <v>86.366307828524569</v>
      </c>
      <c r="J406" s="17"/>
    </row>
    <row r="407" spans="1:14" ht="38.25" x14ac:dyDescent="0.2">
      <c r="A407" s="4" t="s">
        <v>382</v>
      </c>
      <c r="B407" s="5" t="s">
        <v>895</v>
      </c>
      <c r="C407" s="7">
        <v>20091.3</v>
      </c>
      <c r="D407" s="7">
        <v>20091.3</v>
      </c>
      <c r="E407" s="7">
        <v>20091.15423</v>
      </c>
      <c r="F407" s="7">
        <f t="shared" si="16"/>
        <v>99.999274462080606</v>
      </c>
      <c r="G407" s="7">
        <f t="shared" si="17"/>
        <v>99.999274462080606</v>
      </c>
      <c r="H407" s="7">
        <v>23262.722160000001</v>
      </c>
      <c r="I407" s="7">
        <f t="shared" si="15"/>
        <v>86.366307828524569</v>
      </c>
      <c r="J407" s="17"/>
    </row>
    <row r="408" spans="1:14" ht="25.5" x14ac:dyDescent="0.2">
      <c r="A408" s="4" t="s">
        <v>383</v>
      </c>
      <c r="B408" s="5" t="s">
        <v>896</v>
      </c>
      <c r="C408" s="7">
        <v>48565</v>
      </c>
      <c r="D408" s="7">
        <v>48565</v>
      </c>
      <c r="E408" s="7">
        <v>48565</v>
      </c>
      <c r="F408" s="7">
        <f t="shared" si="16"/>
        <v>100</v>
      </c>
      <c r="G408" s="7">
        <f t="shared" si="17"/>
        <v>100</v>
      </c>
      <c r="H408" s="7">
        <v>40546</v>
      </c>
      <c r="I408" s="7">
        <f t="shared" si="15"/>
        <v>119.77753662506782</v>
      </c>
      <c r="J408" s="17"/>
    </row>
    <row r="409" spans="1:14" ht="25.5" x14ac:dyDescent="0.2">
      <c r="A409" s="4" t="s">
        <v>384</v>
      </c>
      <c r="B409" s="5" t="s">
        <v>897</v>
      </c>
      <c r="C409" s="7">
        <v>48565</v>
      </c>
      <c r="D409" s="7">
        <v>48565</v>
      </c>
      <c r="E409" s="7">
        <v>48565</v>
      </c>
      <c r="F409" s="7">
        <f t="shared" si="16"/>
        <v>100</v>
      </c>
      <c r="G409" s="7">
        <f t="shared" si="17"/>
        <v>100</v>
      </c>
      <c r="H409" s="7">
        <v>40546</v>
      </c>
      <c r="I409" s="7">
        <f t="shared" si="15"/>
        <v>119.77753662506782</v>
      </c>
      <c r="J409" s="17"/>
    </row>
    <row r="410" spans="1:14" ht="38.25" x14ac:dyDescent="0.2">
      <c r="A410" s="4" t="s">
        <v>1334</v>
      </c>
      <c r="B410" s="5" t="s">
        <v>1335</v>
      </c>
      <c r="C410" s="7"/>
      <c r="D410" s="7"/>
      <c r="E410" s="7"/>
      <c r="F410" s="7"/>
      <c r="G410" s="7"/>
      <c r="H410" s="7">
        <v>28734.29405</v>
      </c>
      <c r="I410" s="7">
        <f t="shared" si="15"/>
        <v>0</v>
      </c>
      <c r="J410" s="17"/>
    </row>
    <row r="411" spans="1:14" ht="38.25" x14ac:dyDescent="0.2">
      <c r="A411" s="4" t="s">
        <v>1336</v>
      </c>
      <c r="B411" s="5" t="s">
        <v>1337</v>
      </c>
      <c r="C411" s="7"/>
      <c r="D411" s="7"/>
      <c r="E411" s="7"/>
      <c r="F411" s="7"/>
      <c r="G411" s="7"/>
      <c r="H411" s="7">
        <v>28734.29405</v>
      </c>
      <c r="I411" s="7">
        <f t="shared" si="15"/>
        <v>0</v>
      </c>
      <c r="J411" s="17"/>
    </row>
    <row r="412" spans="1:14" s="15" customFormat="1" ht="25.5" x14ac:dyDescent="0.2">
      <c r="A412" s="4" t="s">
        <v>385</v>
      </c>
      <c r="B412" s="5" t="s">
        <v>898</v>
      </c>
      <c r="C412" s="7">
        <v>35445.300000000003</v>
      </c>
      <c r="D412" s="7">
        <v>35445.300000000003</v>
      </c>
      <c r="E412" s="7">
        <v>35445.29999</v>
      </c>
      <c r="F412" s="7">
        <f t="shared" si="16"/>
        <v>99.999999971787503</v>
      </c>
      <c r="G412" s="7">
        <f t="shared" si="17"/>
        <v>99.999999971787503</v>
      </c>
      <c r="H412" s="7">
        <v>30743.09995</v>
      </c>
      <c r="I412" s="7">
        <f t="shared" si="15"/>
        <v>115.29513955211922</v>
      </c>
      <c r="J412" s="17"/>
      <c r="N412" s="11"/>
    </row>
    <row r="413" spans="1:14" s="15" customFormat="1" ht="25.5" x14ac:dyDescent="0.2">
      <c r="A413" s="4" t="s">
        <v>386</v>
      </c>
      <c r="B413" s="5" t="s">
        <v>899</v>
      </c>
      <c r="C413" s="7">
        <v>35445.300000000003</v>
      </c>
      <c r="D413" s="7">
        <v>35445.300000000003</v>
      </c>
      <c r="E413" s="7">
        <v>35445.29999</v>
      </c>
      <c r="F413" s="7">
        <f t="shared" si="16"/>
        <v>99.999999971787503</v>
      </c>
      <c r="G413" s="7">
        <f t="shared" si="17"/>
        <v>99.999999971787503</v>
      </c>
      <c r="H413" s="7">
        <v>30743.09995</v>
      </c>
      <c r="I413" s="7">
        <f t="shared" si="15"/>
        <v>115.29513955211922</v>
      </c>
      <c r="J413" s="17"/>
      <c r="N413" s="11"/>
    </row>
    <row r="414" spans="1:14" s="15" customFormat="1" ht="25.5" x14ac:dyDescent="0.2">
      <c r="A414" s="4" t="s">
        <v>387</v>
      </c>
      <c r="B414" s="5" t="s">
        <v>900</v>
      </c>
      <c r="C414" s="7">
        <v>1270372.6000000001</v>
      </c>
      <c r="D414" s="7">
        <v>1270372.6000000001</v>
      </c>
      <c r="E414" s="7">
        <v>1270372.6000000001</v>
      </c>
      <c r="F414" s="7">
        <f t="shared" si="16"/>
        <v>100</v>
      </c>
      <c r="G414" s="7">
        <f t="shared" si="17"/>
        <v>100</v>
      </c>
      <c r="H414" s="7">
        <v>986784.8</v>
      </c>
      <c r="I414" s="7">
        <f t="shared" si="15"/>
        <v>128.7385658960292</v>
      </c>
      <c r="J414" s="17"/>
      <c r="N414" s="11"/>
    </row>
    <row r="415" spans="1:14" s="15" customFormat="1" ht="38.25" x14ac:dyDescent="0.2">
      <c r="A415" s="4" t="s">
        <v>388</v>
      </c>
      <c r="B415" s="5" t="s">
        <v>901</v>
      </c>
      <c r="C415" s="7">
        <v>1270372.6000000001</v>
      </c>
      <c r="D415" s="7">
        <v>1270372.6000000001</v>
      </c>
      <c r="E415" s="7">
        <v>1270372.6000000001</v>
      </c>
      <c r="F415" s="7">
        <f t="shared" si="16"/>
        <v>100</v>
      </c>
      <c r="G415" s="7">
        <f t="shared" si="17"/>
        <v>100</v>
      </c>
      <c r="H415" s="7">
        <v>986784.8</v>
      </c>
      <c r="I415" s="7">
        <f t="shared" si="15"/>
        <v>128.7385658960292</v>
      </c>
      <c r="J415" s="17"/>
      <c r="N415" s="11"/>
    </row>
    <row r="416" spans="1:14" s="37" customFormat="1" ht="25.5" x14ac:dyDescent="0.2">
      <c r="A416" s="4" t="s">
        <v>389</v>
      </c>
      <c r="B416" s="5" t="s">
        <v>902</v>
      </c>
      <c r="C416" s="7">
        <v>203470.1</v>
      </c>
      <c r="D416" s="7">
        <v>203470.1</v>
      </c>
      <c r="E416" s="7">
        <v>203470.1</v>
      </c>
      <c r="F416" s="7">
        <f t="shared" si="16"/>
        <v>100</v>
      </c>
      <c r="G416" s="7">
        <f t="shared" si="17"/>
        <v>100</v>
      </c>
      <c r="H416" s="7">
        <v>115967.10436</v>
      </c>
      <c r="I416" s="7">
        <f t="shared" si="15"/>
        <v>175.45501469827337</v>
      </c>
      <c r="J416" s="17"/>
      <c r="N416" s="38"/>
    </row>
    <row r="417" spans="1:14" s="15" customFormat="1" ht="38.25" x14ac:dyDescent="0.2">
      <c r="A417" s="4" t="s">
        <v>390</v>
      </c>
      <c r="B417" s="5" t="s">
        <v>903</v>
      </c>
      <c r="C417" s="7">
        <v>203470.1</v>
      </c>
      <c r="D417" s="7">
        <v>203470.1</v>
      </c>
      <c r="E417" s="7">
        <v>203470.1</v>
      </c>
      <c r="F417" s="7">
        <f t="shared" si="16"/>
        <v>100</v>
      </c>
      <c r="G417" s="7">
        <f t="shared" si="17"/>
        <v>100</v>
      </c>
      <c r="H417" s="7">
        <v>115967.10436</v>
      </c>
      <c r="I417" s="7">
        <f t="shared" si="15"/>
        <v>175.45501469827337</v>
      </c>
      <c r="J417" s="17"/>
      <c r="N417" s="11"/>
    </row>
    <row r="418" spans="1:14" s="15" customFormat="1" ht="25.5" x14ac:dyDescent="0.2">
      <c r="A418" s="4" t="s">
        <v>391</v>
      </c>
      <c r="B418" s="5" t="s">
        <v>904</v>
      </c>
      <c r="C418" s="7">
        <v>137847.1</v>
      </c>
      <c r="D418" s="7">
        <v>156307.1</v>
      </c>
      <c r="E418" s="7">
        <v>156306.98030000002</v>
      </c>
      <c r="F418" s="7">
        <f t="shared" si="16"/>
        <v>113.39156231795955</v>
      </c>
      <c r="G418" s="7">
        <f t="shared" si="17"/>
        <v>99.999923419985421</v>
      </c>
      <c r="H418" s="7">
        <v>210726.44555</v>
      </c>
      <c r="I418" s="7">
        <f t="shared" si="15"/>
        <v>74.175303385408441</v>
      </c>
      <c r="J418" s="17"/>
      <c r="N418" s="11"/>
    </row>
    <row r="419" spans="1:14" s="15" customFormat="1" ht="38.25" x14ac:dyDescent="0.2">
      <c r="A419" s="4" t="s">
        <v>392</v>
      </c>
      <c r="B419" s="5" t="s">
        <v>905</v>
      </c>
      <c r="C419" s="7">
        <v>137847.1</v>
      </c>
      <c r="D419" s="7">
        <v>156307.1</v>
      </c>
      <c r="E419" s="7">
        <v>156306.98030000002</v>
      </c>
      <c r="F419" s="7">
        <f t="shared" si="16"/>
        <v>113.39156231795955</v>
      </c>
      <c r="G419" s="7">
        <f t="shared" si="17"/>
        <v>99.999923419985421</v>
      </c>
      <c r="H419" s="7">
        <v>210726.44555</v>
      </c>
      <c r="I419" s="7">
        <f t="shared" si="15"/>
        <v>74.175303385408441</v>
      </c>
      <c r="J419" s="17"/>
      <c r="N419" s="11"/>
    </row>
    <row r="420" spans="1:14" s="15" customFormat="1" x14ac:dyDescent="0.2">
      <c r="A420" s="4" t="s">
        <v>393</v>
      </c>
      <c r="B420" s="5" t="s">
        <v>906</v>
      </c>
      <c r="C420" s="7">
        <v>6753.5</v>
      </c>
      <c r="D420" s="7">
        <v>6753.5</v>
      </c>
      <c r="E420" s="7">
        <v>6753.4999800000005</v>
      </c>
      <c r="F420" s="7">
        <f t="shared" si="16"/>
        <v>99.99999970385727</v>
      </c>
      <c r="G420" s="7">
        <f t="shared" si="17"/>
        <v>99.99999970385727</v>
      </c>
      <c r="H420" s="7">
        <v>9452.7999899999995</v>
      </c>
      <c r="I420" s="7">
        <f t="shared" si="15"/>
        <v>71.444439606724401</v>
      </c>
      <c r="J420" s="17"/>
      <c r="N420" s="11"/>
    </row>
    <row r="421" spans="1:14" s="15" customFormat="1" ht="25.5" x14ac:dyDescent="0.2">
      <c r="A421" s="4" t="s">
        <v>394</v>
      </c>
      <c r="B421" s="5" t="s">
        <v>907</v>
      </c>
      <c r="C421" s="7">
        <v>6753.5</v>
      </c>
      <c r="D421" s="7">
        <v>6753.5</v>
      </c>
      <c r="E421" s="7">
        <v>6753.4999800000005</v>
      </c>
      <c r="F421" s="7">
        <f t="shared" si="16"/>
        <v>99.99999970385727</v>
      </c>
      <c r="G421" s="7">
        <f t="shared" si="17"/>
        <v>99.99999970385727</v>
      </c>
      <c r="H421" s="7">
        <v>9452.7999899999995</v>
      </c>
      <c r="I421" s="7">
        <f t="shared" si="15"/>
        <v>71.444439606724401</v>
      </c>
      <c r="J421" s="17"/>
      <c r="N421" s="11"/>
    </row>
    <row r="422" spans="1:14" s="15" customFormat="1" x14ac:dyDescent="0.2">
      <c r="A422" s="4" t="s">
        <v>395</v>
      </c>
      <c r="B422" s="5" t="s">
        <v>908</v>
      </c>
      <c r="C422" s="7">
        <v>17893</v>
      </c>
      <c r="D422" s="7">
        <v>17893</v>
      </c>
      <c r="E422" s="7">
        <v>17761.934109999998</v>
      </c>
      <c r="F422" s="7">
        <f t="shared" si="16"/>
        <v>99.26750187224053</v>
      </c>
      <c r="G422" s="7">
        <f t="shared" si="17"/>
        <v>99.26750187224053</v>
      </c>
      <c r="H422" s="7">
        <v>39009.477450000006</v>
      </c>
      <c r="I422" s="7">
        <f t="shared" si="15"/>
        <v>45.532355907013041</v>
      </c>
      <c r="J422" s="17"/>
      <c r="N422" s="11"/>
    </row>
    <row r="423" spans="1:14" s="15" customFormat="1" ht="25.5" x14ac:dyDescent="0.2">
      <c r="A423" s="4" t="s">
        <v>396</v>
      </c>
      <c r="B423" s="5" t="s">
        <v>909</v>
      </c>
      <c r="C423" s="7">
        <v>17893</v>
      </c>
      <c r="D423" s="7">
        <v>17893</v>
      </c>
      <c r="E423" s="7">
        <v>17761.934109999998</v>
      </c>
      <c r="F423" s="7">
        <f t="shared" si="16"/>
        <v>99.26750187224053</v>
      </c>
      <c r="G423" s="7">
        <f t="shared" si="17"/>
        <v>99.26750187224053</v>
      </c>
      <c r="H423" s="7">
        <v>39009.477450000006</v>
      </c>
      <c r="I423" s="7">
        <f t="shared" si="15"/>
        <v>45.532355907013041</v>
      </c>
      <c r="J423" s="17"/>
      <c r="N423" s="11"/>
    </row>
    <row r="424" spans="1:14" s="15" customFormat="1" ht="25.5" x14ac:dyDescent="0.2">
      <c r="A424" s="4" t="s">
        <v>397</v>
      </c>
      <c r="B424" s="5" t="s">
        <v>910</v>
      </c>
      <c r="C424" s="7">
        <v>22506.400000000001</v>
      </c>
      <c r="D424" s="7">
        <v>21425.5</v>
      </c>
      <c r="E424" s="7">
        <v>21112.365870000001</v>
      </c>
      <c r="F424" s="7">
        <f t="shared" si="16"/>
        <v>93.806054588916936</v>
      </c>
      <c r="G424" s="7">
        <f t="shared" si="17"/>
        <v>98.538497911367301</v>
      </c>
      <c r="H424" s="7">
        <v>0</v>
      </c>
      <c r="I424" s="7">
        <v>0</v>
      </c>
      <c r="J424" s="17"/>
      <c r="N424" s="11"/>
    </row>
    <row r="425" spans="1:14" s="15" customFormat="1" ht="25.5" x14ac:dyDescent="0.2">
      <c r="A425" s="4" t="s">
        <v>398</v>
      </c>
      <c r="B425" s="5" t="s">
        <v>911</v>
      </c>
      <c r="C425" s="7">
        <v>22506.400000000001</v>
      </c>
      <c r="D425" s="7">
        <v>21425.5</v>
      </c>
      <c r="E425" s="7">
        <v>21112.365870000001</v>
      </c>
      <c r="F425" s="7">
        <f t="shared" si="16"/>
        <v>93.806054588916936</v>
      </c>
      <c r="G425" s="7">
        <f t="shared" si="17"/>
        <v>98.538497911367301</v>
      </c>
      <c r="H425" s="7">
        <v>0</v>
      </c>
      <c r="I425" s="7">
        <v>0</v>
      </c>
      <c r="J425" s="17"/>
      <c r="N425" s="11"/>
    </row>
    <row r="426" spans="1:14" s="15" customFormat="1" ht="25.5" x14ac:dyDescent="0.2">
      <c r="A426" s="4" t="s">
        <v>399</v>
      </c>
      <c r="B426" s="5" t="s">
        <v>912</v>
      </c>
      <c r="C426" s="7">
        <v>14408.9</v>
      </c>
      <c r="D426" s="7">
        <v>14408.9</v>
      </c>
      <c r="E426" s="7">
        <v>14408.9</v>
      </c>
      <c r="F426" s="7">
        <f t="shared" si="16"/>
        <v>100</v>
      </c>
      <c r="G426" s="7">
        <f t="shared" si="17"/>
        <v>100</v>
      </c>
      <c r="H426" s="7">
        <v>6347.9</v>
      </c>
      <c r="I426" s="7" t="s">
        <v>1362</v>
      </c>
      <c r="J426" s="17"/>
      <c r="N426" s="11"/>
    </row>
    <row r="427" spans="1:14" s="15" customFormat="1" ht="25.5" x14ac:dyDescent="0.2">
      <c r="A427" s="4" t="s">
        <v>400</v>
      </c>
      <c r="B427" s="5" t="s">
        <v>913</v>
      </c>
      <c r="C427" s="7">
        <v>14408.9</v>
      </c>
      <c r="D427" s="7">
        <v>14408.9</v>
      </c>
      <c r="E427" s="7">
        <v>14408.9</v>
      </c>
      <c r="F427" s="7">
        <f t="shared" si="16"/>
        <v>100</v>
      </c>
      <c r="G427" s="7">
        <f t="shared" si="17"/>
        <v>100</v>
      </c>
      <c r="H427" s="7">
        <v>6347.9</v>
      </c>
      <c r="I427" s="7" t="s">
        <v>1362</v>
      </c>
      <c r="J427" s="17"/>
      <c r="N427" s="11"/>
    </row>
    <row r="428" spans="1:14" s="15" customFormat="1" x14ac:dyDescent="0.2">
      <c r="A428" s="4" t="s">
        <v>401</v>
      </c>
      <c r="B428" s="5" t="s">
        <v>914</v>
      </c>
      <c r="C428" s="7">
        <v>32469.200000000001</v>
      </c>
      <c r="D428" s="7">
        <v>32469.200000000001</v>
      </c>
      <c r="E428" s="7">
        <v>32469.180989999997</v>
      </c>
      <c r="F428" s="7">
        <f t="shared" si="16"/>
        <v>99.999941452207011</v>
      </c>
      <c r="G428" s="7">
        <f t="shared" si="17"/>
        <v>99.999941452207011</v>
      </c>
      <c r="H428" s="7">
        <v>25377.200000000001</v>
      </c>
      <c r="I428" s="7">
        <f t="shared" si="15"/>
        <v>127.94627062875334</v>
      </c>
      <c r="J428" s="17"/>
      <c r="N428" s="11"/>
    </row>
    <row r="429" spans="1:14" s="15" customFormat="1" ht="25.5" x14ac:dyDescent="0.2">
      <c r="A429" s="4" t="s">
        <v>402</v>
      </c>
      <c r="B429" s="5" t="s">
        <v>915</v>
      </c>
      <c r="C429" s="7">
        <v>32469.200000000001</v>
      </c>
      <c r="D429" s="7">
        <v>32469.200000000001</v>
      </c>
      <c r="E429" s="7">
        <v>32469.180989999997</v>
      </c>
      <c r="F429" s="7">
        <f t="shared" si="16"/>
        <v>99.999941452207011</v>
      </c>
      <c r="G429" s="7">
        <f t="shared" si="17"/>
        <v>99.999941452207011</v>
      </c>
      <c r="H429" s="7">
        <v>25377.200000000001</v>
      </c>
      <c r="I429" s="7">
        <f t="shared" ref="I429:I496" si="18">E429/H429*100</f>
        <v>127.94627062875334</v>
      </c>
      <c r="J429" s="17"/>
      <c r="N429" s="11"/>
    </row>
    <row r="430" spans="1:14" s="15" customFormat="1" ht="25.5" x14ac:dyDescent="0.2">
      <c r="A430" s="4" t="s">
        <v>403</v>
      </c>
      <c r="B430" s="5" t="s">
        <v>916</v>
      </c>
      <c r="C430" s="7">
        <v>326661.7</v>
      </c>
      <c r="D430" s="7">
        <v>326661.7</v>
      </c>
      <c r="E430" s="7">
        <v>326661.7</v>
      </c>
      <c r="F430" s="7">
        <f t="shared" ref="F430:F497" si="19">E430/C430*100</f>
        <v>100</v>
      </c>
      <c r="G430" s="7">
        <f t="shared" ref="G430:G497" si="20">E430/D430*100</f>
        <v>100</v>
      </c>
      <c r="H430" s="7">
        <v>320132</v>
      </c>
      <c r="I430" s="7">
        <f t="shared" si="18"/>
        <v>102.03968987792535</v>
      </c>
      <c r="J430" s="17"/>
      <c r="N430" s="11"/>
    </row>
    <row r="431" spans="1:14" s="15" customFormat="1" ht="38.25" x14ac:dyDescent="0.2">
      <c r="A431" s="4" t="s">
        <v>404</v>
      </c>
      <c r="B431" s="5" t="s">
        <v>917</v>
      </c>
      <c r="C431" s="7">
        <v>326661.7</v>
      </c>
      <c r="D431" s="7">
        <v>326661.7</v>
      </c>
      <c r="E431" s="7">
        <v>326661.7</v>
      </c>
      <c r="F431" s="7">
        <f t="shared" si="19"/>
        <v>100</v>
      </c>
      <c r="G431" s="7">
        <f t="shared" si="20"/>
        <v>100</v>
      </c>
      <c r="H431" s="7">
        <v>320132</v>
      </c>
      <c r="I431" s="7">
        <f t="shared" si="18"/>
        <v>102.03968987792535</v>
      </c>
      <c r="J431" s="17"/>
      <c r="N431" s="11"/>
    </row>
    <row r="432" spans="1:14" s="15" customFormat="1" ht="25.5" x14ac:dyDescent="0.2">
      <c r="A432" s="4" t="s">
        <v>405</v>
      </c>
      <c r="B432" s="5" t="s">
        <v>918</v>
      </c>
      <c r="C432" s="7">
        <v>298844</v>
      </c>
      <c r="D432" s="7">
        <v>292165</v>
      </c>
      <c r="E432" s="7">
        <v>292165</v>
      </c>
      <c r="F432" s="7">
        <f t="shared" si="19"/>
        <v>97.765054677356744</v>
      </c>
      <c r="G432" s="7">
        <f t="shared" si="20"/>
        <v>100</v>
      </c>
      <c r="H432" s="7">
        <v>0</v>
      </c>
      <c r="I432" s="7">
        <v>0</v>
      </c>
      <c r="J432" s="17"/>
      <c r="N432" s="11"/>
    </row>
    <row r="433" spans="1:14" ht="51" x14ac:dyDescent="0.2">
      <c r="A433" s="4" t="s">
        <v>406</v>
      </c>
      <c r="B433" s="5" t="s">
        <v>919</v>
      </c>
      <c r="C433" s="7">
        <v>92853.8</v>
      </c>
      <c r="D433" s="7">
        <v>110897.7</v>
      </c>
      <c r="E433" s="7">
        <v>110791.63623999999</v>
      </c>
      <c r="F433" s="7">
        <f t="shared" si="19"/>
        <v>119.31836525807236</v>
      </c>
      <c r="G433" s="7">
        <f t="shared" si="20"/>
        <v>99.904358918174125</v>
      </c>
      <c r="H433" s="7">
        <v>69176.375780000002</v>
      </c>
      <c r="I433" s="7">
        <f t="shared" si="18"/>
        <v>160.15819705899023</v>
      </c>
      <c r="J433" s="17"/>
      <c r="N433" s="15"/>
    </row>
    <row r="434" spans="1:14" ht="51" x14ac:dyDescent="0.2">
      <c r="A434" s="4" t="s">
        <v>407</v>
      </c>
      <c r="B434" s="5" t="s">
        <v>920</v>
      </c>
      <c r="C434" s="7">
        <v>92853.8</v>
      </c>
      <c r="D434" s="7">
        <f>D433</f>
        <v>110897.7</v>
      </c>
      <c r="E434" s="7">
        <v>110791.63623999999</v>
      </c>
      <c r="F434" s="7">
        <f t="shared" si="19"/>
        <v>119.31836525807236</v>
      </c>
      <c r="G434" s="7">
        <f t="shared" si="20"/>
        <v>99.904358918174125</v>
      </c>
      <c r="H434" s="7">
        <v>69176.375780000002</v>
      </c>
      <c r="I434" s="7">
        <f t="shared" si="18"/>
        <v>160.15819705899023</v>
      </c>
      <c r="J434" s="17"/>
      <c r="N434" s="15"/>
    </row>
    <row r="435" spans="1:14" ht="38.25" x14ac:dyDescent="0.2">
      <c r="A435" s="4" t="s">
        <v>1338</v>
      </c>
      <c r="B435" s="5" t="s">
        <v>1339</v>
      </c>
      <c r="C435" s="7"/>
      <c r="D435" s="7"/>
      <c r="E435" s="7"/>
      <c r="F435" s="7"/>
      <c r="G435" s="7"/>
      <c r="H435" s="7">
        <v>15081</v>
      </c>
      <c r="I435" s="7">
        <f t="shared" si="18"/>
        <v>0</v>
      </c>
      <c r="J435" s="17"/>
      <c r="N435" s="15"/>
    </row>
    <row r="436" spans="1:14" ht="25.5" x14ac:dyDescent="0.2">
      <c r="A436" s="4" t="s">
        <v>408</v>
      </c>
      <c r="B436" s="5" t="s">
        <v>921</v>
      </c>
      <c r="C436" s="7">
        <v>54795.199999999997</v>
      </c>
      <c r="D436" s="7">
        <v>54795.199999999997</v>
      </c>
      <c r="E436" s="7">
        <v>54604.533130000003</v>
      </c>
      <c r="F436" s="7">
        <f t="shared" si="19"/>
        <v>99.652037276987784</v>
      </c>
      <c r="G436" s="7">
        <f t="shared" si="20"/>
        <v>99.652037276987784</v>
      </c>
      <c r="H436" s="7">
        <v>65562.963109999997</v>
      </c>
      <c r="I436" s="7">
        <f t="shared" si="18"/>
        <v>83.285639543755522</v>
      </c>
      <c r="J436" s="17"/>
      <c r="N436" s="15"/>
    </row>
    <row r="437" spans="1:14" ht="25.5" x14ac:dyDescent="0.2">
      <c r="A437" s="4" t="s">
        <v>409</v>
      </c>
      <c r="B437" s="5" t="s">
        <v>922</v>
      </c>
      <c r="C437" s="7">
        <v>343897.9</v>
      </c>
      <c r="D437" s="7">
        <v>343897.9</v>
      </c>
      <c r="E437" s="7">
        <v>343018</v>
      </c>
      <c r="F437" s="7">
        <f t="shared" si="19"/>
        <v>99.744139176191524</v>
      </c>
      <c r="G437" s="7">
        <f t="shared" si="20"/>
        <v>99.744139176191524</v>
      </c>
      <c r="H437" s="7">
        <v>349104.88157999999</v>
      </c>
      <c r="I437" s="7">
        <f t="shared" si="18"/>
        <v>98.256431834338258</v>
      </c>
      <c r="J437" s="17"/>
      <c r="N437" s="15"/>
    </row>
    <row r="438" spans="1:14" ht="25.5" x14ac:dyDescent="0.2">
      <c r="A438" s="4" t="s">
        <v>410</v>
      </c>
      <c r="B438" s="5" t="s">
        <v>923</v>
      </c>
      <c r="C438" s="7">
        <v>343897.9</v>
      </c>
      <c r="D438" s="7">
        <v>343897.9</v>
      </c>
      <c r="E438" s="7">
        <v>343018</v>
      </c>
      <c r="F438" s="7">
        <f t="shared" si="19"/>
        <v>99.744139176191524</v>
      </c>
      <c r="G438" s="7">
        <f t="shared" si="20"/>
        <v>99.744139176191524</v>
      </c>
      <c r="H438" s="7">
        <v>349104.88157999999</v>
      </c>
      <c r="I438" s="7">
        <f t="shared" si="18"/>
        <v>98.256431834338258</v>
      </c>
      <c r="J438" s="17"/>
      <c r="N438" s="15"/>
    </row>
    <row r="439" spans="1:14" ht="25.5" x14ac:dyDescent="0.2">
      <c r="A439" s="4" t="s">
        <v>411</v>
      </c>
      <c r="B439" s="5" t="s">
        <v>924</v>
      </c>
      <c r="C439" s="7">
        <v>37812.9</v>
      </c>
      <c r="D439" s="7">
        <v>37812.9</v>
      </c>
      <c r="E439" s="7">
        <v>37812.9</v>
      </c>
      <c r="F439" s="7">
        <f t="shared" si="19"/>
        <v>100</v>
      </c>
      <c r="G439" s="7">
        <f t="shared" si="20"/>
        <v>100</v>
      </c>
      <c r="H439" s="7">
        <v>0</v>
      </c>
      <c r="I439" s="7">
        <v>0</v>
      </c>
      <c r="J439" s="17"/>
      <c r="N439" s="15"/>
    </row>
    <row r="440" spans="1:14" x14ac:dyDescent="0.2">
      <c r="A440" s="4" t="s">
        <v>412</v>
      </c>
      <c r="B440" s="5" t="s">
        <v>925</v>
      </c>
      <c r="C440" s="7">
        <v>6742.5</v>
      </c>
      <c r="D440" s="7">
        <v>17327.400000000001</v>
      </c>
      <c r="E440" s="7">
        <v>17327.400000000001</v>
      </c>
      <c r="F440" s="7" t="s">
        <v>1362</v>
      </c>
      <c r="G440" s="7">
        <f t="shared" si="20"/>
        <v>100</v>
      </c>
      <c r="H440" s="7">
        <v>7824.1445999999996</v>
      </c>
      <c r="I440" s="7" t="s">
        <v>1362</v>
      </c>
      <c r="J440" s="17"/>
      <c r="N440" s="15"/>
    </row>
    <row r="441" spans="1:14" ht="25.5" x14ac:dyDescent="0.2">
      <c r="A441" s="4" t="s">
        <v>413</v>
      </c>
      <c r="B441" s="5" t="s">
        <v>926</v>
      </c>
      <c r="C441" s="7">
        <v>6742.5</v>
      </c>
      <c r="D441" s="7">
        <v>17327.400000000001</v>
      </c>
      <c r="E441" s="7">
        <v>17327.400000000001</v>
      </c>
      <c r="F441" s="7" t="s">
        <v>1362</v>
      </c>
      <c r="G441" s="7">
        <f t="shared" si="20"/>
        <v>100</v>
      </c>
      <c r="H441" s="7">
        <v>7824.1445999999996</v>
      </c>
      <c r="I441" s="7" t="s">
        <v>1362</v>
      </c>
      <c r="J441" s="17"/>
      <c r="N441" s="15"/>
    </row>
    <row r="442" spans="1:14" x14ac:dyDescent="0.2">
      <c r="A442" s="4" t="s">
        <v>414</v>
      </c>
      <c r="B442" s="5" t="s">
        <v>927</v>
      </c>
      <c r="C442" s="7">
        <v>19166.2</v>
      </c>
      <c r="D442" s="7">
        <v>19166.2</v>
      </c>
      <c r="E442" s="7">
        <v>19166.2</v>
      </c>
      <c r="F442" s="7">
        <f t="shared" si="19"/>
        <v>100</v>
      </c>
      <c r="G442" s="7">
        <f t="shared" si="20"/>
        <v>100</v>
      </c>
      <c r="H442" s="7">
        <v>0</v>
      </c>
      <c r="I442" s="7">
        <v>0</v>
      </c>
      <c r="J442" s="17"/>
      <c r="N442" s="15"/>
    </row>
    <row r="443" spans="1:14" ht="25.5" x14ac:dyDescent="0.2">
      <c r="A443" s="4" t="s">
        <v>415</v>
      </c>
      <c r="B443" s="5" t="s">
        <v>928</v>
      </c>
      <c r="C443" s="7">
        <v>19166.2</v>
      </c>
      <c r="D443" s="7">
        <v>19166.2</v>
      </c>
      <c r="E443" s="7">
        <v>19166.2</v>
      </c>
      <c r="F443" s="7">
        <f t="shared" si="19"/>
        <v>100</v>
      </c>
      <c r="G443" s="7">
        <f t="shared" si="20"/>
        <v>100</v>
      </c>
      <c r="H443" s="7">
        <v>0</v>
      </c>
      <c r="I443" s="7">
        <v>0</v>
      </c>
      <c r="J443" s="17"/>
      <c r="N443" s="15"/>
    </row>
    <row r="444" spans="1:14" ht="51" x14ac:dyDescent="0.2">
      <c r="A444" s="4" t="s">
        <v>416</v>
      </c>
      <c r="B444" s="5" t="s">
        <v>929</v>
      </c>
      <c r="C444" s="7">
        <v>166433.20000000001</v>
      </c>
      <c r="D444" s="7">
        <v>166433.20000000001</v>
      </c>
      <c r="E444" s="7">
        <v>43319.88521</v>
      </c>
      <c r="F444" s="7">
        <f t="shared" si="19"/>
        <v>26.028391697089283</v>
      </c>
      <c r="G444" s="7">
        <f t="shared" si="20"/>
        <v>26.028391697089283</v>
      </c>
      <c r="H444" s="7">
        <v>179587.31967</v>
      </c>
      <c r="I444" s="7">
        <f t="shared" si="18"/>
        <v>24.121906429475253</v>
      </c>
      <c r="J444" s="17"/>
      <c r="N444" s="15"/>
    </row>
    <row r="445" spans="1:14" ht="25.5" x14ac:dyDescent="0.2">
      <c r="A445" s="4" t="s">
        <v>417</v>
      </c>
      <c r="B445" s="5" t="s">
        <v>930</v>
      </c>
      <c r="C445" s="7">
        <v>15075</v>
      </c>
      <c r="D445" s="7">
        <v>15075</v>
      </c>
      <c r="E445" s="7">
        <v>15075</v>
      </c>
      <c r="F445" s="7">
        <f t="shared" si="19"/>
        <v>100</v>
      </c>
      <c r="G445" s="7">
        <f t="shared" si="20"/>
        <v>100</v>
      </c>
      <c r="H445" s="7">
        <v>0</v>
      </c>
      <c r="I445" s="7">
        <v>0</v>
      </c>
      <c r="J445" s="17"/>
      <c r="N445" s="15"/>
    </row>
    <row r="446" spans="1:14" ht="25.5" x14ac:dyDescent="0.2">
      <c r="A446" s="4" t="s">
        <v>418</v>
      </c>
      <c r="B446" s="5" t="s">
        <v>931</v>
      </c>
      <c r="C446" s="7">
        <v>15075</v>
      </c>
      <c r="D446" s="7">
        <v>15075</v>
      </c>
      <c r="E446" s="7">
        <v>15075</v>
      </c>
      <c r="F446" s="7">
        <f t="shared" si="19"/>
        <v>100</v>
      </c>
      <c r="G446" s="7">
        <f t="shared" si="20"/>
        <v>100</v>
      </c>
      <c r="H446" s="7">
        <v>0</v>
      </c>
      <c r="I446" s="7">
        <v>0</v>
      </c>
      <c r="J446" s="17"/>
      <c r="N446" s="15"/>
    </row>
    <row r="447" spans="1:14" ht="25.5" x14ac:dyDescent="0.2">
      <c r="A447" s="4" t="s">
        <v>419</v>
      </c>
      <c r="B447" s="5" t="s">
        <v>932</v>
      </c>
      <c r="C447" s="7">
        <v>22953.5</v>
      </c>
      <c r="D447" s="7">
        <v>22953.5</v>
      </c>
      <c r="E447" s="7">
        <v>22746.335629999998</v>
      </c>
      <c r="F447" s="7">
        <f t="shared" si="19"/>
        <v>99.097460648702807</v>
      </c>
      <c r="G447" s="7">
        <f t="shared" si="20"/>
        <v>99.097460648702807</v>
      </c>
      <c r="H447" s="7">
        <v>411.6</v>
      </c>
      <c r="I447" s="7" t="s">
        <v>1362</v>
      </c>
      <c r="J447" s="17"/>
      <c r="N447" s="15"/>
    </row>
    <row r="448" spans="1:14" ht="25.5" x14ac:dyDescent="0.2">
      <c r="A448" s="4" t="s">
        <v>420</v>
      </c>
      <c r="B448" s="5" t="s">
        <v>933</v>
      </c>
      <c r="C448" s="7">
        <v>22953.5</v>
      </c>
      <c r="D448" s="7">
        <v>22953.5</v>
      </c>
      <c r="E448" s="7">
        <v>22746.335629999998</v>
      </c>
      <c r="F448" s="7">
        <f t="shared" si="19"/>
        <v>99.097460648702807</v>
      </c>
      <c r="G448" s="7">
        <f t="shared" si="20"/>
        <v>99.097460648702807</v>
      </c>
      <c r="H448" s="7">
        <v>411.6</v>
      </c>
      <c r="I448" s="7" t="s">
        <v>1362</v>
      </c>
      <c r="J448" s="17"/>
      <c r="N448" s="15"/>
    </row>
    <row r="449" spans="1:14" ht="25.5" x14ac:dyDescent="0.2">
      <c r="A449" s="4" t="s">
        <v>421</v>
      </c>
      <c r="B449" s="5" t="s">
        <v>934</v>
      </c>
      <c r="C449" s="7">
        <v>18440.3</v>
      </c>
      <c r="D449" s="7">
        <v>18440.3</v>
      </c>
      <c r="E449" s="7">
        <v>5714.7664400000003</v>
      </c>
      <c r="F449" s="7">
        <f t="shared" si="19"/>
        <v>30.99063702868175</v>
      </c>
      <c r="G449" s="7">
        <f t="shared" si="20"/>
        <v>30.99063702868175</v>
      </c>
      <c r="H449" s="7">
        <v>1273.2822099999998</v>
      </c>
      <c r="I449" s="7" t="s">
        <v>1362</v>
      </c>
      <c r="J449" s="17"/>
      <c r="N449" s="15"/>
    </row>
    <row r="450" spans="1:14" ht="25.5" x14ac:dyDescent="0.2">
      <c r="A450" s="4" t="s">
        <v>422</v>
      </c>
      <c r="B450" s="5" t="s">
        <v>935</v>
      </c>
      <c r="C450" s="7">
        <v>18440.3</v>
      </c>
      <c r="D450" s="7">
        <v>18440.3</v>
      </c>
      <c r="E450" s="7">
        <v>5714.7664400000003</v>
      </c>
      <c r="F450" s="7">
        <f t="shared" si="19"/>
        <v>30.99063702868175</v>
      </c>
      <c r="G450" s="7">
        <f t="shared" si="20"/>
        <v>30.99063702868175</v>
      </c>
      <c r="H450" s="7">
        <v>1273.2822099999998</v>
      </c>
      <c r="I450" s="7" t="s">
        <v>1362</v>
      </c>
      <c r="J450" s="17"/>
      <c r="N450" s="15"/>
    </row>
    <row r="451" spans="1:14" ht="25.5" x14ac:dyDescent="0.2">
      <c r="A451" s="4" t="s">
        <v>423</v>
      </c>
      <c r="B451" s="5" t="s">
        <v>936</v>
      </c>
      <c r="C451" s="7">
        <v>656431</v>
      </c>
      <c r="D451" s="7">
        <v>643540.4</v>
      </c>
      <c r="E451" s="7">
        <v>643524.55366999994</v>
      </c>
      <c r="F451" s="7">
        <f t="shared" si="19"/>
        <v>98.033845700462024</v>
      </c>
      <c r="G451" s="7">
        <f t="shared" si="20"/>
        <v>99.997537632446992</v>
      </c>
      <c r="H451" s="7">
        <v>459275.88107999996</v>
      </c>
      <c r="I451" s="7">
        <f t="shared" si="18"/>
        <v>140.11721063094674</v>
      </c>
      <c r="J451" s="17"/>
      <c r="N451" s="15"/>
    </row>
    <row r="452" spans="1:14" ht="25.5" x14ac:dyDescent="0.2">
      <c r="A452" s="4" t="s">
        <v>424</v>
      </c>
      <c r="B452" s="5" t="s">
        <v>937</v>
      </c>
      <c r="C452" s="7">
        <v>656431</v>
      </c>
      <c r="D452" s="7">
        <v>643540.4</v>
      </c>
      <c r="E452" s="7">
        <v>643524.55366999994</v>
      </c>
      <c r="F452" s="7">
        <f t="shared" si="19"/>
        <v>98.033845700462024</v>
      </c>
      <c r="G452" s="7">
        <f t="shared" si="20"/>
        <v>99.997537632446992</v>
      </c>
      <c r="H452" s="7">
        <v>459275.88107999996</v>
      </c>
      <c r="I452" s="7">
        <f t="shared" si="18"/>
        <v>140.11721063094674</v>
      </c>
      <c r="J452" s="17"/>
      <c r="N452" s="15"/>
    </row>
    <row r="453" spans="1:14" ht="38.25" x14ac:dyDescent="0.2">
      <c r="A453" s="4" t="s">
        <v>425</v>
      </c>
      <c r="B453" s="5" t="s">
        <v>938</v>
      </c>
      <c r="C453" s="7">
        <v>93648.6</v>
      </c>
      <c r="D453" s="7">
        <v>93648.6</v>
      </c>
      <c r="E453" s="7">
        <v>93502.348969999992</v>
      </c>
      <c r="F453" s="7">
        <f t="shared" si="19"/>
        <v>99.843829987848181</v>
      </c>
      <c r="G453" s="7">
        <f t="shared" si="20"/>
        <v>99.843829987848181</v>
      </c>
      <c r="H453" s="7">
        <v>46613.586080000001</v>
      </c>
      <c r="I453" s="7" t="s">
        <v>1362</v>
      </c>
      <c r="J453" s="17"/>
    </row>
    <row r="454" spans="1:14" ht="51" x14ac:dyDescent="0.2">
      <c r="A454" s="4" t="s">
        <v>426</v>
      </c>
      <c r="B454" s="5" t="s">
        <v>939</v>
      </c>
      <c r="C454" s="7">
        <v>93648.6</v>
      </c>
      <c r="D454" s="7">
        <v>93648.6</v>
      </c>
      <c r="E454" s="7">
        <v>93502.348969999992</v>
      </c>
      <c r="F454" s="7">
        <f t="shared" si="19"/>
        <v>99.843829987848181</v>
      </c>
      <c r="G454" s="7">
        <f t="shared" si="20"/>
        <v>99.843829987848181</v>
      </c>
      <c r="H454" s="7">
        <v>46613.586080000001</v>
      </c>
      <c r="I454" s="7" t="s">
        <v>1362</v>
      </c>
      <c r="J454" s="17"/>
    </row>
    <row r="455" spans="1:14" ht="25.5" x14ac:dyDescent="0.2">
      <c r="A455" s="4" t="s">
        <v>427</v>
      </c>
      <c r="B455" s="5" t="s">
        <v>940</v>
      </c>
      <c r="C455" s="7">
        <v>78000</v>
      </c>
      <c r="D455" s="7">
        <v>78000</v>
      </c>
      <c r="E455" s="7">
        <v>77609.995030000005</v>
      </c>
      <c r="F455" s="7">
        <f t="shared" si="19"/>
        <v>99.499993628205132</v>
      </c>
      <c r="G455" s="7">
        <f t="shared" si="20"/>
        <v>99.499993628205132</v>
      </c>
      <c r="H455" s="7">
        <v>71230.000690000001</v>
      </c>
      <c r="I455" s="7">
        <f t="shared" si="18"/>
        <v>108.95689214965245</v>
      </c>
      <c r="J455" s="17"/>
    </row>
    <row r="456" spans="1:14" ht="25.5" x14ac:dyDescent="0.2">
      <c r="A456" s="4" t="s">
        <v>428</v>
      </c>
      <c r="B456" s="5" t="s">
        <v>941</v>
      </c>
      <c r="C456" s="7">
        <v>78000</v>
      </c>
      <c r="D456" s="7">
        <v>78000</v>
      </c>
      <c r="E456" s="7">
        <v>77609.995030000005</v>
      </c>
      <c r="F456" s="7">
        <f t="shared" si="19"/>
        <v>99.499993628205132</v>
      </c>
      <c r="G456" s="7">
        <f t="shared" si="20"/>
        <v>99.499993628205132</v>
      </c>
      <c r="H456" s="7">
        <v>71230.000690000001</v>
      </c>
      <c r="I456" s="7">
        <f t="shared" si="18"/>
        <v>108.95689214965245</v>
      </c>
      <c r="J456" s="17"/>
    </row>
    <row r="457" spans="1:14" ht="25.5" x14ac:dyDescent="0.2">
      <c r="A457" s="4" t="s">
        <v>429</v>
      </c>
      <c r="B457" s="5" t="s">
        <v>942</v>
      </c>
      <c r="C457" s="7">
        <v>36471.199999999997</v>
      </c>
      <c r="D457" s="7">
        <v>36471.199999999997</v>
      </c>
      <c r="E457" s="7">
        <v>36341.935909999993</v>
      </c>
      <c r="F457" s="7">
        <f t="shared" si="19"/>
        <v>99.645572150080056</v>
      </c>
      <c r="G457" s="7">
        <f t="shared" si="20"/>
        <v>99.645572150080056</v>
      </c>
      <c r="H457" s="7">
        <v>0</v>
      </c>
      <c r="I457" s="7">
        <v>0</v>
      </c>
      <c r="J457" s="17"/>
    </row>
    <row r="458" spans="1:14" ht="25.5" x14ac:dyDescent="0.2">
      <c r="A458" s="4" t="s">
        <v>430</v>
      </c>
      <c r="B458" s="5" t="s">
        <v>943</v>
      </c>
      <c r="C458" s="7">
        <v>36471.199999999997</v>
      </c>
      <c r="D458" s="7">
        <v>36471.199999999997</v>
      </c>
      <c r="E458" s="7">
        <v>36341.935909999993</v>
      </c>
      <c r="F458" s="7">
        <f t="shared" si="19"/>
        <v>99.645572150080056</v>
      </c>
      <c r="G458" s="7">
        <f t="shared" si="20"/>
        <v>99.645572150080056</v>
      </c>
      <c r="H458" s="7">
        <v>0</v>
      </c>
      <c r="I458" s="7">
        <v>0</v>
      </c>
      <c r="J458" s="17"/>
    </row>
    <row r="459" spans="1:14" ht="38.25" x14ac:dyDescent="0.2">
      <c r="A459" s="4" t="s">
        <v>1340</v>
      </c>
      <c r="B459" s="5" t="s">
        <v>1341</v>
      </c>
      <c r="C459" s="7"/>
      <c r="D459" s="7"/>
      <c r="E459" s="7"/>
      <c r="F459" s="7"/>
      <c r="G459" s="7"/>
      <c r="H459" s="7">
        <v>41729.923340000001</v>
      </c>
      <c r="I459" s="7">
        <f t="shared" si="18"/>
        <v>0</v>
      </c>
      <c r="J459" s="17"/>
    </row>
    <row r="460" spans="1:14" ht="51" x14ac:dyDescent="0.2">
      <c r="A460" s="4" t="s">
        <v>1342</v>
      </c>
      <c r="B460" s="5" t="s">
        <v>1343</v>
      </c>
      <c r="C460" s="7"/>
      <c r="D460" s="7"/>
      <c r="E460" s="7"/>
      <c r="F460" s="7"/>
      <c r="G460" s="7"/>
      <c r="H460" s="7">
        <v>41729.923340000001</v>
      </c>
      <c r="I460" s="7">
        <f t="shared" si="18"/>
        <v>0</v>
      </c>
      <c r="J460" s="17"/>
    </row>
    <row r="461" spans="1:14" ht="38.25" x14ac:dyDescent="0.2">
      <c r="A461" s="4" t="s">
        <v>1344</v>
      </c>
      <c r="B461" s="5" t="s">
        <v>1345</v>
      </c>
      <c r="C461" s="7"/>
      <c r="D461" s="7"/>
      <c r="E461" s="7"/>
      <c r="F461" s="7"/>
      <c r="G461" s="7"/>
      <c r="H461" s="7">
        <v>2583399.4</v>
      </c>
      <c r="I461" s="7"/>
      <c r="J461" s="17"/>
    </row>
    <row r="462" spans="1:14" ht="51" x14ac:dyDescent="0.2">
      <c r="A462" s="4" t="s">
        <v>431</v>
      </c>
      <c r="B462" s="5" t="s">
        <v>944</v>
      </c>
      <c r="C462" s="7">
        <v>189399.5</v>
      </c>
      <c r="D462" s="7">
        <v>189399.5</v>
      </c>
      <c r="E462" s="7">
        <v>189399.5</v>
      </c>
      <c r="F462" s="7">
        <f t="shared" si="19"/>
        <v>100</v>
      </c>
      <c r="G462" s="7">
        <f t="shared" si="20"/>
        <v>100</v>
      </c>
      <c r="H462" s="7">
        <v>219903.1</v>
      </c>
      <c r="I462" s="7">
        <f t="shared" si="18"/>
        <v>86.128617559279519</v>
      </c>
      <c r="J462" s="17"/>
    </row>
    <row r="463" spans="1:14" ht="63.75" x14ac:dyDescent="0.2">
      <c r="A463" s="4" t="s">
        <v>432</v>
      </c>
      <c r="B463" s="5" t="s">
        <v>945</v>
      </c>
      <c r="C463" s="7">
        <v>189399.5</v>
      </c>
      <c r="D463" s="7">
        <v>189399.5</v>
      </c>
      <c r="E463" s="7">
        <v>189399.5</v>
      </c>
      <c r="F463" s="7">
        <f t="shared" si="19"/>
        <v>100</v>
      </c>
      <c r="G463" s="7">
        <f t="shared" si="20"/>
        <v>100</v>
      </c>
      <c r="H463" s="7">
        <v>219903.1</v>
      </c>
      <c r="I463" s="7">
        <f t="shared" si="18"/>
        <v>86.128617559279519</v>
      </c>
      <c r="J463" s="17"/>
    </row>
    <row r="464" spans="1:14" ht="63.75" x14ac:dyDescent="0.2">
      <c r="A464" s="4" t="s">
        <v>433</v>
      </c>
      <c r="B464" s="5" t="s">
        <v>946</v>
      </c>
      <c r="C464" s="7">
        <v>13354.9</v>
      </c>
      <c r="D464" s="7">
        <v>13354.9</v>
      </c>
      <c r="E464" s="7">
        <v>12668.08627</v>
      </c>
      <c r="F464" s="7">
        <f t="shared" si="19"/>
        <v>94.857215478962772</v>
      </c>
      <c r="G464" s="7">
        <f t="shared" si="20"/>
        <v>94.857215478962772</v>
      </c>
      <c r="H464" s="7">
        <v>236161.27359999999</v>
      </c>
      <c r="I464" s="7">
        <f t="shared" si="18"/>
        <v>5.3641674932091838</v>
      </c>
      <c r="J464" s="17"/>
    </row>
    <row r="465" spans="1:10" ht="63.75" x14ac:dyDescent="0.2">
      <c r="A465" s="4" t="s">
        <v>434</v>
      </c>
      <c r="B465" s="5" t="s">
        <v>947</v>
      </c>
      <c r="C465" s="7">
        <v>13354.9</v>
      </c>
      <c r="D465" s="7">
        <v>13354.9</v>
      </c>
      <c r="E465" s="7">
        <v>12668.08627</v>
      </c>
      <c r="F465" s="7">
        <f t="shared" si="19"/>
        <v>94.857215478962772</v>
      </c>
      <c r="G465" s="7">
        <f t="shared" si="20"/>
        <v>94.857215478962772</v>
      </c>
      <c r="H465" s="7">
        <v>236161.27359999999</v>
      </c>
      <c r="I465" s="7">
        <f t="shared" si="18"/>
        <v>5.3641674932091838</v>
      </c>
      <c r="J465" s="17"/>
    </row>
    <row r="466" spans="1:10" ht="38.25" x14ac:dyDescent="0.2">
      <c r="A466" s="4" t="s">
        <v>435</v>
      </c>
      <c r="B466" s="5" t="s">
        <v>948</v>
      </c>
      <c r="C466" s="7">
        <v>397579.3</v>
      </c>
      <c r="D466" s="7">
        <v>397579.3</v>
      </c>
      <c r="E466" s="7">
        <v>397579.28719</v>
      </c>
      <c r="F466" s="7">
        <f t="shared" si="19"/>
        <v>99.999996778001275</v>
      </c>
      <c r="G466" s="7">
        <f t="shared" si="20"/>
        <v>99.999996778001275</v>
      </c>
      <c r="H466" s="7">
        <v>140363.36330000003</v>
      </c>
      <c r="I466" s="7" t="s">
        <v>1362</v>
      </c>
      <c r="J466" s="17"/>
    </row>
    <row r="467" spans="1:10" ht="38.25" x14ac:dyDescent="0.2">
      <c r="A467" s="4" t="s">
        <v>436</v>
      </c>
      <c r="B467" s="5" t="s">
        <v>949</v>
      </c>
      <c r="C467" s="7">
        <v>397579.3</v>
      </c>
      <c r="D467" s="7">
        <v>397579.3</v>
      </c>
      <c r="E467" s="7">
        <v>397579.28719</v>
      </c>
      <c r="F467" s="7">
        <f t="shared" si="19"/>
        <v>99.999996778001275</v>
      </c>
      <c r="G467" s="7">
        <f t="shared" si="20"/>
        <v>99.999996778001275</v>
      </c>
      <c r="H467" s="7">
        <v>140363.36330000003</v>
      </c>
      <c r="I467" s="7" t="s">
        <v>1362</v>
      </c>
      <c r="J467" s="17"/>
    </row>
    <row r="468" spans="1:10" x14ac:dyDescent="0.2">
      <c r="A468" s="4" t="s">
        <v>437</v>
      </c>
      <c r="B468" s="5" t="s">
        <v>950</v>
      </c>
      <c r="C468" s="7">
        <v>0</v>
      </c>
      <c r="D468" s="7">
        <f>10130.2+266.9</f>
        <v>10397.1</v>
      </c>
      <c r="E468" s="7">
        <v>10128.584999999999</v>
      </c>
      <c r="F468" s="7">
        <v>0</v>
      </c>
      <c r="G468" s="7">
        <f t="shared" si="20"/>
        <v>97.417404853276381</v>
      </c>
      <c r="H468" s="7">
        <v>0</v>
      </c>
      <c r="I468" s="7">
        <v>0</v>
      </c>
      <c r="J468" s="17"/>
    </row>
    <row r="469" spans="1:10" x14ac:dyDescent="0.2">
      <c r="A469" s="4" t="s">
        <v>438</v>
      </c>
      <c r="B469" s="5" t="s">
        <v>951</v>
      </c>
      <c r="C469" s="7">
        <v>0</v>
      </c>
      <c r="D469" s="7">
        <f>D468</f>
        <v>10397.1</v>
      </c>
      <c r="E469" s="7">
        <v>10128.584999999999</v>
      </c>
      <c r="F469" s="7">
        <v>0</v>
      </c>
      <c r="G469" s="7">
        <f t="shared" si="20"/>
        <v>97.417404853276381</v>
      </c>
      <c r="H469" s="7">
        <v>0</v>
      </c>
      <c r="I469" s="7">
        <v>0</v>
      </c>
      <c r="J469" s="17"/>
    </row>
    <row r="470" spans="1:10" x14ac:dyDescent="0.2">
      <c r="A470" s="4" t="s">
        <v>439</v>
      </c>
      <c r="B470" s="5" t="s">
        <v>952</v>
      </c>
      <c r="C470" s="7">
        <v>2303450.6</v>
      </c>
      <c r="D470" s="7">
        <f>D471+D473+D475+D477+D478+D479+D481+D483+D485+D487+D489+D491+D492+D494+D496+D498+D504</f>
        <v>2360771.0950000002</v>
      </c>
      <c r="E470" s="7">
        <v>2354953.03608</v>
      </c>
      <c r="F470" s="7">
        <f t="shared" si="19"/>
        <v>102.23588194511312</v>
      </c>
      <c r="G470" s="7">
        <f t="shared" si="20"/>
        <v>99.753552602693134</v>
      </c>
      <c r="H470" s="7">
        <v>3373509.3775599999</v>
      </c>
      <c r="I470" s="7">
        <f t="shared" si="18"/>
        <v>69.807217722432895</v>
      </c>
      <c r="J470" s="17"/>
    </row>
    <row r="471" spans="1:10" ht="25.5" x14ac:dyDescent="0.2">
      <c r="A471" s="4" t="s">
        <v>440</v>
      </c>
      <c r="B471" s="5" t="s">
        <v>953</v>
      </c>
      <c r="C471" s="7">
        <v>34229.5</v>
      </c>
      <c r="D471" s="7">
        <v>34229.5</v>
      </c>
      <c r="E471" s="7">
        <v>34229.5</v>
      </c>
      <c r="F471" s="7">
        <f t="shared" si="19"/>
        <v>100</v>
      </c>
      <c r="G471" s="7">
        <f t="shared" si="20"/>
        <v>100</v>
      </c>
      <c r="H471" s="7">
        <v>43881.498899999999</v>
      </c>
      <c r="I471" s="7">
        <f t="shared" si="18"/>
        <v>78.004400164188553</v>
      </c>
      <c r="J471" s="17"/>
    </row>
    <row r="472" spans="1:10" ht="25.5" x14ac:dyDescent="0.2">
      <c r="A472" s="4" t="s">
        <v>441</v>
      </c>
      <c r="B472" s="5" t="s">
        <v>954</v>
      </c>
      <c r="C472" s="7">
        <v>34229.5</v>
      </c>
      <c r="D472" s="7">
        <v>34229.5</v>
      </c>
      <c r="E472" s="7">
        <v>34229.5</v>
      </c>
      <c r="F472" s="7">
        <f t="shared" si="19"/>
        <v>100</v>
      </c>
      <c r="G472" s="7">
        <f t="shared" si="20"/>
        <v>100</v>
      </c>
      <c r="H472" s="7">
        <v>43881.498899999999</v>
      </c>
      <c r="I472" s="7">
        <f t="shared" si="18"/>
        <v>78.004400164188553</v>
      </c>
      <c r="J472" s="17"/>
    </row>
    <row r="473" spans="1:10" ht="25.5" x14ac:dyDescent="0.2">
      <c r="A473" s="4" t="s">
        <v>442</v>
      </c>
      <c r="B473" s="5" t="s">
        <v>955</v>
      </c>
      <c r="C473" s="7">
        <v>29916.2</v>
      </c>
      <c r="D473" s="7">
        <v>29916.2</v>
      </c>
      <c r="E473" s="7">
        <v>29318.962620000002</v>
      </c>
      <c r="F473" s="7">
        <f t="shared" si="19"/>
        <v>98.003632212647332</v>
      </c>
      <c r="G473" s="7">
        <f t="shared" si="20"/>
        <v>98.003632212647332</v>
      </c>
      <c r="H473" s="7">
        <v>31856.605299999999</v>
      </c>
      <c r="I473" s="7">
        <f t="shared" si="18"/>
        <v>92.034171073463384</v>
      </c>
      <c r="J473" s="17"/>
    </row>
    <row r="474" spans="1:10" ht="38.25" x14ac:dyDescent="0.2">
      <c r="A474" s="4" t="s">
        <v>443</v>
      </c>
      <c r="B474" s="5" t="s">
        <v>956</v>
      </c>
      <c r="C474" s="7">
        <v>29916.2</v>
      </c>
      <c r="D474" s="7">
        <v>29916.2</v>
      </c>
      <c r="E474" s="7">
        <v>29318.962620000002</v>
      </c>
      <c r="F474" s="7">
        <f t="shared" si="19"/>
        <v>98.003632212647332</v>
      </c>
      <c r="G474" s="7">
        <f t="shared" si="20"/>
        <v>98.003632212647332</v>
      </c>
      <c r="H474" s="7">
        <v>31856.605299999999</v>
      </c>
      <c r="I474" s="7">
        <f t="shared" si="18"/>
        <v>92.034171073463384</v>
      </c>
      <c r="J474" s="17"/>
    </row>
    <row r="475" spans="1:10" ht="38.25" x14ac:dyDescent="0.2">
      <c r="A475" s="4" t="s">
        <v>444</v>
      </c>
      <c r="B475" s="5" t="s">
        <v>957</v>
      </c>
      <c r="C475" s="7">
        <v>104.9</v>
      </c>
      <c r="D475" s="7">
        <v>104.9</v>
      </c>
      <c r="E475" s="7">
        <v>104.604</v>
      </c>
      <c r="F475" s="7">
        <f t="shared" si="19"/>
        <v>99.717826501429926</v>
      </c>
      <c r="G475" s="7">
        <f t="shared" si="20"/>
        <v>99.717826501429926</v>
      </c>
      <c r="H475" s="7">
        <v>3658.5459999999998</v>
      </c>
      <c r="I475" s="7">
        <f t="shared" si="18"/>
        <v>2.859168642406027</v>
      </c>
      <c r="J475" s="17"/>
    </row>
    <row r="476" spans="1:10" ht="38.25" x14ac:dyDescent="0.2">
      <c r="A476" s="4" t="s">
        <v>445</v>
      </c>
      <c r="B476" s="5" t="s">
        <v>958</v>
      </c>
      <c r="C476" s="7">
        <v>104.9</v>
      </c>
      <c r="D476" s="7">
        <v>104.9</v>
      </c>
      <c r="E476" s="7">
        <v>104.604</v>
      </c>
      <c r="F476" s="7">
        <f t="shared" si="19"/>
        <v>99.717826501429926</v>
      </c>
      <c r="G476" s="7">
        <f t="shared" si="20"/>
        <v>99.717826501429926</v>
      </c>
      <c r="H476" s="7">
        <v>3658.5459999999998</v>
      </c>
      <c r="I476" s="7">
        <f t="shared" si="18"/>
        <v>2.859168642406027</v>
      </c>
      <c r="J476" s="17"/>
    </row>
    <row r="477" spans="1:10" ht="25.5" x14ac:dyDescent="0.2">
      <c r="A477" s="4" t="s">
        <v>446</v>
      </c>
      <c r="B477" s="5" t="s">
        <v>959</v>
      </c>
      <c r="C477" s="7">
        <v>13715.4</v>
      </c>
      <c r="D477" s="7">
        <v>6311.7</v>
      </c>
      <c r="E477" s="7">
        <v>6311.6536699999997</v>
      </c>
      <c r="F477" s="7">
        <f t="shared" si="19"/>
        <v>46.01873565481138</v>
      </c>
      <c r="G477" s="7">
        <f t="shared" si="20"/>
        <v>99.999265966379895</v>
      </c>
      <c r="H477" s="7">
        <v>12321.001480000001</v>
      </c>
      <c r="I477" s="7">
        <f t="shared" si="18"/>
        <v>51.226790941023403</v>
      </c>
      <c r="J477" s="17"/>
    </row>
    <row r="478" spans="1:10" ht="25.5" x14ac:dyDescent="0.2">
      <c r="A478" s="4" t="s">
        <v>447</v>
      </c>
      <c r="B478" s="5" t="s">
        <v>960</v>
      </c>
      <c r="C478" s="7">
        <v>341562.1</v>
      </c>
      <c r="D478" s="7">
        <v>337272.19500000001</v>
      </c>
      <c r="E478" s="7">
        <v>336402.62029000005</v>
      </c>
      <c r="F478" s="7">
        <f t="shared" si="19"/>
        <v>98.4894460743742</v>
      </c>
      <c r="G478" s="7">
        <f t="shared" si="20"/>
        <v>99.742174207393546</v>
      </c>
      <c r="H478" s="7">
        <v>333057.26618999999</v>
      </c>
      <c r="I478" s="7">
        <f t="shared" si="18"/>
        <v>101.00443810707664</v>
      </c>
      <c r="J478" s="17"/>
    </row>
    <row r="479" spans="1:10" ht="63.75" x14ac:dyDescent="0.2">
      <c r="A479" s="4" t="s">
        <v>448</v>
      </c>
      <c r="B479" s="5" t="s">
        <v>961</v>
      </c>
      <c r="C479" s="7">
        <v>9069.7999999999993</v>
      </c>
      <c r="D479" s="7">
        <v>10850.6</v>
      </c>
      <c r="E479" s="7">
        <v>10850.6</v>
      </c>
      <c r="F479" s="7">
        <f t="shared" si="19"/>
        <v>119.63439105603213</v>
      </c>
      <c r="G479" s="7">
        <f t="shared" si="20"/>
        <v>100</v>
      </c>
      <c r="H479" s="7">
        <v>5761.8</v>
      </c>
      <c r="I479" s="7">
        <f t="shared" si="18"/>
        <v>188.3196223402409</v>
      </c>
      <c r="J479" s="17"/>
    </row>
    <row r="480" spans="1:10" ht="63.75" x14ac:dyDescent="0.2">
      <c r="A480" s="4" t="s">
        <v>449</v>
      </c>
      <c r="B480" s="5" t="s">
        <v>962</v>
      </c>
      <c r="C480" s="7">
        <v>9069.7999999999993</v>
      </c>
      <c r="D480" s="7">
        <v>10850.6</v>
      </c>
      <c r="E480" s="7">
        <v>10850.6</v>
      </c>
      <c r="F480" s="7">
        <f t="shared" si="19"/>
        <v>119.63439105603213</v>
      </c>
      <c r="G480" s="7">
        <f t="shared" si="20"/>
        <v>100</v>
      </c>
      <c r="H480" s="7">
        <v>5761.8</v>
      </c>
      <c r="I480" s="7">
        <f t="shared" si="18"/>
        <v>188.3196223402409</v>
      </c>
      <c r="J480" s="17"/>
    </row>
    <row r="481" spans="1:14" ht="38.25" x14ac:dyDescent="0.2">
      <c r="A481" s="4" t="s">
        <v>450</v>
      </c>
      <c r="B481" s="5" t="s">
        <v>963</v>
      </c>
      <c r="C481" s="7">
        <v>6455.2</v>
      </c>
      <c r="D481" s="7">
        <v>6922.1</v>
      </c>
      <c r="E481" s="7">
        <v>6922.1</v>
      </c>
      <c r="F481" s="7">
        <f t="shared" si="19"/>
        <v>107.23292849175859</v>
      </c>
      <c r="G481" s="7">
        <f t="shared" si="20"/>
        <v>100</v>
      </c>
      <c r="H481" s="7">
        <v>7569.3</v>
      </c>
      <c r="I481" s="7">
        <f t="shared" si="18"/>
        <v>91.449671700157225</v>
      </c>
      <c r="J481" s="17"/>
    </row>
    <row r="482" spans="1:14" ht="38.25" x14ac:dyDescent="0.2">
      <c r="A482" s="4" t="s">
        <v>451</v>
      </c>
      <c r="B482" s="5" t="s">
        <v>964</v>
      </c>
      <c r="C482" s="7">
        <v>6455.2</v>
      </c>
      <c r="D482" s="7">
        <v>6922.1</v>
      </c>
      <c r="E482" s="7">
        <v>6922.1</v>
      </c>
      <c r="F482" s="7">
        <f t="shared" si="19"/>
        <v>107.23292849175859</v>
      </c>
      <c r="G482" s="7">
        <f t="shared" si="20"/>
        <v>100</v>
      </c>
      <c r="H482" s="7">
        <v>7569.3</v>
      </c>
      <c r="I482" s="7">
        <f t="shared" si="18"/>
        <v>91.449671700157225</v>
      </c>
      <c r="J482" s="17"/>
    </row>
    <row r="483" spans="1:14" s="15" customFormat="1" ht="38.25" x14ac:dyDescent="0.2">
      <c r="A483" s="4" t="s">
        <v>452</v>
      </c>
      <c r="B483" s="5" t="s">
        <v>965</v>
      </c>
      <c r="C483" s="7">
        <v>13849.8</v>
      </c>
      <c r="D483" s="7">
        <v>13465.6</v>
      </c>
      <c r="E483" s="7">
        <v>13433.237999999999</v>
      </c>
      <c r="F483" s="7">
        <f t="shared" si="19"/>
        <v>96.992288697309718</v>
      </c>
      <c r="G483" s="7">
        <f t="shared" si="20"/>
        <v>99.759669082699602</v>
      </c>
      <c r="H483" s="7">
        <v>25264.998</v>
      </c>
      <c r="I483" s="7">
        <f t="shared" si="18"/>
        <v>53.169361026666216</v>
      </c>
      <c r="J483" s="17"/>
      <c r="N483" s="11"/>
    </row>
    <row r="484" spans="1:14" ht="51" x14ac:dyDescent="0.2">
      <c r="A484" s="4" t="s">
        <v>453</v>
      </c>
      <c r="B484" s="5" t="s">
        <v>966</v>
      </c>
      <c r="C484" s="7">
        <v>13849.8</v>
      </c>
      <c r="D484" s="7">
        <v>13465.6</v>
      </c>
      <c r="E484" s="7">
        <v>13433.237999999999</v>
      </c>
      <c r="F484" s="7">
        <f t="shared" si="19"/>
        <v>96.992288697309718</v>
      </c>
      <c r="G484" s="7">
        <f t="shared" si="20"/>
        <v>99.759669082699602</v>
      </c>
      <c r="H484" s="7">
        <v>25264.998</v>
      </c>
      <c r="I484" s="7">
        <f t="shared" si="18"/>
        <v>53.169361026666216</v>
      </c>
      <c r="J484" s="17"/>
    </row>
    <row r="485" spans="1:14" ht="38.25" x14ac:dyDescent="0.2">
      <c r="A485" s="4" t="s">
        <v>454</v>
      </c>
      <c r="B485" s="5" t="s">
        <v>967</v>
      </c>
      <c r="C485" s="7">
        <v>83411.899999999994</v>
      </c>
      <c r="D485" s="7">
        <v>83411.899999999994</v>
      </c>
      <c r="E485" s="7">
        <v>81363.342870000008</v>
      </c>
      <c r="F485" s="7">
        <f t="shared" si="19"/>
        <v>97.544046916567069</v>
      </c>
      <c r="G485" s="7">
        <f t="shared" si="20"/>
        <v>97.544046916567069</v>
      </c>
      <c r="H485" s="7">
        <v>78194.206989999991</v>
      </c>
      <c r="I485" s="7">
        <f t="shared" si="18"/>
        <v>104.05290366382935</v>
      </c>
      <c r="J485" s="17"/>
    </row>
    <row r="486" spans="1:14" ht="51" x14ac:dyDescent="0.2">
      <c r="A486" s="4" t="s">
        <v>455</v>
      </c>
      <c r="B486" s="5" t="s">
        <v>968</v>
      </c>
      <c r="C486" s="7">
        <v>83411.899999999994</v>
      </c>
      <c r="D486" s="7">
        <v>83411.899999999994</v>
      </c>
      <c r="E486" s="7">
        <v>81363.342870000008</v>
      </c>
      <c r="F486" s="7">
        <f t="shared" si="19"/>
        <v>97.544046916567069</v>
      </c>
      <c r="G486" s="7">
        <f t="shared" si="20"/>
        <v>97.544046916567069</v>
      </c>
      <c r="H486" s="7">
        <v>78194.206989999991</v>
      </c>
      <c r="I486" s="7">
        <f t="shared" si="18"/>
        <v>104.05290366382935</v>
      </c>
      <c r="J486" s="17"/>
    </row>
    <row r="487" spans="1:14" ht="51" x14ac:dyDescent="0.2">
      <c r="A487" s="4" t="s">
        <v>456</v>
      </c>
      <c r="B487" s="5" t="s">
        <v>969</v>
      </c>
      <c r="C487" s="7">
        <v>19.100000000000001</v>
      </c>
      <c r="D487" s="7">
        <v>19.100000000000001</v>
      </c>
      <c r="E487" s="7">
        <v>18.79044</v>
      </c>
      <c r="F487" s="7">
        <f t="shared" si="19"/>
        <v>98.379267015706802</v>
      </c>
      <c r="G487" s="7">
        <f t="shared" si="20"/>
        <v>98.379267015706802</v>
      </c>
      <c r="H487" s="7">
        <v>17.810880000000001</v>
      </c>
      <c r="I487" s="7">
        <f t="shared" si="18"/>
        <v>105.4997844014445</v>
      </c>
      <c r="J487" s="17"/>
    </row>
    <row r="488" spans="1:14" ht="63.75" x14ac:dyDescent="0.2">
      <c r="A488" s="4" t="s">
        <v>457</v>
      </c>
      <c r="B488" s="5" t="s">
        <v>970</v>
      </c>
      <c r="C488" s="7">
        <v>19.100000000000001</v>
      </c>
      <c r="D488" s="7">
        <v>19.100000000000001</v>
      </c>
      <c r="E488" s="7">
        <v>18.79044</v>
      </c>
      <c r="F488" s="7">
        <f t="shared" si="19"/>
        <v>98.379267015706802</v>
      </c>
      <c r="G488" s="7">
        <f t="shared" si="20"/>
        <v>98.379267015706802</v>
      </c>
      <c r="H488" s="7">
        <v>17.810880000000001</v>
      </c>
      <c r="I488" s="7">
        <f t="shared" si="18"/>
        <v>105.4997844014445</v>
      </c>
      <c r="J488" s="17"/>
    </row>
    <row r="489" spans="1:14" ht="25.5" x14ac:dyDescent="0.2">
      <c r="A489" s="4" t="s">
        <v>458</v>
      </c>
      <c r="B489" s="5" t="s">
        <v>971</v>
      </c>
      <c r="C489" s="7">
        <v>914859.7</v>
      </c>
      <c r="D489" s="7">
        <v>1005000</v>
      </c>
      <c r="E489" s="7">
        <v>1003615.7055299999</v>
      </c>
      <c r="F489" s="7">
        <f t="shared" si="19"/>
        <v>109.70159747226815</v>
      </c>
      <c r="G489" s="7">
        <f t="shared" si="20"/>
        <v>99.862259256716413</v>
      </c>
      <c r="H489" s="7">
        <v>972812.57909000001</v>
      </c>
      <c r="I489" s="7">
        <f t="shared" si="18"/>
        <v>103.16639886264774</v>
      </c>
      <c r="J489" s="17"/>
    </row>
    <row r="490" spans="1:14" ht="25.5" x14ac:dyDescent="0.2">
      <c r="A490" s="4" t="s">
        <v>459</v>
      </c>
      <c r="B490" s="5" t="s">
        <v>972</v>
      </c>
      <c r="C490" s="7">
        <v>914859.7</v>
      </c>
      <c r="D490" s="7">
        <v>1005000</v>
      </c>
      <c r="E490" s="7">
        <v>1003615.7055299999</v>
      </c>
      <c r="F490" s="7">
        <f t="shared" si="19"/>
        <v>109.70159747226815</v>
      </c>
      <c r="G490" s="7">
        <f t="shared" si="20"/>
        <v>99.862259256716413</v>
      </c>
      <c r="H490" s="7">
        <v>972812.57909000001</v>
      </c>
      <c r="I490" s="7">
        <f t="shared" si="18"/>
        <v>103.16639886264774</v>
      </c>
      <c r="J490" s="17"/>
    </row>
    <row r="491" spans="1:14" ht="51" x14ac:dyDescent="0.2">
      <c r="A491" s="4" t="s">
        <v>460</v>
      </c>
      <c r="B491" s="5" t="s">
        <v>973</v>
      </c>
      <c r="C491" s="7">
        <v>288223.3</v>
      </c>
      <c r="D491" s="7">
        <v>265233.59999999998</v>
      </c>
      <c r="E491" s="7">
        <v>265157.43803999998</v>
      </c>
      <c r="F491" s="7">
        <f t="shared" si="19"/>
        <v>91.997225082080462</v>
      </c>
      <c r="G491" s="7">
        <f t="shared" si="20"/>
        <v>99.971284950323039</v>
      </c>
      <c r="H491" s="7">
        <v>308451.75581</v>
      </c>
      <c r="I491" s="7">
        <f t="shared" si="18"/>
        <v>85.963990492999997</v>
      </c>
      <c r="J491" s="17"/>
    </row>
    <row r="492" spans="1:14" ht="25.5" x14ac:dyDescent="0.2">
      <c r="A492" s="4" t="s">
        <v>461</v>
      </c>
      <c r="B492" s="5" t="s">
        <v>974</v>
      </c>
      <c r="C492" s="7">
        <v>51634.7</v>
      </c>
      <c r="D492" s="7">
        <v>51634.7</v>
      </c>
      <c r="E492" s="7">
        <v>51634.7</v>
      </c>
      <c r="F492" s="7">
        <f t="shared" si="19"/>
        <v>100</v>
      </c>
      <c r="G492" s="7">
        <f t="shared" si="20"/>
        <v>100</v>
      </c>
      <c r="H492" s="7">
        <v>51772.6</v>
      </c>
      <c r="I492" s="7">
        <f t="shared" si="18"/>
        <v>99.733642892186211</v>
      </c>
      <c r="J492" s="17"/>
    </row>
    <row r="493" spans="1:14" ht="25.5" x14ac:dyDescent="0.2">
      <c r="A493" s="4" t="s">
        <v>462</v>
      </c>
      <c r="B493" s="5" t="s">
        <v>975</v>
      </c>
      <c r="C493" s="7">
        <v>51634.7</v>
      </c>
      <c r="D493" s="7">
        <v>51634.7</v>
      </c>
      <c r="E493" s="7">
        <v>51634.7</v>
      </c>
      <c r="F493" s="7">
        <f t="shared" si="19"/>
        <v>100</v>
      </c>
      <c r="G493" s="7">
        <f t="shared" si="20"/>
        <v>100</v>
      </c>
      <c r="H493" s="7">
        <v>51772.6</v>
      </c>
      <c r="I493" s="7">
        <f t="shared" si="18"/>
        <v>99.733642892186211</v>
      </c>
      <c r="J493" s="17"/>
    </row>
    <row r="494" spans="1:14" x14ac:dyDescent="0.2">
      <c r="A494" s="4" t="s">
        <v>463</v>
      </c>
      <c r="B494" s="5" t="s">
        <v>976</v>
      </c>
      <c r="C494" s="7">
        <v>15438.1</v>
      </c>
      <c r="D494" s="7">
        <v>15438.1</v>
      </c>
      <c r="E494" s="7">
        <v>15438.1</v>
      </c>
      <c r="F494" s="7">
        <f t="shared" si="19"/>
        <v>100</v>
      </c>
      <c r="G494" s="7">
        <f t="shared" si="20"/>
        <v>100</v>
      </c>
      <c r="H494" s="7">
        <v>10217.299999999999</v>
      </c>
      <c r="I494" s="7">
        <f t="shared" si="18"/>
        <v>151.09764810664268</v>
      </c>
      <c r="J494" s="17"/>
    </row>
    <row r="495" spans="1:14" ht="25.5" x14ac:dyDescent="0.2">
      <c r="A495" s="4" t="s">
        <v>464</v>
      </c>
      <c r="B495" s="5" t="s">
        <v>977</v>
      </c>
      <c r="C495" s="7">
        <v>15438.1</v>
      </c>
      <c r="D495" s="7">
        <v>15438.1</v>
      </c>
      <c r="E495" s="7">
        <v>15438.1</v>
      </c>
      <c r="F495" s="7">
        <f t="shared" si="19"/>
        <v>100</v>
      </c>
      <c r="G495" s="7">
        <f t="shared" si="20"/>
        <v>100</v>
      </c>
      <c r="H495" s="7">
        <v>10217.299999999999</v>
      </c>
      <c r="I495" s="7">
        <f t="shared" si="18"/>
        <v>151.09764810664268</v>
      </c>
      <c r="J495" s="17"/>
    </row>
    <row r="496" spans="1:14" ht="51" x14ac:dyDescent="0.2">
      <c r="A496" s="4" t="s">
        <v>465</v>
      </c>
      <c r="B496" s="5" t="s">
        <v>978</v>
      </c>
      <c r="C496" s="7">
        <v>7338.6</v>
      </c>
      <c r="D496" s="7">
        <v>7338.6</v>
      </c>
      <c r="E496" s="7">
        <v>7338.6</v>
      </c>
      <c r="F496" s="7">
        <f t="shared" si="19"/>
        <v>100</v>
      </c>
      <c r="G496" s="7">
        <f t="shared" si="20"/>
        <v>100</v>
      </c>
      <c r="H496" s="7">
        <v>7564.3</v>
      </c>
      <c r="I496" s="7">
        <f t="shared" si="18"/>
        <v>97.016247372526209</v>
      </c>
      <c r="J496" s="17"/>
    </row>
    <row r="497" spans="1:14" ht="51" x14ac:dyDescent="0.2">
      <c r="A497" s="4" t="s">
        <v>466</v>
      </c>
      <c r="B497" s="5" t="s">
        <v>979</v>
      </c>
      <c r="C497" s="7">
        <v>7338.6</v>
      </c>
      <c r="D497" s="7">
        <v>7338.6</v>
      </c>
      <c r="E497" s="7">
        <v>7338.6</v>
      </c>
      <c r="F497" s="7">
        <f t="shared" si="19"/>
        <v>100</v>
      </c>
      <c r="G497" s="7">
        <f t="shared" si="20"/>
        <v>100</v>
      </c>
      <c r="H497" s="7">
        <v>7564.3</v>
      </c>
      <c r="I497" s="7">
        <f t="shared" ref="I497:I566" si="21">E497/H497*100</f>
        <v>97.016247372526209</v>
      </c>
      <c r="J497" s="17"/>
    </row>
    <row r="498" spans="1:14" ht="63.75" x14ac:dyDescent="0.2">
      <c r="A498" s="4" t="s">
        <v>467</v>
      </c>
      <c r="B498" s="5" t="s">
        <v>980</v>
      </c>
      <c r="C498" s="7">
        <v>366100.1</v>
      </c>
      <c r="D498" s="7">
        <v>366100.1</v>
      </c>
      <c r="E498" s="7">
        <v>365347.38223000005</v>
      </c>
      <c r="F498" s="7">
        <f t="shared" ref="F498:F566" si="22">E498/C498*100</f>
        <v>99.794395639334724</v>
      </c>
      <c r="G498" s="7">
        <f t="shared" ref="G498:G566" si="23">E498/D498*100</f>
        <v>99.794395639334724</v>
      </c>
      <c r="H498" s="7">
        <v>335226.13477999996</v>
      </c>
      <c r="I498" s="7">
        <f t="shared" si="21"/>
        <v>108.98535177448736</v>
      </c>
      <c r="J498" s="17"/>
      <c r="L498" s="7"/>
    </row>
    <row r="499" spans="1:14" ht="63.75" x14ac:dyDescent="0.2">
      <c r="A499" s="4" t="s">
        <v>468</v>
      </c>
      <c r="B499" s="5" t="s">
        <v>981</v>
      </c>
      <c r="C499" s="7">
        <v>366100.1</v>
      </c>
      <c r="D499" s="7">
        <v>366100.1</v>
      </c>
      <c r="E499" s="7">
        <v>365347.38223000005</v>
      </c>
      <c r="F499" s="7">
        <f t="shared" si="22"/>
        <v>99.794395639334724</v>
      </c>
      <c r="G499" s="7">
        <f t="shared" si="23"/>
        <v>99.794395639334724</v>
      </c>
      <c r="H499" s="7">
        <v>335226.13477999996</v>
      </c>
      <c r="I499" s="7">
        <f t="shared" si="21"/>
        <v>108.98535177448736</v>
      </c>
      <c r="J499" s="17"/>
      <c r="L499" s="7"/>
    </row>
    <row r="500" spans="1:14" ht="25.5" x14ac:dyDescent="0.2">
      <c r="A500" s="4" t="s">
        <v>1346</v>
      </c>
      <c r="B500" s="5" t="s">
        <v>1347</v>
      </c>
      <c r="C500" s="7"/>
      <c r="D500" s="7"/>
      <c r="E500" s="7"/>
      <c r="F500" s="7"/>
      <c r="G500" s="7"/>
      <c r="H500" s="7">
        <v>8209.5390000000007</v>
      </c>
      <c r="I500" s="7">
        <f t="shared" si="21"/>
        <v>0</v>
      </c>
      <c r="J500" s="17"/>
      <c r="L500" s="39"/>
    </row>
    <row r="501" spans="1:14" ht="25.5" x14ac:dyDescent="0.2">
      <c r="A501" s="4" t="s">
        <v>1348</v>
      </c>
      <c r="B501" s="5" t="s">
        <v>1349</v>
      </c>
      <c r="C501" s="7"/>
      <c r="D501" s="7"/>
      <c r="E501" s="7"/>
      <c r="F501" s="7"/>
      <c r="G501" s="7"/>
      <c r="H501" s="7">
        <v>8209.5390000000007</v>
      </c>
      <c r="I501" s="7">
        <f t="shared" si="21"/>
        <v>0</v>
      </c>
      <c r="J501" s="17"/>
      <c r="L501" s="39"/>
    </row>
    <row r="502" spans="1:14" ht="25.5" x14ac:dyDescent="0.2">
      <c r="A502" s="4" t="s">
        <v>1350</v>
      </c>
      <c r="B502" s="5" t="s">
        <v>1351</v>
      </c>
      <c r="C502" s="7"/>
      <c r="D502" s="7"/>
      <c r="E502" s="7"/>
      <c r="F502" s="7"/>
      <c r="G502" s="7"/>
      <c r="H502" s="7">
        <v>1015239.44893</v>
      </c>
      <c r="I502" s="7">
        <f t="shared" si="21"/>
        <v>0</v>
      </c>
      <c r="J502" s="17"/>
      <c r="L502" s="39"/>
    </row>
    <row r="503" spans="1:14" ht="25.5" x14ac:dyDescent="0.2">
      <c r="A503" s="4" t="s">
        <v>1352</v>
      </c>
      <c r="B503" s="5" t="s">
        <v>1353</v>
      </c>
      <c r="C503" s="7"/>
      <c r="D503" s="7"/>
      <c r="E503" s="7"/>
      <c r="F503" s="7"/>
      <c r="G503" s="7"/>
      <c r="H503" s="7">
        <v>1015239.44893</v>
      </c>
      <c r="I503" s="7">
        <f t="shared" si="21"/>
        <v>0</v>
      </c>
      <c r="J503" s="17"/>
      <c r="L503" s="39"/>
    </row>
    <row r="504" spans="1:14" ht="25.5" x14ac:dyDescent="0.2">
      <c r="A504" s="4" t="s">
        <v>469</v>
      </c>
      <c r="B504" s="5" t="s">
        <v>982</v>
      </c>
      <c r="C504" s="7">
        <v>127522.2</v>
      </c>
      <c r="D504" s="7">
        <v>127522.2</v>
      </c>
      <c r="E504" s="7">
        <v>127465.69839000001</v>
      </c>
      <c r="F504" s="7">
        <f t="shared" si="22"/>
        <v>99.955692726442933</v>
      </c>
      <c r="G504" s="7">
        <f t="shared" si="23"/>
        <v>99.955692726442933</v>
      </c>
      <c r="H504" s="7">
        <v>122432.68621</v>
      </c>
      <c r="I504" s="7">
        <f t="shared" si="21"/>
        <v>104.11084027950449</v>
      </c>
      <c r="J504" s="17"/>
      <c r="N504" s="15"/>
    </row>
    <row r="505" spans="1:14" x14ac:dyDescent="0.2">
      <c r="A505" s="4" t="s">
        <v>470</v>
      </c>
      <c r="B505" s="5" t="s">
        <v>983</v>
      </c>
      <c r="C505" s="7">
        <v>4551115.2</v>
      </c>
      <c r="D505" s="7">
        <f>D506+D507+D508+D509+D511+D512+D514+D515+D517+D518+D520+D521+D522+D523+D526+D528+D529+D531+D533+D534+D536+D538+D540+D542+D544+D546+D549+D551</f>
        <v>4981860.239169999</v>
      </c>
      <c r="E505" s="7">
        <v>4961864.4228699999</v>
      </c>
      <c r="F505" s="7">
        <f t="shared" si="22"/>
        <v>109.02524337046005</v>
      </c>
      <c r="G505" s="7">
        <f t="shared" si="23"/>
        <v>99.598627513819409</v>
      </c>
      <c r="H505" s="7">
        <v>6847669.3824199997</v>
      </c>
      <c r="I505" s="7">
        <f t="shared" si="21"/>
        <v>72.460630701718443</v>
      </c>
      <c r="J505" s="17"/>
      <c r="N505" s="15"/>
    </row>
    <row r="506" spans="1:14" ht="76.5" x14ac:dyDescent="0.2">
      <c r="A506" s="4" t="s">
        <v>471</v>
      </c>
      <c r="B506" s="5" t="s">
        <v>984</v>
      </c>
      <c r="C506" s="7">
        <v>124</v>
      </c>
      <c r="D506" s="7">
        <v>124</v>
      </c>
      <c r="E506" s="7">
        <v>124</v>
      </c>
      <c r="F506" s="7">
        <f t="shared" si="22"/>
        <v>100</v>
      </c>
      <c r="G506" s="7">
        <f t="shared" si="23"/>
        <v>100</v>
      </c>
      <c r="H506" s="7">
        <v>0</v>
      </c>
      <c r="I506" s="7">
        <v>0</v>
      </c>
      <c r="J506" s="17"/>
      <c r="N506" s="15"/>
    </row>
    <row r="507" spans="1:14" ht="38.25" x14ac:dyDescent="0.2">
      <c r="A507" s="4" t="s">
        <v>472</v>
      </c>
      <c r="B507" s="5" t="s">
        <v>985</v>
      </c>
      <c r="C507" s="7">
        <v>5983.5</v>
      </c>
      <c r="D507" s="7">
        <v>17723.989219999999</v>
      </c>
      <c r="E507" s="7">
        <v>17246.259870000002</v>
      </c>
      <c r="F507" s="7" t="s">
        <v>1362</v>
      </c>
      <c r="G507" s="7">
        <f t="shared" si="23"/>
        <v>97.30461723898523</v>
      </c>
      <c r="H507" s="7">
        <v>17813.201510000003</v>
      </c>
      <c r="I507" s="7">
        <f t="shared" si="21"/>
        <v>96.817295084874374</v>
      </c>
      <c r="J507" s="17"/>
      <c r="N507" s="15"/>
    </row>
    <row r="508" spans="1:14" ht="38.25" x14ac:dyDescent="0.2">
      <c r="A508" s="4" t="s">
        <v>473</v>
      </c>
      <c r="B508" s="5" t="s">
        <v>986</v>
      </c>
      <c r="C508" s="7">
        <v>1500</v>
      </c>
      <c r="D508" s="7">
        <v>4873.9499500000002</v>
      </c>
      <c r="E508" s="7">
        <v>4663.0063600000003</v>
      </c>
      <c r="F508" s="7" t="s">
        <v>1362</v>
      </c>
      <c r="G508" s="7">
        <f t="shared" si="23"/>
        <v>95.672019775254356</v>
      </c>
      <c r="H508" s="7">
        <v>4577.9136699999999</v>
      </c>
      <c r="I508" s="7">
        <f t="shared" si="21"/>
        <v>101.85876572023693</v>
      </c>
      <c r="J508" s="17"/>
    </row>
    <row r="509" spans="1:14" ht="25.5" x14ac:dyDescent="0.2">
      <c r="A509" s="4" t="s">
        <v>474</v>
      </c>
      <c r="B509" s="5" t="s">
        <v>987</v>
      </c>
      <c r="C509" s="7">
        <v>105594.3</v>
      </c>
      <c r="D509" s="7">
        <v>105594.3</v>
      </c>
      <c r="E509" s="7">
        <v>102665.56684</v>
      </c>
      <c r="F509" s="7">
        <f t="shared" si="22"/>
        <v>97.226428737157207</v>
      </c>
      <c r="G509" s="7">
        <f t="shared" si="23"/>
        <v>97.226428737157207</v>
      </c>
      <c r="H509" s="7">
        <v>107860.79866</v>
      </c>
      <c r="I509" s="7">
        <f t="shared" si="21"/>
        <v>95.183392034416073</v>
      </c>
      <c r="J509" s="17"/>
    </row>
    <row r="510" spans="1:14" ht="38.25" x14ac:dyDescent="0.2">
      <c r="A510" s="4" t="s">
        <v>475</v>
      </c>
      <c r="B510" s="5" t="s">
        <v>988</v>
      </c>
      <c r="C510" s="7">
        <v>105594.3</v>
      </c>
      <c r="D510" s="7">
        <v>105594.3</v>
      </c>
      <c r="E510" s="7">
        <v>102665.56684</v>
      </c>
      <c r="F510" s="7">
        <f t="shared" si="22"/>
        <v>97.226428737157207</v>
      </c>
      <c r="G510" s="7">
        <f t="shared" si="23"/>
        <v>97.226428737157207</v>
      </c>
      <c r="H510" s="7">
        <v>107860.79866</v>
      </c>
      <c r="I510" s="7">
        <f t="shared" si="21"/>
        <v>95.183392034416073</v>
      </c>
      <c r="J510" s="17"/>
    </row>
    <row r="511" spans="1:14" ht="38.25" x14ac:dyDescent="0.2">
      <c r="A511" s="4" t="s">
        <v>476</v>
      </c>
      <c r="B511" s="5" t="s">
        <v>989</v>
      </c>
      <c r="C511" s="7">
        <v>119550.8</v>
      </c>
      <c r="D511" s="7">
        <v>98804.4</v>
      </c>
      <c r="E511" s="7">
        <v>98804.333329999994</v>
      </c>
      <c r="F511" s="7">
        <f t="shared" si="22"/>
        <v>82.646317155552268</v>
      </c>
      <c r="G511" s="7">
        <f t="shared" si="23"/>
        <v>99.999932523247949</v>
      </c>
      <c r="H511" s="7">
        <v>167110.46100000001</v>
      </c>
      <c r="I511" s="7">
        <f t="shared" si="21"/>
        <v>59.125163522826973</v>
      </c>
      <c r="J511" s="17"/>
    </row>
    <row r="512" spans="1:14" ht="38.25" x14ac:dyDescent="0.2">
      <c r="A512" s="4" t="s">
        <v>477</v>
      </c>
      <c r="B512" s="5" t="s">
        <v>990</v>
      </c>
      <c r="C512" s="7">
        <v>44918.3</v>
      </c>
      <c r="D512" s="7">
        <v>44918.3</v>
      </c>
      <c r="E512" s="7">
        <v>41697.599999999999</v>
      </c>
      <c r="F512" s="7">
        <f t="shared" si="22"/>
        <v>92.829871121569596</v>
      </c>
      <c r="G512" s="7">
        <f t="shared" si="23"/>
        <v>92.829871121569596</v>
      </c>
      <c r="H512" s="7">
        <v>148992.15</v>
      </c>
      <c r="I512" s="7">
        <f t="shared" si="21"/>
        <v>27.986440896382796</v>
      </c>
      <c r="J512" s="17"/>
    </row>
    <row r="513" spans="1:14" ht="38.25" x14ac:dyDescent="0.2">
      <c r="A513" s="4" t="s">
        <v>478</v>
      </c>
      <c r="B513" s="5" t="s">
        <v>991</v>
      </c>
      <c r="C513" s="7">
        <v>44918.3</v>
      </c>
      <c r="D513" s="7">
        <v>44918.3</v>
      </c>
      <c r="E513" s="7">
        <v>41697.599999999999</v>
      </c>
      <c r="F513" s="7">
        <f t="shared" si="22"/>
        <v>92.829871121569596</v>
      </c>
      <c r="G513" s="7">
        <f t="shared" si="23"/>
        <v>92.829871121569596</v>
      </c>
      <c r="H513" s="7">
        <v>148992.15</v>
      </c>
      <c r="I513" s="7">
        <f t="shared" si="21"/>
        <v>27.986440896382796</v>
      </c>
      <c r="J513" s="17"/>
    </row>
    <row r="514" spans="1:14" ht="76.5" x14ac:dyDescent="0.2">
      <c r="A514" s="4" t="s">
        <v>479</v>
      </c>
      <c r="B514" s="5" t="s">
        <v>992</v>
      </c>
      <c r="C514" s="7">
        <v>107.5</v>
      </c>
      <c r="D514" s="7">
        <v>107.5</v>
      </c>
      <c r="E514" s="7">
        <v>106.67383</v>
      </c>
      <c r="F514" s="7">
        <f t="shared" si="22"/>
        <v>99.231469767441865</v>
      </c>
      <c r="G514" s="7">
        <f t="shared" si="23"/>
        <v>99.231469767441865</v>
      </c>
      <c r="H514" s="7">
        <v>102.2813</v>
      </c>
      <c r="I514" s="7">
        <f t="shared" si="21"/>
        <v>104.29455824280684</v>
      </c>
      <c r="J514" s="17"/>
    </row>
    <row r="515" spans="1:14" ht="127.5" x14ac:dyDescent="0.2">
      <c r="A515" s="4" t="s">
        <v>480</v>
      </c>
      <c r="B515" s="5" t="s">
        <v>993</v>
      </c>
      <c r="C515" s="7">
        <v>4566.8999999999996</v>
      </c>
      <c r="D515" s="7">
        <v>4566.8999999999996</v>
      </c>
      <c r="E515" s="7">
        <v>4347.6978799999997</v>
      </c>
      <c r="F515" s="7">
        <f t="shared" si="22"/>
        <v>95.200198821957997</v>
      </c>
      <c r="G515" s="7">
        <f t="shared" si="23"/>
        <v>95.200198821957997</v>
      </c>
      <c r="H515" s="7">
        <v>2903.6029700000004</v>
      </c>
      <c r="I515" s="7">
        <f t="shared" si="21"/>
        <v>149.73458578601739</v>
      </c>
      <c r="J515" s="17"/>
    </row>
    <row r="516" spans="1:14" ht="127.5" x14ac:dyDescent="0.2">
      <c r="A516" s="4" t="s">
        <v>481</v>
      </c>
      <c r="B516" s="5" t="s">
        <v>994</v>
      </c>
      <c r="C516" s="7">
        <v>4566.8999999999996</v>
      </c>
      <c r="D516" s="7">
        <v>4566.8999999999996</v>
      </c>
      <c r="E516" s="7">
        <v>4347.6978799999997</v>
      </c>
      <c r="F516" s="7">
        <f t="shared" si="22"/>
        <v>95.200198821957997</v>
      </c>
      <c r="G516" s="7">
        <f t="shared" si="23"/>
        <v>95.200198821957997</v>
      </c>
      <c r="H516" s="7">
        <v>2903.6029700000004</v>
      </c>
      <c r="I516" s="7">
        <f t="shared" si="21"/>
        <v>149.73458578601739</v>
      </c>
      <c r="J516" s="17"/>
    </row>
    <row r="517" spans="1:14" ht="38.25" x14ac:dyDescent="0.2">
      <c r="A517" s="4" t="s">
        <v>482</v>
      </c>
      <c r="B517" s="5" t="s">
        <v>995</v>
      </c>
      <c r="C517" s="7">
        <v>165.5</v>
      </c>
      <c r="D517" s="7">
        <v>220.2</v>
      </c>
      <c r="E517" s="7">
        <v>220.15</v>
      </c>
      <c r="F517" s="7">
        <f t="shared" si="22"/>
        <v>133.02114803625378</v>
      </c>
      <c r="G517" s="7">
        <f t="shared" si="23"/>
        <v>99.97729336966394</v>
      </c>
      <c r="H517" s="7">
        <v>60</v>
      </c>
      <c r="I517" s="7" t="s">
        <v>1362</v>
      </c>
      <c r="J517" s="17"/>
    </row>
    <row r="518" spans="1:14" ht="25.5" x14ac:dyDescent="0.2">
      <c r="A518" s="4" t="s">
        <v>483</v>
      </c>
      <c r="B518" s="5" t="s">
        <v>996</v>
      </c>
      <c r="C518" s="7">
        <v>10238.5</v>
      </c>
      <c r="D518" s="7">
        <v>10238.5</v>
      </c>
      <c r="E518" s="7">
        <v>10238.5</v>
      </c>
      <c r="F518" s="7">
        <f t="shared" si="22"/>
        <v>100</v>
      </c>
      <c r="G518" s="7">
        <f t="shared" si="23"/>
        <v>100</v>
      </c>
      <c r="H518" s="7">
        <v>20029.2</v>
      </c>
      <c r="I518" s="7">
        <f t="shared" si="21"/>
        <v>51.117867912847238</v>
      </c>
      <c r="J518" s="17"/>
    </row>
    <row r="519" spans="1:14" s="15" customFormat="1" ht="38.25" x14ac:dyDescent="0.2">
      <c r="A519" s="4" t="s">
        <v>484</v>
      </c>
      <c r="B519" s="5" t="s">
        <v>997</v>
      </c>
      <c r="C519" s="7">
        <v>10238.5</v>
      </c>
      <c r="D519" s="7">
        <v>10238.5</v>
      </c>
      <c r="E519" s="7">
        <v>10238.5</v>
      </c>
      <c r="F519" s="7">
        <f t="shared" si="22"/>
        <v>100</v>
      </c>
      <c r="G519" s="7">
        <f t="shared" si="23"/>
        <v>100</v>
      </c>
      <c r="H519" s="7">
        <v>20029.2</v>
      </c>
      <c r="I519" s="7">
        <f t="shared" si="21"/>
        <v>51.117867912847238</v>
      </c>
      <c r="J519" s="17"/>
      <c r="L519" s="11"/>
      <c r="N519" s="11"/>
    </row>
    <row r="520" spans="1:14" s="15" customFormat="1" ht="38.25" x14ac:dyDescent="0.2">
      <c r="A520" s="4" t="s">
        <v>485</v>
      </c>
      <c r="B520" s="5" t="s">
        <v>998</v>
      </c>
      <c r="C520" s="7">
        <v>5249.6</v>
      </c>
      <c r="D520" s="7">
        <v>288.89999999999998</v>
      </c>
      <c r="E520" s="7">
        <v>288.86238000000003</v>
      </c>
      <c r="F520" s="7">
        <f t="shared" si="22"/>
        <v>5.5025598140810734</v>
      </c>
      <c r="G520" s="7">
        <f t="shared" si="23"/>
        <v>99.986978193146442</v>
      </c>
      <c r="H520" s="7">
        <v>0</v>
      </c>
      <c r="I520" s="7">
        <v>0</v>
      </c>
      <c r="J520" s="17"/>
      <c r="L520" s="11"/>
      <c r="N520" s="11"/>
    </row>
    <row r="521" spans="1:14" s="15" customFormat="1" ht="51" x14ac:dyDescent="0.2">
      <c r="A521" s="4" t="s">
        <v>486</v>
      </c>
      <c r="B521" s="5" t="s">
        <v>999</v>
      </c>
      <c r="C521" s="7">
        <v>54458.7</v>
      </c>
      <c r="D521" s="7">
        <v>45456.3</v>
      </c>
      <c r="E521" s="7">
        <v>45452.071299999996</v>
      </c>
      <c r="F521" s="7">
        <f t="shared" si="22"/>
        <v>83.461542967423014</v>
      </c>
      <c r="G521" s="7">
        <f t="shared" si="23"/>
        <v>99.990697219087338</v>
      </c>
      <c r="H521" s="7">
        <v>0</v>
      </c>
      <c r="I521" s="7">
        <v>0</v>
      </c>
      <c r="J521" s="17"/>
      <c r="N521" s="11"/>
    </row>
    <row r="522" spans="1:14" ht="51" x14ac:dyDescent="0.2">
      <c r="A522" s="4" t="s">
        <v>487</v>
      </c>
      <c r="B522" s="5" t="s">
        <v>1000</v>
      </c>
      <c r="C522" s="7">
        <v>17998.2</v>
      </c>
      <c r="D522" s="7">
        <v>17998.2</v>
      </c>
      <c r="E522" s="7">
        <v>17998.180660000002</v>
      </c>
      <c r="F522" s="7">
        <f t="shared" si="22"/>
        <v>99.999892544810038</v>
      </c>
      <c r="G522" s="7">
        <f t="shared" si="23"/>
        <v>99.999892544810038</v>
      </c>
      <c r="H522" s="7">
        <v>0</v>
      </c>
      <c r="I522" s="7">
        <v>0</v>
      </c>
      <c r="J522" s="17"/>
      <c r="L522" s="15"/>
    </row>
    <row r="523" spans="1:14" ht="76.5" x14ac:dyDescent="0.2">
      <c r="A523" s="4" t="s">
        <v>488</v>
      </c>
      <c r="B523" s="5" t="s">
        <v>1001</v>
      </c>
      <c r="C523" s="7">
        <v>582462.69999999995</v>
      </c>
      <c r="D523" s="7">
        <v>581430.30000000005</v>
      </c>
      <c r="E523" s="7">
        <v>580375.31328999996</v>
      </c>
      <c r="F523" s="7">
        <f t="shared" si="22"/>
        <v>99.641627402063691</v>
      </c>
      <c r="G523" s="7">
        <f t="shared" si="23"/>
        <v>99.818553193736193</v>
      </c>
      <c r="H523" s="7">
        <v>574891.55926999997</v>
      </c>
      <c r="I523" s="7">
        <f t="shared" si="21"/>
        <v>100.95387624528065</v>
      </c>
      <c r="J523" s="17"/>
      <c r="L523" s="15"/>
    </row>
    <row r="524" spans="1:14" ht="76.5" x14ac:dyDescent="0.2">
      <c r="A524" s="4" t="s">
        <v>489</v>
      </c>
      <c r="B524" s="5" t="s">
        <v>1002</v>
      </c>
      <c r="C524" s="7">
        <v>582462.69999999995</v>
      </c>
      <c r="D524" s="7">
        <v>581430.30000000005</v>
      </c>
      <c r="E524" s="7">
        <v>580375.31328999996</v>
      </c>
      <c r="F524" s="7">
        <f t="shared" si="22"/>
        <v>99.641627402063691</v>
      </c>
      <c r="G524" s="7">
        <f t="shared" si="23"/>
        <v>99.818553193736193</v>
      </c>
      <c r="H524" s="7">
        <v>574891.55926999997</v>
      </c>
      <c r="I524" s="7">
        <f t="shared" si="21"/>
        <v>100.95387624528065</v>
      </c>
      <c r="J524" s="17"/>
    </row>
    <row r="525" spans="1:14" ht="38.25" x14ac:dyDescent="0.2">
      <c r="A525" s="4" t="s">
        <v>1354</v>
      </c>
      <c r="B525" s="5" t="s">
        <v>1355</v>
      </c>
      <c r="C525" s="7"/>
      <c r="D525" s="7"/>
      <c r="E525" s="7"/>
      <c r="F525" s="7"/>
      <c r="G525" s="7"/>
      <c r="H525" s="7">
        <v>5597.1144899999999</v>
      </c>
      <c r="I525" s="7">
        <f t="shared" si="21"/>
        <v>0</v>
      </c>
      <c r="J525" s="17"/>
    </row>
    <row r="526" spans="1:14" ht="89.25" x14ac:dyDescent="0.2">
      <c r="A526" s="4" t="s">
        <v>490</v>
      </c>
      <c r="B526" s="5" t="s">
        <v>1003</v>
      </c>
      <c r="C526" s="7">
        <v>71141.3</v>
      </c>
      <c r="D526" s="7">
        <v>71089.2</v>
      </c>
      <c r="E526" s="7">
        <v>71037.5</v>
      </c>
      <c r="F526" s="7">
        <f t="shared" si="22"/>
        <v>99.854093191999581</v>
      </c>
      <c r="G526" s="7">
        <f t="shared" si="23"/>
        <v>99.927274466444985</v>
      </c>
      <c r="H526" s="7">
        <v>72623.436900000001</v>
      </c>
      <c r="I526" s="7">
        <f t="shared" si="21"/>
        <v>97.816218885118616</v>
      </c>
      <c r="J526" s="17"/>
    </row>
    <row r="527" spans="1:14" ht="89.25" x14ac:dyDescent="0.2">
      <c r="A527" s="4" t="s">
        <v>491</v>
      </c>
      <c r="B527" s="5" t="s">
        <v>1004</v>
      </c>
      <c r="C527" s="7">
        <v>71141.3</v>
      </c>
      <c r="D527" s="7">
        <v>71089.2</v>
      </c>
      <c r="E527" s="7">
        <v>71037.5</v>
      </c>
      <c r="F527" s="7">
        <f t="shared" si="22"/>
        <v>99.854093191999581</v>
      </c>
      <c r="G527" s="7">
        <f t="shared" si="23"/>
        <v>99.927274466444985</v>
      </c>
      <c r="H527" s="7">
        <v>72623.436900000001</v>
      </c>
      <c r="I527" s="7">
        <f t="shared" si="21"/>
        <v>97.816218885118616</v>
      </c>
      <c r="J527" s="17"/>
    </row>
    <row r="528" spans="1:14" ht="63.75" x14ac:dyDescent="0.2">
      <c r="A528" s="4" t="s">
        <v>492</v>
      </c>
      <c r="B528" s="5" t="s">
        <v>1005</v>
      </c>
      <c r="C528" s="7">
        <v>13352.6</v>
      </c>
      <c r="D528" s="7">
        <v>21151.3</v>
      </c>
      <c r="E528" s="7">
        <v>21151.3</v>
      </c>
      <c r="F528" s="7">
        <f t="shared" si="22"/>
        <v>158.40585354163233</v>
      </c>
      <c r="G528" s="7">
        <f t="shared" si="23"/>
        <v>100</v>
      </c>
      <c r="H528" s="7">
        <v>10674.5</v>
      </c>
      <c r="I528" s="7">
        <f t="shared" si="21"/>
        <v>198.14792261932644</v>
      </c>
      <c r="J528" s="17"/>
    </row>
    <row r="529" spans="1:14" ht="25.5" x14ac:dyDescent="0.2">
      <c r="A529" s="4" t="s">
        <v>493</v>
      </c>
      <c r="B529" s="5" t="s">
        <v>1006</v>
      </c>
      <c r="C529" s="7">
        <v>1237948.3999999999</v>
      </c>
      <c r="D529" s="7">
        <v>1237948.3999999999</v>
      </c>
      <c r="E529" s="7">
        <v>1237948.3999999999</v>
      </c>
      <c r="F529" s="7">
        <f t="shared" si="22"/>
        <v>100</v>
      </c>
      <c r="G529" s="7">
        <f t="shared" si="23"/>
        <v>100</v>
      </c>
      <c r="H529" s="7">
        <v>906302.4</v>
      </c>
      <c r="I529" s="7">
        <f t="shared" si="21"/>
        <v>136.59330483953258</v>
      </c>
      <c r="J529" s="17"/>
    </row>
    <row r="530" spans="1:14" ht="25.5" x14ac:dyDescent="0.2">
      <c r="A530" s="4" t="s">
        <v>494</v>
      </c>
      <c r="B530" s="5" t="s">
        <v>1007</v>
      </c>
      <c r="C530" s="7">
        <v>1237948.3999999999</v>
      </c>
      <c r="D530" s="7">
        <v>1237948.3999999999</v>
      </c>
      <c r="E530" s="7">
        <v>1237948.3999999999</v>
      </c>
      <c r="F530" s="7">
        <f t="shared" si="22"/>
        <v>100</v>
      </c>
      <c r="G530" s="7">
        <f t="shared" si="23"/>
        <v>100</v>
      </c>
      <c r="H530" s="7">
        <v>906302.4</v>
      </c>
      <c r="I530" s="7">
        <f t="shared" si="21"/>
        <v>136.59330483953258</v>
      </c>
      <c r="J530" s="17"/>
    </row>
    <row r="531" spans="1:14" ht="51" x14ac:dyDescent="0.2">
      <c r="A531" s="4" t="s">
        <v>495</v>
      </c>
      <c r="B531" s="5" t="s">
        <v>1008</v>
      </c>
      <c r="C531" s="7">
        <v>58368.5</v>
      </c>
      <c r="D531" s="7">
        <v>114368.5</v>
      </c>
      <c r="E531" s="7">
        <v>114368.5</v>
      </c>
      <c r="F531" s="7">
        <f t="shared" si="22"/>
        <v>195.94216058319128</v>
      </c>
      <c r="G531" s="7">
        <f t="shared" si="23"/>
        <v>100</v>
      </c>
      <c r="H531" s="7">
        <v>100242</v>
      </c>
      <c r="I531" s="7">
        <f t="shared" si="21"/>
        <v>114.09239640071027</v>
      </c>
      <c r="J531" s="17"/>
    </row>
    <row r="532" spans="1:14" ht="63.75" x14ac:dyDescent="0.2">
      <c r="A532" s="4" t="s">
        <v>496</v>
      </c>
      <c r="B532" s="5" t="s">
        <v>1009</v>
      </c>
      <c r="C532" s="7">
        <v>58368.5</v>
      </c>
      <c r="D532" s="7">
        <v>114368.5</v>
      </c>
      <c r="E532" s="7">
        <v>114368.5</v>
      </c>
      <c r="F532" s="7">
        <f t="shared" si="22"/>
        <v>195.94216058319128</v>
      </c>
      <c r="G532" s="7">
        <f t="shared" si="23"/>
        <v>100</v>
      </c>
      <c r="H532" s="7">
        <v>100242</v>
      </c>
      <c r="I532" s="7">
        <f t="shared" si="21"/>
        <v>114.09239640071027</v>
      </c>
      <c r="J532" s="17"/>
    </row>
    <row r="533" spans="1:14" ht="127.5" x14ac:dyDescent="0.2">
      <c r="A533" s="4" t="s">
        <v>497</v>
      </c>
      <c r="B533" s="5" t="s">
        <v>1010</v>
      </c>
      <c r="C533" s="7">
        <v>1011.8</v>
      </c>
      <c r="D533" s="7">
        <v>4933</v>
      </c>
      <c r="E533" s="7">
        <v>1011.4191</v>
      </c>
      <c r="F533" s="7">
        <f t="shared" si="22"/>
        <v>99.962354220201618</v>
      </c>
      <c r="G533" s="7">
        <f t="shared" si="23"/>
        <v>20.503123859720251</v>
      </c>
      <c r="H533" s="7">
        <v>15210.81034</v>
      </c>
      <c r="I533" s="7">
        <f t="shared" si="21"/>
        <v>6.6493439691392524</v>
      </c>
      <c r="J533" s="17"/>
    </row>
    <row r="534" spans="1:14" ht="38.25" x14ac:dyDescent="0.2">
      <c r="A534" s="4" t="s">
        <v>498</v>
      </c>
      <c r="B534" s="5" t="s">
        <v>1011</v>
      </c>
      <c r="C534" s="7">
        <v>280000</v>
      </c>
      <c r="D534" s="7">
        <v>450800</v>
      </c>
      <c r="E534" s="7">
        <v>450800</v>
      </c>
      <c r="F534" s="7">
        <f t="shared" si="22"/>
        <v>161</v>
      </c>
      <c r="G534" s="7">
        <f t="shared" si="23"/>
        <v>100</v>
      </c>
      <c r="H534" s="7">
        <v>450780</v>
      </c>
      <c r="I534" s="7">
        <f t="shared" si="21"/>
        <v>100.00443675407071</v>
      </c>
      <c r="J534" s="17"/>
    </row>
    <row r="535" spans="1:14" ht="51" x14ac:dyDescent="0.2">
      <c r="A535" s="4" t="s">
        <v>499</v>
      </c>
      <c r="B535" s="5" t="s">
        <v>1012</v>
      </c>
      <c r="C535" s="7">
        <v>280000</v>
      </c>
      <c r="D535" s="7">
        <v>450800</v>
      </c>
      <c r="E535" s="7">
        <v>450800</v>
      </c>
      <c r="F535" s="7">
        <f t="shared" si="22"/>
        <v>161</v>
      </c>
      <c r="G535" s="7">
        <f t="shared" si="23"/>
        <v>100</v>
      </c>
      <c r="H535" s="7">
        <v>450780</v>
      </c>
      <c r="I535" s="7">
        <f t="shared" si="21"/>
        <v>100.00443675407071</v>
      </c>
      <c r="J535" s="17"/>
    </row>
    <row r="536" spans="1:14" ht="27" customHeight="1" x14ac:dyDescent="0.2">
      <c r="A536" s="4" t="s">
        <v>500</v>
      </c>
      <c r="B536" s="5" t="s">
        <v>1013</v>
      </c>
      <c r="C536" s="7">
        <v>240589</v>
      </c>
      <c r="D536" s="7">
        <v>240589</v>
      </c>
      <c r="E536" s="7">
        <v>240589</v>
      </c>
      <c r="F536" s="7">
        <f t="shared" si="22"/>
        <v>100</v>
      </c>
      <c r="G536" s="7">
        <f t="shared" si="23"/>
        <v>100</v>
      </c>
      <c r="H536" s="7">
        <v>224415.6</v>
      </c>
      <c r="I536" s="7">
        <f t="shared" si="21"/>
        <v>107.20689649026181</v>
      </c>
      <c r="J536" s="17"/>
      <c r="N536" s="15"/>
    </row>
    <row r="537" spans="1:14" ht="27.75" customHeight="1" x14ac:dyDescent="0.2">
      <c r="A537" s="4" t="s">
        <v>501</v>
      </c>
      <c r="B537" s="5" t="s">
        <v>1014</v>
      </c>
      <c r="C537" s="7">
        <v>240589</v>
      </c>
      <c r="D537" s="7">
        <v>240589</v>
      </c>
      <c r="E537" s="7">
        <v>240589</v>
      </c>
      <c r="F537" s="7">
        <f t="shared" si="22"/>
        <v>100</v>
      </c>
      <c r="G537" s="7">
        <f t="shared" si="23"/>
        <v>100</v>
      </c>
      <c r="H537" s="7">
        <v>224415.6</v>
      </c>
      <c r="I537" s="7">
        <f t="shared" si="21"/>
        <v>107.20689649026181</v>
      </c>
      <c r="J537" s="17"/>
    </row>
    <row r="538" spans="1:14" ht="25.5" x14ac:dyDescent="0.2">
      <c r="A538" s="4" t="s">
        <v>502</v>
      </c>
      <c r="B538" s="5" t="s">
        <v>1015</v>
      </c>
      <c r="C538" s="7">
        <v>2000</v>
      </c>
      <c r="D538" s="7">
        <v>2000</v>
      </c>
      <c r="E538" s="7">
        <v>2000</v>
      </c>
      <c r="F538" s="7">
        <f t="shared" si="22"/>
        <v>100</v>
      </c>
      <c r="G538" s="7">
        <f t="shared" si="23"/>
        <v>100</v>
      </c>
      <c r="H538" s="7">
        <v>0</v>
      </c>
      <c r="I538" s="7">
        <v>0</v>
      </c>
      <c r="J538" s="17"/>
    </row>
    <row r="539" spans="1:14" ht="25.5" x14ac:dyDescent="0.2">
      <c r="A539" s="4" t="s">
        <v>503</v>
      </c>
      <c r="B539" s="5" t="s">
        <v>1016</v>
      </c>
      <c r="C539" s="7">
        <v>2000</v>
      </c>
      <c r="D539" s="7">
        <v>2000</v>
      </c>
      <c r="E539" s="7">
        <v>2000</v>
      </c>
      <c r="F539" s="7">
        <f t="shared" si="22"/>
        <v>100</v>
      </c>
      <c r="G539" s="7">
        <f t="shared" si="23"/>
        <v>100</v>
      </c>
      <c r="H539" s="7">
        <v>0</v>
      </c>
      <c r="I539" s="7">
        <v>0</v>
      </c>
      <c r="J539" s="17"/>
    </row>
    <row r="540" spans="1:14" ht="25.5" x14ac:dyDescent="0.2">
      <c r="A540" s="4" t="s">
        <v>504</v>
      </c>
      <c r="B540" s="5" t="s">
        <v>1017</v>
      </c>
      <c r="C540" s="7">
        <v>5000</v>
      </c>
      <c r="D540" s="7">
        <v>5000</v>
      </c>
      <c r="E540" s="7">
        <v>5000</v>
      </c>
      <c r="F540" s="7">
        <f t="shared" si="22"/>
        <v>100</v>
      </c>
      <c r="G540" s="7">
        <f t="shared" si="23"/>
        <v>100</v>
      </c>
      <c r="H540" s="7">
        <v>25000</v>
      </c>
      <c r="I540" s="7">
        <f t="shared" si="21"/>
        <v>20</v>
      </c>
      <c r="J540" s="17"/>
    </row>
    <row r="541" spans="1:14" ht="25.5" x14ac:dyDescent="0.2">
      <c r="A541" s="4" t="s">
        <v>505</v>
      </c>
      <c r="B541" s="5" t="s">
        <v>1018</v>
      </c>
      <c r="C541" s="7">
        <v>5000</v>
      </c>
      <c r="D541" s="7">
        <v>5000</v>
      </c>
      <c r="E541" s="7">
        <v>5000</v>
      </c>
      <c r="F541" s="7">
        <f t="shared" si="22"/>
        <v>100</v>
      </c>
      <c r="G541" s="7">
        <f t="shared" si="23"/>
        <v>100</v>
      </c>
      <c r="H541" s="7">
        <v>25000</v>
      </c>
      <c r="I541" s="7">
        <f t="shared" si="21"/>
        <v>20</v>
      </c>
      <c r="J541" s="17"/>
    </row>
    <row r="542" spans="1:14" ht="38.25" x14ac:dyDescent="0.2">
      <c r="A542" s="4" t="s">
        <v>506</v>
      </c>
      <c r="B542" s="5" t="s">
        <v>1019</v>
      </c>
      <c r="C542" s="7">
        <v>320</v>
      </c>
      <c r="D542" s="7">
        <v>320</v>
      </c>
      <c r="E542" s="7">
        <v>319.65379999999999</v>
      </c>
      <c r="F542" s="7">
        <f t="shared" si="22"/>
        <v>99.8918125</v>
      </c>
      <c r="G542" s="7">
        <f t="shared" si="23"/>
        <v>99.8918125</v>
      </c>
      <c r="H542" s="7">
        <v>346.01069999999999</v>
      </c>
      <c r="I542" s="7">
        <f t="shared" si="21"/>
        <v>92.382634409860728</v>
      </c>
      <c r="J542" s="17"/>
    </row>
    <row r="543" spans="1:14" ht="51" x14ac:dyDescent="0.2">
      <c r="A543" s="4" t="s">
        <v>507</v>
      </c>
      <c r="B543" s="5" t="s">
        <v>1020</v>
      </c>
      <c r="C543" s="7">
        <v>320</v>
      </c>
      <c r="D543" s="7">
        <v>320</v>
      </c>
      <c r="E543" s="7">
        <v>319.65379999999999</v>
      </c>
      <c r="F543" s="7">
        <f t="shared" si="22"/>
        <v>99.8918125</v>
      </c>
      <c r="G543" s="7">
        <f t="shared" si="23"/>
        <v>99.8918125</v>
      </c>
      <c r="H543" s="7">
        <v>346.01069999999999</v>
      </c>
      <c r="I543" s="7">
        <f t="shared" si="21"/>
        <v>92.382634409860728</v>
      </c>
      <c r="J543" s="17"/>
    </row>
    <row r="544" spans="1:14" ht="25.5" x14ac:dyDescent="0.2">
      <c r="A544" s="4" t="s">
        <v>508</v>
      </c>
      <c r="B544" s="5" t="s">
        <v>1021</v>
      </c>
      <c r="C544" s="7">
        <v>24840</v>
      </c>
      <c r="D544" s="7">
        <v>22080</v>
      </c>
      <c r="E544" s="7">
        <v>15097.81306</v>
      </c>
      <c r="F544" s="7">
        <f t="shared" si="22"/>
        <v>60.780245813204516</v>
      </c>
      <c r="G544" s="7">
        <f t="shared" si="23"/>
        <v>68.377776539855077</v>
      </c>
      <c r="H544" s="7">
        <v>0</v>
      </c>
      <c r="I544" s="7">
        <v>0</v>
      </c>
      <c r="J544" s="17"/>
    </row>
    <row r="545" spans="1:14" ht="38.25" x14ac:dyDescent="0.2">
      <c r="A545" s="4" t="s">
        <v>509</v>
      </c>
      <c r="B545" s="5" t="s">
        <v>1022</v>
      </c>
      <c r="C545" s="7">
        <v>24840</v>
      </c>
      <c r="D545" s="7">
        <v>22080</v>
      </c>
      <c r="E545" s="7">
        <v>15097.81306</v>
      </c>
      <c r="F545" s="7">
        <f t="shared" si="22"/>
        <v>60.780245813204516</v>
      </c>
      <c r="G545" s="7">
        <f t="shared" si="23"/>
        <v>68.377776539855077</v>
      </c>
      <c r="H545" s="7">
        <v>0</v>
      </c>
      <c r="I545" s="7">
        <v>0</v>
      </c>
      <c r="J545" s="17"/>
    </row>
    <row r="546" spans="1:14" ht="38.25" x14ac:dyDescent="0.2">
      <c r="A546" s="4" t="s">
        <v>510</v>
      </c>
      <c r="B546" s="5" t="s">
        <v>1023</v>
      </c>
      <c r="C546" s="7">
        <v>1552755.9</v>
      </c>
      <c r="D546" s="7">
        <v>1552755.9</v>
      </c>
      <c r="E546" s="7">
        <v>1552755.8991700001</v>
      </c>
      <c r="F546" s="7">
        <f t="shared" si="22"/>
        <v>99.999999946546666</v>
      </c>
      <c r="G546" s="7">
        <f t="shared" si="23"/>
        <v>99.999999946546666</v>
      </c>
      <c r="H546" s="7">
        <v>2702755.85</v>
      </c>
      <c r="I546" s="7">
        <f t="shared" si="21"/>
        <v>57.450838527275785</v>
      </c>
      <c r="J546" s="17"/>
    </row>
    <row r="547" spans="1:14" ht="51" x14ac:dyDescent="0.2">
      <c r="A547" s="4" t="s">
        <v>511</v>
      </c>
      <c r="B547" s="5" t="s">
        <v>1024</v>
      </c>
      <c r="C547" s="7">
        <v>1552755.9</v>
      </c>
      <c r="D547" s="7">
        <v>1552755.9</v>
      </c>
      <c r="E547" s="7">
        <v>1552755.8991700001</v>
      </c>
      <c r="F547" s="7">
        <f t="shared" si="22"/>
        <v>99.999999946546666</v>
      </c>
      <c r="G547" s="7">
        <f t="shared" si="23"/>
        <v>99.999999946546666</v>
      </c>
      <c r="H547" s="7">
        <v>2702755.85</v>
      </c>
      <c r="I547" s="7">
        <f t="shared" si="21"/>
        <v>57.450838527275785</v>
      </c>
      <c r="J547" s="17"/>
    </row>
    <row r="548" spans="1:14" ht="63.75" x14ac:dyDescent="0.2">
      <c r="A548" s="4" t="s">
        <v>1356</v>
      </c>
      <c r="B548" s="5" t="s">
        <v>1357</v>
      </c>
      <c r="C548" s="7"/>
      <c r="D548" s="7"/>
      <c r="E548" s="7"/>
      <c r="F548" s="7"/>
      <c r="G548" s="7"/>
      <c r="H548" s="7">
        <v>61944.5</v>
      </c>
      <c r="I548" s="7">
        <f t="shared" si="21"/>
        <v>0</v>
      </c>
      <c r="J548" s="17"/>
    </row>
    <row r="549" spans="1:14" ht="25.5" x14ac:dyDescent="0.2">
      <c r="A549" s="4" t="s">
        <v>512</v>
      </c>
      <c r="B549" s="5" t="s">
        <v>1025</v>
      </c>
      <c r="C549" s="7">
        <v>94200.8</v>
      </c>
      <c r="D549" s="7">
        <v>196471.1</v>
      </c>
      <c r="E549" s="7">
        <v>196471.08244</v>
      </c>
      <c r="F549" s="7" t="s">
        <v>1362</v>
      </c>
      <c r="G549" s="7">
        <f t="shared" si="23"/>
        <v>99.999991062298719</v>
      </c>
      <c r="H549" s="7">
        <v>948367.1770599999</v>
      </c>
      <c r="I549" s="7">
        <f t="shared" si="21"/>
        <v>20.716773755189756</v>
      </c>
      <c r="J549" s="17"/>
    </row>
    <row r="550" spans="1:14" ht="25.5" x14ac:dyDescent="0.2">
      <c r="A550" s="4" t="s">
        <v>513</v>
      </c>
      <c r="B550" s="5" t="s">
        <v>1026</v>
      </c>
      <c r="C550" s="7">
        <v>94200.8</v>
      </c>
      <c r="D550" s="7">
        <v>196471.1</v>
      </c>
      <c r="E550" s="7">
        <v>196471.08244</v>
      </c>
      <c r="F550" s="7" t="s">
        <v>1362</v>
      </c>
      <c r="G550" s="7">
        <f t="shared" si="23"/>
        <v>99.999991062298719</v>
      </c>
      <c r="H550" s="7">
        <v>948367.1770599999</v>
      </c>
      <c r="I550" s="7">
        <f t="shared" si="21"/>
        <v>20.716773755189756</v>
      </c>
      <c r="J550" s="17"/>
    </row>
    <row r="551" spans="1:14" x14ac:dyDescent="0.2">
      <c r="A551" s="4" t="s">
        <v>514</v>
      </c>
      <c r="B551" s="5" t="s">
        <v>1027</v>
      </c>
      <c r="C551" s="7">
        <v>16668.400000000001</v>
      </c>
      <c r="D551" s="7">
        <v>130008.1</v>
      </c>
      <c r="E551" s="7">
        <v>129085.63956</v>
      </c>
      <c r="F551" s="7" t="s">
        <v>1362</v>
      </c>
      <c r="G551" s="7">
        <f t="shared" si="23"/>
        <v>99.29045925600019</v>
      </c>
      <c r="H551" s="7">
        <v>279068.81455000001</v>
      </c>
      <c r="I551" s="7">
        <f t="shared" si="21"/>
        <v>46.255845450933421</v>
      </c>
      <c r="J551" s="17"/>
    </row>
    <row r="552" spans="1:14" ht="25.5" x14ac:dyDescent="0.2">
      <c r="A552" s="4" t="s">
        <v>515</v>
      </c>
      <c r="B552" s="5" t="s">
        <v>1028</v>
      </c>
      <c r="C552" s="7">
        <v>16668.400000000001</v>
      </c>
      <c r="D552" s="7">
        <v>130008.1</v>
      </c>
      <c r="E552" s="7">
        <v>129085.63956</v>
      </c>
      <c r="F552" s="7" t="s">
        <v>1362</v>
      </c>
      <c r="G552" s="7">
        <f t="shared" si="23"/>
        <v>99.29045925600019</v>
      </c>
      <c r="H552" s="7">
        <v>279068.81455000001</v>
      </c>
      <c r="I552" s="7">
        <f t="shared" si="21"/>
        <v>46.255845450933421</v>
      </c>
      <c r="J552" s="17"/>
    </row>
    <row r="553" spans="1:14" ht="25.5" x14ac:dyDescent="0.2">
      <c r="A553" s="2" t="s">
        <v>516</v>
      </c>
      <c r="B553" s="3" t="s">
        <v>1029</v>
      </c>
      <c r="C553" s="6">
        <v>341566.1</v>
      </c>
      <c r="D553" s="6">
        <f>D554</f>
        <v>537113</v>
      </c>
      <c r="E553" s="6">
        <v>527713.74014000001</v>
      </c>
      <c r="F553" s="6">
        <f t="shared" si="22"/>
        <v>154.49827724121334</v>
      </c>
      <c r="G553" s="6">
        <f t="shared" si="23"/>
        <v>98.250040520337436</v>
      </c>
      <c r="H553" s="6">
        <v>1420277.6827499999</v>
      </c>
      <c r="I553" s="6">
        <f t="shared" si="21"/>
        <v>37.155673608714253</v>
      </c>
      <c r="J553" s="17"/>
    </row>
    <row r="554" spans="1:14" ht="25.5" x14ac:dyDescent="0.2">
      <c r="A554" s="4" t="s">
        <v>517</v>
      </c>
      <c r="B554" s="5" t="s">
        <v>1030</v>
      </c>
      <c r="C554" s="7">
        <v>341566.1</v>
      </c>
      <c r="D554" s="7">
        <f>D556+D557+D558</f>
        <v>537113</v>
      </c>
      <c r="E554" s="7">
        <v>527713.74014000001</v>
      </c>
      <c r="F554" s="7">
        <f t="shared" si="22"/>
        <v>154.49827724121334</v>
      </c>
      <c r="G554" s="7">
        <f t="shared" si="23"/>
        <v>98.250040520337436</v>
      </c>
      <c r="H554" s="7">
        <v>1420277.6827499999</v>
      </c>
      <c r="I554" s="7">
        <f t="shared" si="21"/>
        <v>37.155673608714253</v>
      </c>
      <c r="J554" s="17"/>
    </row>
    <row r="555" spans="1:14" ht="38.25" x14ac:dyDescent="0.2">
      <c r="A555" s="4" t="s">
        <v>1358</v>
      </c>
      <c r="B555" s="5" t="s">
        <v>1359</v>
      </c>
      <c r="C555" s="7"/>
      <c r="D555" s="7"/>
      <c r="E555" s="7"/>
      <c r="F555" s="7"/>
      <c r="G555" s="7"/>
      <c r="H555" s="7">
        <v>3.3946799999999997</v>
      </c>
      <c r="I555" s="7">
        <f t="shared" si="21"/>
        <v>0</v>
      </c>
      <c r="J555" s="17"/>
    </row>
    <row r="556" spans="1:14" s="15" customFormat="1" ht="63.75" x14ac:dyDescent="0.2">
      <c r="A556" s="4" t="s">
        <v>518</v>
      </c>
      <c r="B556" s="5" t="s">
        <v>1031</v>
      </c>
      <c r="C556" s="7">
        <v>9399.2999999999993</v>
      </c>
      <c r="D556" s="7">
        <v>9399.2999999999993</v>
      </c>
      <c r="E556" s="7">
        <v>0</v>
      </c>
      <c r="F556" s="7">
        <f t="shared" si="22"/>
        <v>0</v>
      </c>
      <c r="G556" s="7">
        <f t="shared" si="23"/>
        <v>0</v>
      </c>
      <c r="H556" s="7">
        <v>1420199.1380699999</v>
      </c>
      <c r="I556" s="7">
        <f t="shared" si="21"/>
        <v>0</v>
      </c>
      <c r="J556" s="17"/>
      <c r="L556" s="11"/>
      <c r="N556" s="11"/>
    </row>
    <row r="557" spans="1:14" ht="38.25" x14ac:dyDescent="0.2">
      <c r="A557" s="4" t="s">
        <v>519</v>
      </c>
      <c r="B557" s="5" t="s">
        <v>1032</v>
      </c>
      <c r="C557" s="7">
        <v>0</v>
      </c>
      <c r="D557" s="7">
        <v>150000</v>
      </c>
      <c r="E557" s="7">
        <v>150000</v>
      </c>
      <c r="F557" s="7">
        <v>0</v>
      </c>
      <c r="G557" s="7">
        <f t="shared" si="23"/>
        <v>100</v>
      </c>
      <c r="H557" s="7">
        <v>0</v>
      </c>
      <c r="I557" s="7">
        <v>0</v>
      </c>
      <c r="J557" s="17"/>
    </row>
    <row r="558" spans="1:14" ht="25.5" x14ac:dyDescent="0.2">
      <c r="A558" s="4" t="s">
        <v>520</v>
      </c>
      <c r="B558" s="5" t="s">
        <v>1033</v>
      </c>
      <c r="C558" s="7">
        <v>332166.8</v>
      </c>
      <c r="D558" s="7">
        <v>377713.7</v>
      </c>
      <c r="E558" s="7">
        <v>377713.74014000001</v>
      </c>
      <c r="F558" s="7">
        <f t="shared" si="22"/>
        <v>113.71206879796536</v>
      </c>
      <c r="G558" s="7">
        <f t="shared" si="23"/>
        <v>100.00001062709667</v>
      </c>
      <c r="H558" s="7">
        <v>75.150000000000006</v>
      </c>
      <c r="I558" s="7" t="s">
        <v>1362</v>
      </c>
      <c r="J558" s="17"/>
      <c r="L558" s="15"/>
    </row>
    <row r="559" spans="1:14" ht="25.5" x14ac:dyDescent="0.2">
      <c r="A559" s="2" t="s">
        <v>521</v>
      </c>
      <c r="B559" s="3" t="s">
        <v>1034</v>
      </c>
      <c r="C559" s="6">
        <v>5953.5</v>
      </c>
      <c r="D559" s="6">
        <f>D560</f>
        <v>16553.499879999999</v>
      </c>
      <c r="E559" s="6">
        <v>16223.567230000001</v>
      </c>
      <c r="F559" s="6" t="s">
        <v>1362</v>
      </c>
      <c r="G559" s="6">
        <f t="shared" si="23"/>
        <v>98.006870737960227</v>
      </c>
      <c r="H559" s="6">
        <v>17009.812600000001</v>
      </c>
      <c r="I559" s="6">
        <f t="shared" si="21"/>
        <v>95.377695283956271</v>
      </c>
      <c r="J559" s="17"/>
    </row>
    <row r="560" spans="1:14" ht="25.5" x14ac:dyDescent="0.2">
      <c r="A560" s="4" t="s">
        <v>522</v>
      </c>
      <c r="B560" s="5" t="s">
        <v>1035</v>
      </c>
      <c r="C560" s="7">
        <v>5953.5</v>
      </c>
      <c r="D560" s="7">
        <f>D561</f>
        <v>16553.499879999999</v>
      </c>
      <c r="E560" s="7">
        <v>16223.567230000001</v>
      </c>
      <c r="F560" s="7" t="s">
        <v>1362</v>
      </c>
      <c r="G560" s="7">
        <f t="shared" si="23"/>
        <v>98.006870737960227</v>
      </c>
      <c r="H560" s="7">
        <v>17009.812600000001</v>
      </c>
      <c r="I560" s="7">
        <f t="shared" si="21"/>
        <v>95.377695283956271</v>
      </c>
      <c r="J560" s="17"/>
    </row>
    <row r="561" spans="1:14" ht="25.5" x14ac:dyDescent="0.2">
      <c r="A561" s="4" t="s">
        <v>523</v>
      </c>
      <c r="B561" s="5" t="s">
        <v>1036</v>
      </c>
      <c r="C561" s="7">
        <v>5953.5</v>
      </c>
      <c r="D561" s="7">
        <v>16553.499879999999</v>
      </c>
      <c r="E561" s="7">
        <v>16223.567230000001</v>
      </c>
      <c r="F561" s="7" t="s">
        <v>1362</v>
      </c>
      <c r="G561" s="7">
        <f t="shared" si="23"/>
        <v>98.006870737960227</v>
      </c>
      <c r="H561" s="7">
        <v>17009.812600000001</v>
      </c>
      <c r="I561" s="7">
        <f t="shared" si="21"/>
        <v>95.377695283956271</v>
      </c>
      <c r="J561" s="17"/>
    </row>
    <row r="562" spans="1:14" ht="38.25" customHeight="1" x14ac:dyDescent="0.2">
      <c r="A562" s="2" t="s">
        <v>524</v>
      </c>
      <c r="B562" s="3" t="s">
        <v>1037</v>
      </c>
      <c r="C562" s="6">
        <v>31970.2</v>
      </c>
      <c r="D562" s="6">
        <v>31970.2</v>
      </c>
      <c r="E562" s="6">
        <v>200</v>
      </c>
      <c r="F562" s="6">
        <f t="shared" si="22"/>
        <v>0.62558257377182502</v>
      </c>
      <c r="G562" s="6">
        <f t="shared" si="23"/>
        <v>0.62558257377182502</v>
      </c>
      <c r="H562" s="6">
        <v>2324.4917799999998</v>
      </c>
      <c r="I562" s="6">
        <f t="shared" si="21"/>
        <v>8.6040312863571415</v>
      </c>
      <c r="J562" s="17"/>
    </row>
    <row r="563" spans="1:14" x14ac:dyDescent="0.2">
      <c r="A563" s="4" t="s">
        <v>525</v>
      </c>
      <c r="B563" s="5" t="s">
        <v>1038</v>
      </c>
      <c r="C563" s="7">
        <v>31970.2</v>
      </c>
      <c r="D563" s="7">
        <v>31970.2</v>
      </c>
      <c r="E563" s="7">
        <v>200</v>
      </c>
      <c r="F563" s="7">
        <f t="shared" si="22"/>
        <v>0.62558257377182502</v>
      </c>
      <c r="G563" s="7">
        <f t="shared" si="23"/>
        <v>0.62558257377182502</v>
      </c>
      <c r="H563" s="7">
        <v>2324.4917799999998</v>
      </c>
      <c r="I563" s="7">
        <f t="shared" si="21"/>
        <v>8.6040312863571415</v>
      </c>
      <c r="J563" s="17"/>
      <c r="N563" s="15"/>
    </row>
    <row r="564" spans="1:14" ht="25.5" x14ac:dyDescent="0.2">
      <c r="A564" s="4" t="s">
        <v>1360</v>
      </c>
      <c r="B564" s="5" t="s">
        <v>1361</v>
      </c>
      <c r="C564" s="7"/>
      <c r="D564" s="7"/>
      <c r="E564" s="7"/>
      <c r="F564" s="7"/>
      <c r="G564" s="7"/>
      <c r="H564" s="7">
        <v>2.5</v>
      </c>
      <c r="I564" s="7"/>
      <c r="J564" s="17"/>
      <c r="N564" s="15"/>
    </row>
    <row r="565" spans="1:14" x14ac:dyDescent="0.2">
      <c r="A565" s="4" t="s">
        <v>525</v>
      </c>
      <c r="B565" s="5" t="s">
        <v>1039</v>
      </c>
      <c r="C565" s="7">
        <v>31970.2</v>
      </c>
      <c r="D565" s="7">
        <v>31970.2</v>
      </c>
      <c r="E565" s="7">
        <v>200</v>
      </c>
      <c r="F565" s="7">
        <f t="shared" si="22"/>
        <v>0.62558257377182502</v>
      </c>
      <c r="G565" s="7">
        <f t="shared" si="23"/>
        <v>0.62558257377182502</v>
      </c>
      <c r="H565" s="7">
        <v>2321.9917799999998</v>
      </c>
      <c r="I565" s="7">
        <f t="shared" si="21"/>
        <v>8.6132949187270604</v>
      </c>
      <c r="J565" s="17"/>
    </row>
    <row r="566" spans="1:14" ht="51" x14ac:dyDescent="0.2">
      <c r="A566" s="2" t="s">
        <v>526</v>
      </c>
      <c r="B566" s="3" t="s">
        <v>1040</v>
      </c>
      <c r="C566" s="6">
        <v>96811.6</v>
      </c>
      <c r="D566" s="6">
        <f>E566</f>
        <v>108449.19375000001</v>
      </c>
      <c r="E566" s="6">
        <v>108449.19375000001</v>
      </c>
      <c r="F566" s="6">
        <f t="shared" si="22"/>
        <v>112.02086707584628</v>
      </c>
      <c r="G566" s="6">
        <f t="shared" si="23"/>
        <v>100</v>
      </c>
      <c r="H566" s="6">
        <v>231241.20527999999</v>
      </c>
      <c r="I566" s="6">
        <f t="shared" si="21"/>
        <v>46.89873226472919</v>
      </c>
      <c r="J566" s="17"/>
    </row>
    <row r="567" spans="1:14" ht="25.5" x14ac:dyDescent="0.2">
      <c r="A567" s="2" t="s">
        <v>527</v>
      </c>
      <c r="B567" s="3" t="s">
        <v>1041</v>
      </c>
      <c r="C567" s="6">
        <v>-39415.1</v>
      </c>
      <c r="D567" s="6">
        <f>E567</f>
        <v>-89149.902419999999</v>
      </c>
      <c r="E567" s="6">
        <v>-89149.902419999999</v>
      </c>
      <c r="F567" s="6" t="s">
        <v>1362</v>
      </c>
      <c r="G567" s="6">
        <f t="shared" ref="G567:G585" si="24">E567/D567*100</f>
        <v>100</v>
      </c>
      <c r="H567" s="6">
        <v>-127516.25020000001</v>
      </c>
      <c r="I567" s="6">
        <f t="shared" ref="I567:I584" si="25">E567/H567*100</f>
        <v>69.912581557389615</v>
      </c>
      <c r="J567" s="17"/>
    </row>
    <row r="568" spans="1:14" x14ac:dyDescent="0.2">
      <c r="A568" s="2" t="s">
        <v>1043</v>
      </c>
      <c r="B568" s="3" t="s">
        <v>1264</v>
      </c>
      <c r="C568" s="6">
        <f>C569+C579+C581+C587+C597+C602+C606+C614+C618+C626+C632+C636+C640+C642</f>
        <v>119163468.80000001</v>
      </c>
      <c r="D568" s="6">
        <v>119769325.82342999</v>
      </c>
      <c r="E568" s="6">
        <v>111007702.35699001</v>
      </c>
      <c r="F568" s="6">
        <f t="shared" ref="F567:F585" si="26">E568/C568*100</f>
        <v>93.155816522345148</v>
      </c>
      <c r="G568" s="6">
        <f t="shared" si="24"/>
        <v>92.684584799820286</v>
      </c>
      <c r="H568" s="6">
        <v>98805769.715690002</v>
      </c>
      <c r="I568" s="6">
        <f t="shared" si="25"/>
        <v>112.34941307214206</v>
      </c>
    </row>
    <row r="569" spans="1:14" x14ac:dyDescent="0.2">
      <c r="A569" s="2" t="s">
        <v>1044</v>
      </c>
      <c r="B569" s="3" t="s">
        <v>1121</v>
      </c>
      <c r="C569" s="6">
        <f>C570+C571+C572+C573+C574+C575+C576+C577+C578</f>
        <v>4854806.4000000004</v>
      </c>
      <c r="D569" s="6">
        <v>4289354.8055500006</v>
      </c>
      <c r="E569" s="6">
        <v>3991606.2157899998</v>
      </c>
      <c r="F569" s="6">
        <f t="shared" si="26"/>
        <v>82.219678539395503</v>
      </c>
      <c r="G569" s="6">
        <f t="shared" si="24"/>
        <v>93.05842945482749</v>
      </c>
      <c r="H569" s="6">
        <v>3600283.9871499999</v>
      </c>
      <c r="I569" s="6">
        <f t="shared" si="25"/>
        <v>110.86920448599868</v>
      </c>
    </row>
    <row r="570" spans="1:14" ht="25.5" x14ac:dyDescent="0.2">
      <c r="A570" s="4" t="s">
        <v>1045</v>
      </c>
      <c r="B570" s="5" t="s">
        <v>1122</v>
      </c>
      <c r="C570" s="7">
        <v>6697.1</v>
      </c>
      <c r="D570" s="7">
        <v>8268.7000000000007</v>
      </c>
      <c r="E570" s="7">
        <v>7483.5121799999997</v>
      </c>
      <c r="F570" s="7">
        <f t="shared" si="26"/>
        <v>111.74257783219601</v>
      </c>
      <c r="G570" s="7">
        <f t="shared" si="24"/>
        <v>90.504095928017691</v>
      </c>
      <c r="H570" s="7">
        <v>5774.8371500000003</v>
      </c>
      <c r="I570" s="7">
        <f t="shared" si="25"/>
        <v>129.58828077082657</v>
      </c>
    </row>
    <row r="571" spans="1:14" ht="25.5" x14ac:dyDescent="0.2">
      <c r="A571" s="4" t="s">
        <v>1046</v>
      </c>
      <c r="B571" s="5" t="s">
        <v>1123</v>
      </c>
      <c r="C571" s="7">
        <v>207239.6</v>
      </c>
      <c r="D571" s="7">
        <v>233418.1</v>
      </c>
      <c r="E571" s="7">
        <v>232051.23087</v>
      </c>
      <c r="F571" s="7">
        <f t="shared" si="26"/>
        <v>111.97243715486809</v>
      </c>
      <c r="G571" s="7">
        <f t="shared" si="24"/>
        <v>99.414411680156761</v>
      </c>
      <c r="H571" s="7">
        <v>186784.89280999999</v>
      </c>
      <c r="I571" s="7">
        <f t="shared" si="25"/>
        <v>124.23447495084386</v>
      </c>
    </row>
    <row r="572" spans="1:14" ht="38.25" x14ac:dyDescent="0.2">
      <c r="A572" s="4" t="s">
        <v>1047</v>
      </c>
      <c r="B572" s="5" t="s">
        <v>1124</v>
      </c>
      <c r="C572" s="7">
        <v>465291.6</v>
      </c>
      <c r="D572" s="7">
        <v>509543.3</v>
      </c>
      <c r="E572" s="7">
        <v>507630.20662000001</v>
      </c>
      <c r="F572" s="7">
        <f t="shared" si="26"/>
        <v>109.09937050658125</v>
      </c>
      <c r="G572" s="7">
        <f t="shared" si="24"/>
        <v>99.624547436891049</v>
      </c>
      <c r="H572" s="7">
        <v>449097.90265</v>
      </c>
      <c r="I572" s="7">
        <f t="shared" si="25"/>
        <v>113.03330601737783</v>
      </c>
    </row>
    <row r="573" spans="1:14" x14ac:dyDescent="0.2">
      <c r="A573" s="4" t="s">
        <v>1048</v>
      </c>
      <c r="B573" s="5" t="s">
        <v>1125</v>
      </c>
      <c r="C573" s="7">
        <v>316303.5</v>
      </c>
      <c r="D573" s="7">
        <v>358737.9</v>
      </c>
      <c r="E573" s="7">
        <v>357936.78963999997</v>
      </c>
      <c r="F573" s="7">
        <f t="shared" si="26"/>
        <v>113.16244987488282</v>
      </c>
      <c r="G573" s="7">
        <f t="shared" si="24"/>
        <v>99.776686444337201</v>
      </c>
      <c r="H573" s="7">
        <v>293303.12663000001</v>
      </c>
      <c r="I573" s="7">
        <f t="shared" si="25"/>
        <v>122.03647255746269</v>
      </c>
    </row>
    <row r="574" spans="1:14" ht="25.5" x14ac:dyDescent="0.2">
      <c r="A574" s="4" t="s">
        <v>1049</v>
      </c>
      <c r="B574" s="5" t="s">
        <v>1126</v>
      </c>
      <c r="C574" s="7">
        <v>292216.7</v>
      </c>
      <c r="D574" s="7">
        <v>336547.23</v>
      </c>
      <c r="E574" s="7">
        <v>334699.50175</v>
      </c>
      <c r="F574" s="7">
        <f t="shared" si="26"/>
        <v>114.5381156347327</v>
      </c>
      <c r="G574" s="7">
        <f t="shared" si="24"/>
        <v>99.450975053337984</v>
      </c>
      <c r="H574" s="7">
        <v>306325.53937000001</v>
      </c>
      <c r="I574" s="7">
        <f t="shared" si="25"/>
        <v>109.26268258218197</v>
      </c>
    </row>
    <row r="575" spans="1:14" x14ac:dyDescent="0.2">
      <c r="A575" s="4" t="s">
        <v>1050</v>
      </c>
      <c r="B575" s="5" t="s">
        <v>1127</v>
      </c>
      <c r="C575" s="7">
        <v>128626.9</v>
      </c>
      <c r="D575" s="7">
        <v>147630.5</v>
      </c>
      <c r="E575" s="7">
        <v>146101.00485</v>
      </c>
      <c r="F575" s="7">
        <f t="shared" si="26"/>
        <v>113.58510921898919</v>
      </c>
      <c r="G575" s="7">
        <f t="shared" si="24"/>
        <v>98.963970758075064</v>
      </c>
      <c r="H575" s="7">
        <v>115852.61356</v>
      </c>
      <c r="I575" s="7">
        <f t="shared" si="25"/>
        <v>126.10937324632248</v>
      </c>
    </row>
    <row r="576" spans="1:14" x14ac:dyDescent="0.2">
      <c r="A576" s="4" t="s">
        <v>1271</v>
      </c>
      <c r="B576" s="5" t="s">
        <v>1261</v>
      </c>
      <c r="C576" s="7">
        <v>160</v>
      </c>
      <c r="D576" s="7">
        <v>0</v>
      </c>
      <c r="E576" s="7">
        <v>0</v>
      </c>
      <c r="F576" s="7">
        <f t="shared" si="26"/>
        <v>0</v>
      </c>
      <c r="G576" s="7">
        <v>0</v>
      </c>
      <c r="H576" s="7">
        <v>101948.08963</v>
      </c>
      <c r="I576" s="7">
        <f t="shared" si="25"/>
        <v>0</v>
      </c>
    </row>
    <row r="577" spans="1:9" x14ac:dyDescent="0.2">
      <c r="A577" s="4" t="s">
        <v>1051</v>
      </c>
      <c r="B577" s="5" t="s">
        <v>1128</v>
      </c>
      <c r="C577" s="7">
        <v>712107.8</v>
      </c>
      <c r="D577" s="7">
        <v>228271.04699999999</v>
      </c>
      <c r="E577" s="7">
        <v>0</v>
      </c>
      <c r="F577" s="7">
        <f t="shared" si="26"/>
        <v>0</v>
      </c>
      <c r="G577" s="7">
        <f t="shared" si="24"/>
        <v>0</v>
      </c>
      <c r="H577" s="7">
        <v>0</v>
      </c>
      <c r="I577" s="7">
        <v>0</v>
      </c>
    </row>
    <row r="578" spans="1:9" x14ac:dyDescent="0.2">
      <c r="A578" s="4" t="s">
        <v>1052</v>
      </c>
      <c r="B578" s="5" t="s">
        <v>1129</v>
      </c>
      <c r="C578" s="7">
        <v>2726163.2</v>
      </c>
      <c r="D578" s="7">
        <v>2466938.0285500004</v>
      </c>
      <c r="E578" s="7">
        <v>2405703.9698800002</v>
      </c>
      <c r="F578" s="7">
        <f t="shared" si="26"/>
        <v>88.245046000180764</v>
      </c>
      <c r="G578" s="7">
        <f t="shared" si="24"/>
        <v>97.517811231521208</v>
      </c>
      <c r="H578" s="7">
        <v>2141196.9853499997</v>
      </c>
      <c r="I578" s="7">
        <f t="shared" si="25"/>
        <v>112.3532298214386</v>
      </c>
    </row>
    <row r="579" spans="1:9" x14ac:dyDescent="0.2">
      <c r="A579" s="2" t="s">
        <v>1053</v>
      </c>
      <c r="B579" s="3" t="s">
        <v>1130</v>
      </c>
      <c r="C579" s="6">
        <f>C580</f>
        <v>29916.2</v>
      </c>
      <c r="D579" s="6">
        <v>71796.055999999997</v>
      </c>
      <c r="E579" s="6">
        <v>71198.768620000003</v>
      </c>
      <c r="F579" s="6" t="s">
        <v>1362</v>
      </c>
      <c r="G579" s="6">
        <f t="shared" si="24"/>
        <v>99.16807772839222</v>
      </c>
      <c r="H579" s="6">
        <v>159080.68430000002</v>
      </c>
      <c r="I579" s="6">
        <f t="shared" si="25"/>
        <v>44.756388202184766</v>
      </c>
    </row>
    <row r="580" spans="1:9" x14ac:dyDescent="0.2">
      <c r="A580" s="4" t="s">
        <v>1054</v>
      </c>
      <c r="B580" s="5" t="s">
        <v>1131</v>
      </c>
      <c r="C580" s="7">
        <v>29916.2</v>
      </c>
      <c r="D580" s="7">
        <v>71796.055999999997</v>
      </c>
      <c r="E580" s="7">
        <v>71198.768620000003</v>
      </c>
      <c r="F580" s="7" t="s">
        <v>1362</v>
      </c>
      <c r="G580" s="7">
        <f t="shared" si="24"/>
        <v>99.16807772839222</v>
      </c>
      <c r="H580" s="7">
        <v>159080.68430000002</v>
      </c>
      <c r="I580" s="7">
        <f t="shared" si="25"/>
        <v>44.756388202184766</v>
      </c>
    </row>
    <row r="581" spans="1:9" ht="25.5" x14ac:dyDescent="0.2">
      <c r="A581" s="2" t="s">
        <v>1055</v>
      </c>
      <c r="B581" s="3" t="s">
        <v>1132</v>
      </c>
      <c r="C581" s="6">
        <f>C582+C583+C584+C585+C586</f>
        <v>1003243.7</v>
      </c>
      <c r="D581" s="6">
        <v>1033072.767</v>
      </c>
      <c r="E581" s="6">
        <v>1028250.21687</v>
      </c>
      <c r="F581" s="6">
        <f t="shared" si="26"/>
        <v>102.49256654888539</v>
      </c>
      <c r="G581" s="6">
        <f t="shared" si="24"/>
        <v>99.533183887519911</v>
      </c>
      <c r="H581" s="6">
        <v>964199.03742999991</v>
      </c>
      <c r="I581" s="6">
        <f t="shared" si="25"/>
        <v>106.64294164934283</v>
      </c>
    </row>
    <row r="582" spans="1:9" x14ac:dyDescent="0.2">
      <c r="A582" s="4" t="s">
        <v>1056</v>
      </c>
      <c r="B582" s="5" t="s">
        <v>1133</v>
      </c>
      <c r="C582" s="7">
        <v>62234.3</v>
      </c>
      <c r="D582" s="7">
        <v>63750.400000000001</v>
      </c>
      <c r="E582" s="7">
        <v>63750.400000000001</v>
      </c>
      <c r="F582" s="7">
        <f t="shared" si="26"/>
        <v>102.4361164181167</v>
      </c>
      <c r="G582" s="7">
        <f t="shared" si="24"/>
        <v>100</v>
      </c>
      <c r="H582" s="7">
        <v>59387</v>
      </c>
      <c r="I582" s="7">
        <f t="shared" si="25"/>
        <v>107.34739926246486</v>
      </c>
    </row>
    <row r="583" spans="1:9" x14ac:dyDescent="0.2">
      <c r="A583" s="4" t="s">
        <v>1057</v>
      </c>
      <c r="B583" s="5" t="s">
        <v>1134</v>
      </c>
      <c r="C583" s="7">
        <v>33541.699999999997</v>
      </c>
      <c r="D583" s="7">
        <v>32319.460780000001</v>
      </c>
      <c r="E583" s="7">
        <v>32290.188190000001</v>
      </c>
      <c r="F583" s="7">
        <f t="shared" si="26"/>
        <v>96.268788373874912</v>
      </c>
      <c r="G583" s="7">
        <f t="shared" si="24"/>
        <v>99.909427356479554</v>
      </c>
      <c r="H583" s="7">
        <v>32428.158039999998</v>
      </c>
      <c r="I583" s="7">
        <f t="shared" si="25"/>
        <v>99.574536889114043</v>
      </c>
    </row>
    <row r="584" spans="1:9" ht="25.5" x14ac:dyDescent="0.2">
      <c r="A584" s="4" t="s">
        <v>1058</v>
      </c>
      <c r="B584" s="5" t="s">
        <v>1135</v>
      </c>
      <c r="C584" s="7">
        <v>820351.5</v>
      </c>
      <c r="D584" s="7">
        <v>823256.93922000006</v>
      </c>
      <c r="E584" s="7">
        <v>822513.52034000005</v>
      </c>
      <c r="F584" s="7">
        <f t="shared" si="26"/>
        <v>100.26354804495389</v>
      </c>
      <c r="G584" s="7">
        <f t="shared" si="24"/>
        <v>99.909697830096107</v>
      </c>
      <c r="H584" s="7">
        <v>778591.09901000001</v>
      </c>
      <c r="I584" s="7">
        <f t="shared" si="25"/>
        <v>105.64126938849527</v>
      </c>
    </row>
    <row r="585" spans="1:9" x14ac:dyDescent="0.2">
      <c r="A585" s="4" t="s">
        <v>1059</v>
      </c>
      <c r="B585" s="5" t="s">
        <v>1136</v>
      </c>
      <c r="C585" s="7">
        <v>4950</v>
      </c>
      <c r="D585" s="7">
        <v>4950</v>
      </c>
      <c r="E585" s="7">
        <v>901.62956999999994</v>
      </c>
      <c r="F585" s="7">
        <f t="shared" si="26"/>
        <v>18.214738787878787</v>
      </c>
      <c r="G585" s="7">
        <f t="shared" si="24"/>
        <v>18.214738787878787</v>
      </c>
      <c r="H585" s="7">
        <v>1967.327</v>
      </c>
      <c r="I585" s="7">
        <f t="shared" ref="I585:I648" si="27">E585/H585*100</f>
        <v>45.830183289305744</v>
      </c>
    </row>
    <row r="586" spans="1:9" ht="25.5" x14ac:dyDescent="0.2">
      <c r="A586" s="4" t="s">
        <v>1060</v>
      </c>
      <c r="B586" s="5" t="s">
        <v>1137</v>
      </c>
      <c r="C586" s="7">
        <v>82166.2</v>
      </c>
      <c r="D586" s="7">
        <v>108795.967</v>
      </c>
      <c r="E586" s="7">
        <v>108794.47877</v>
      </c>
      <c r="F586" s="7">
        <f t="shared" ref="F586:F649" si="28">E586/C586*100</f>
        <v>132.40782556574356</v>
      </c>
      <c r="G586" s="7">
        <f t="shared" ref="G586:G649" si="29">E586/D586*100</f>
        <v>99.998632090838441</v>
      </c>
      <c r="H586" s="7">
        <v>91825.453379999992</v>
      </c>
      <c r="I586" s="7">
        <f t="shared" si="27"/>
        <v>118.47965326103791</v>
      </c>
    </row>
    <row r="587" spans="1:9" ht="13.5" customHeight="1" x14ac:dyDescent="0.2">
      <c r="A587" s="2" t="s">
        <v>1061</v>
      </c>
      <c r="B587" s="3" t="s">
        <v>1138</v>
      </c>
      <c r="C587" s="6">
        <f>C588+C589+C590+C591+C592+C593+C594+C595+C596</f>
        <v>38013203.100000009</v>
      </c>
      <c r="D587" s="6">
        <v>38494942.202660002</v>
      </c>
      <c r="E587" s="6">
        <v>36064837.547459997</v>
      </c>
      <c r="F587" s="6">
        <f t="shared" si="28"/>
        <v>94.874503084061317</v>
      </c>
      <c r="G587" s="6">
        <f t="shared" si="29"/>
        <v>93.687210536889481</v>
      </c>
      <c r="H587" s="6">
        <v>26890698.582509998</v>
      </c>
      <c r="I587" s="6">
        <f t="shared" si="27"/>
        <v>134.11640250550039</v>
      </c>
    </row>
    <row r="588" spans="1:9" x14ac:dyDescent="0.2">
      <c r="A588" s="4" t="s">
        <v>1062</v>
      </c>
      <c r="B588" s="5" t="s">
        <v>1139</v>
      </c>
      <c r="C588" s="7">
        <v>528968.9</v>
      </c>
      <c r="D588" s="7">
        <v>533491.24757000001</v>
      </c>
      <c r="E588" s="7">
        <v>526103.74151999992</v>
      </c>
      <c r="F588" s="7">
        <f t="shared" si="28"/>
        <v>99.458350296208323</v>
      </c>
      <c r="G588" s="7">
        <f t="shared" si="29"/>
        <v>98.615252624358988</v>
      </c>
      <c r="H588" s="7">
        <v>467730.13055</v>
      </c>
      <c r="I588" s="7">
        <f t="shared" si="27"/>
        <v>112.48019042548295</v>
      </c>
    </row>
    <row r="589" spans="1:9" x14ac:dyDescent="0.2">
      <c r="A589" s="4" t="s">
        <v>1063</v>
      </c>
      <c r="B589" s="5" t="s">
        <v>1140</v>
      </c>
      <c r="C589" s="7">
        <v>0</v>
      </c>
      <c r="D589" s="7">
        <v>89.8</v>
      </c>
      <c r="E589" s="7">
        <v>89.8</v>
      </c>
      <c r="F589" s="7">
        <v>0</v>
      </c>
      <c r="G589" s="7">
        <f t="shared" si="29"/>
        <v>100</v>
      </c>
      <c r="H589" s="7">
        <v>0</v>
      </c>
      <c r="I589" s="7">
        <v>0</v>
      </c>
    </row>
    <row r="590" spans="1:9" x14ac:dyDescent="0.2">
      <c r="A590" s="4" t="s">
        <v>1064</v>
      </c>
      <c r="B590" s="5" t="s">
        <v>1141</v>
      </c>
      <c r="C590" s="7">
        <v>2378516</v>
      </c>
      <c r="D590" s="7">
        <v>2444859.4</v>
      </c>
      <c r="E590" s="7">
        <v>2423555.0041999999</v>
      </c>
      <c r="F590" s="7">
        <f t="shared" si="28"/>
        <v>101.89357583468011</v>
      </c>
      <c r="G590" s="7">
        <f t="shared" si="29"/>
        <v>99.128604458808539</v>
      </c>
      <c r="H590" s="7">
        <v>1793025.16261</v>
      </c>
      <c r="I590" s="7">
        <f t="shared" si="27"/>
        <v>135.16569955282586</v>
      </c>
    </row>
    <row r="591" spans="1:9" x14ac:dyDescent="0.2">
      <c r="A591" s="4" t="s">
        <v>1065</v>
      </c>
      <c r="B591" s="5" t="s">
        <v>1142</v>
      </c>
      <c r="C591" s="7">
        <v>58307.1</v>
      </c>
      <c r="D591" s="7">
        <v>54105.9</v>
      </c>
      <c r="E591" s="7">
        <v>54103.204669999999</v>
      </c>
      <c r="F591" s="7">
        <f t="shared" si="28"/>
        <v>92.790079887355063</v>
      </c>
      <c r="G591" s="7">
        <f t="shared" si="29"/>
        <v>99.995018417584774</v>
      </c>
      <c r="H591" s="7">
        <v>87722.867879999991</v>
      </c>
      <c r="I591" s="7">
        <f t="shared" si="27"/>
        <v>61.675143525870787</v>
      </c>
    </row>
    <row r="592" spans="1:9" x14ac:dyDescent="0.2">
      <c r="A592" s="4" t="s">
        <v>1066</v>
      </c>
      <c r="B592" s="5" t="s">
        <v>1143</v>
      </c>
      <c r="C592" s="7">
        <v>605697.9</v>
      </c>
      <c r="D592" s="7">
        <v>618661.09499999997</v>
      </c>
      <c r="E592" s="7">
        <v>601804.75933999999</v>
      </c>
      <c r="F592" s="7">
        <f t="shared" si="28"/>
        <v>99.357247126001255</v>
      </c>
      <c r="G592" s="7">
        <f t="shared" si="29"/>
        <v>97.275352241116764</v>
      </c>
      <c r="H592" s="7">
        <v>548619.35034</v>
      </c>
      <c r="I592" s="7">
        <f t="shared" si="27"/>
        <v>109.69440997059965</v>
      </c>
    </row>
    <row r="593" spans="1:9" x14ac:dyDescent="0.2">
      <c r="A593" s="4" t="s">
        <v>1067</v>
      </c>
      <c r="B593" s="5" t="s">
        <v>1144</v>
      </c>
      <c r="C593" s="7">
        <v>4744137.8</v>
      </c>
      <c r="D593" s="7">
        <v>4751991.5</v>
      </c>
      <c r="E593" s="7">
        <v>4435802.1461000005</v>
      </c>
      <c r="F593" s="7">
        <f t="shared" si="28"/>
        <v>93.50070198424676</v>
      </c>
      <c r="G593" s="7">
        <f t="shared" si="29"/>
        <v>93.346171728211232</v>
      </c>
      <c r="H593" s="7">
        <v>4637173.7319799997</v>
      </c>
      <c r="I593" s="7">
        <f t="shared" si="27"/>
        <v>95.657450043520015</v>
      </c>
    </row>
    <row r="594" spans="1:9" x14ac:dyDescent="0.2">
      <c r="A594" s="4" t="s">
        <v>1068</v>
      </c>
      <c r="B594" s="5" t="s">
        <v>1145</v>
      </c>
      <c r="C594" s="7">
        <v>25583699.5</v>
      </c>
      <c r="D594" s="7">
        <v>25588389.564270001</v>
      </c>
      <c r="E594" s="7">
        <v>23597951.704980001</v>
      </c>
      <c r="F594" s="7">
        <f t="shared" si="28"/>
        <v>92.238230459906717</v>
      </c>
      <c r="G594" s="7">
        <f t="shared" si="29"/>
        <v>92.221324228745843</v>
      </c>
      <c r="H594" s="7">
        <v>15932821.44651</v>
      </c>
      <c r="I594" s="7">
        <f t="shared" si="27"/>
        <v>148.10905767194805</v>
      </c>
    </row>
    <row r="595" spans="1:9" x14ac:dyDescent="0.2">
      <c r="A595" s="4" t="s">
        <v>1069</v>
      </c>
      <c r="B595" s="5" t="s">
        <v>1146</v>
      </c>
      <c r="C595" s="7">
        <v>299962.7</v>
      </c>
      <c r="D595" s="7">
        <v>306212.40000000002</v>
      </c>
      <c r="E595" s="7">
        <v>302466.75710000005</v>
      </c>
      <c r="F595" s="7">
        <f t="shared" si="28"/>
        <v>100.8347894921602</v>
      </c>
      <c r="G595" s="7">
        <f t="shared" si="29"/>
        <v>98.776782749490238</v>
      </c>
      <c r="H595" s="7">
        <v>173840.94944</v>
      </c>
      <c r="I595" s="7">
        <f t="shared" si="27"/>
        <v>173.99051148440395</v>
      </c>
    </row>
    <row r="596" spans="1:9" x14ac:dyDescent="0.2">
      <c r="A596" s="4" t="s">
        <v>1070</v>
      </c>
      <c r="B596" s="5" t="s">
        <v>1147</v>
      </c>
      <c r="C596" s="7">
        <v>3813913.2</v>
      </c>
      <c r="D596" s="7">
        <v>4197141.2958200006</v>
      </c>
      <c r="E596" s="7">
        <v>4122960.42955</v>
      </c>
      <c r="F596" s="7">
        <f t="shared" si="28"/>
        <v>108.10315320102197</v>
      </c>
      <c r="G596" s="7">
        <f t="shared" si="29"/>
        <v>98.232585918804332</v>
      </c>
      <c r="H596" s="7">
        <v>3249764.9431999996</v>
      </c>
      <c r="I596" s="7">
        <f t="shared" si="27"/>
        <v>126.86949676705468</v>
      </c>
    </row>
    <row r="597" spans="1:9" x14ac:dyDescent="0.2">
      <c r="A597" s="2" t="s">
        <v>1071</v>
      </c>
      <c r="B597" s="3" t="s">
        <v>1148</v>
      </c>
      <c r="C597" s="6">
        <f>C598+C599+C600+C601</f>
        <v>5554060.5999999996</v>
      </c>
      <c r="D597" s="6">
        <v>5619056.6747700004</v>
      </c>
      <c r="E597" s="6">
        <v>4563598.8783299997</v>
      </c>
      <c r="F597" s="6">
        <f t="shared" si="28"/>
        <v>82.166890262774601</v>
      </c>
      <c r="G597" s="6">
        <f t="shared" si="29"/>
        <v>81.21645931817902</v>
      </c>
      <c r="H597" s="6">
        <v>4900149.0683999993</v>
      </c>
      <c r="I597" s="6">
        <f t="shared" si="27"/>
        <v>93.13183771815558</v>
      </c>
    </row>
    <row r="598" spans="1:9" x14ac:dyDescent="0.2">
      <c r="A598" s="4" t="s">
        <v>1072</v>
      </c>
      <c r="B598" s="5" t="s">
        <v>1149</v>
      </c>
      <c r="C598" s="7">
        <v>1169231.5</v>
      </c>
      <c r="D598" s="7">
        <v>1169238.59497</v>
      </c>
      <c r="E598" s="7">
        <v>711444.67160999996</v>
      </c>
      <c r="F598" s="7">
        <f t="shared" si="28"/>
        <v>60.847203621352996</v>
      </c>
      <c r="G598" s="7">
        <f t="shared" si="29"/>
        <v>60.846834398949511</v>
      </c>
      <c r="H598" s="7">
        <v>1149839.6887399999</v>
      </c>
      <c r="I598" s="7">
        <f t="shared" si="27"/>
        <v>61.873379269905406</v>
      </c>
    </row>
    <row r="599" spans="1:9" x14ac:dyDescent="0.2">
      <c r="A599" s="4" t="s">
        <v>1073</v>
      </c>
      <c r="B599" s="5" t="s">
        <v>1150</v>
      </c>
      <c r="C599" s="7">
        <v>3442001.7</v>
      </c>
      <c r="D599" s="7">
        <v>3321795.2798000001</v>
      </c>
      <c r="E599" s="7">
        <v>2733636.09406</v>
      </c>
      <c r="F599" s="7">
        <f t="shared" si="28"/>
        <v>79.419951886136488</v>
      </c>
      <c r="G599" s="7">
        <f t="shared" si="29"/>
        <v>82.293936374808368</v>
      </c>
      <c r="H599" s="7">
        <v>2603328.7540599997</v>
      </c>
      <c r="I599" s="7">
        <f t="shared" si="27"/>
        <v>105.00541238968688</v>
      </c>
    </row>
    <row r="600" spans="1:9" x14ac:dyDescent="0.2">
      <c r="A600" s="4" t="s">
        <v>1074</v>
      </c>
      <c r="B600" s="5" t="s">
        <v>1151</v>
      </c>
      <c r="C600" s="7">
        <v>723900.1</v>
      </c>
      <c r="D600" s="7">
        <v>894700.1</v>
      </c>
      <c r="E600" s="7">
        <v>885714.00650999998</v>
      </c>
      <c r="F600" s="7">
        <f t="shared" si="28"/>
        <v>122.35307144038245</v>
      </c>
      <c r="G600" s="7">
        <f t="shared" si="29"/>
        <v>98.995630659927286</v>
      </c>
      <c r="H600" s="7">
        <v>852790.07484999998</v>
      </c>
      <c r="I600" s="7">
        <f t="shared" si="27"/>
        <v>103.86073110264458</v>
      </c>
    </row>
    <row r="601" spans="1:9" x14ac:dyDescent="0.2">
      <c r="A601" s="4" t="s">
        <v>1075</v>
      </c>
      <c r="B601" s="5" t="s">
        <v>1152</v>
      </c>
      <c r="C601" s="7">
        <v>218927.3</v>
      </c>
      <c r="D601" s="7">
        <v>233322.7</v>
      </c>
      <c r="E601" s="7">
        <v>232804.10615000001</v>
      </c>
      <c r="F601" s="7">
        <f t="shared" si="28"/>
        <v>106.33854532988806</v>
      </c>
      <c r="G601" s="7">
        <f t="shared" si="29"/>
        <v>99.777735363940153</v>
      </c>
      <c r="H601" s="7">
        <v>294190.55074999999</v>
      </c>
      <c r="I601" s="7">
        <f t="shared" si="27"/>
        <v>79.133780998912655</v>
      </c>
    </row>
    <row r="602" spans="1:9" x14ac:dyDescent="0.2">
      <c r="A602" s="2" t="s">
        <v>1076</v>
      </c>
      <c r="B602" s="3" t="s">
        <v>1153</v>
      </c>
      <c r="C602" s="6">
        <f>C603+C604+C605</f>
        <v>1524968.5</v>
      </c>
      <c r="D602" s="6">
        <v>1538451.9</v>
      </c>
      <c r="E602" s="6">
        <v>1534730.9969800001</v>
      </c>
      <c r="F602" s="6">
        <f t="shared" si="28"/>
        <v>100.6401769597208</v>
      </c>
      <c r="G602" s="6">
        <f t="shared" si="29"/>
        <v>99.758139788445789</v>
      </c>
      <c r="H602" s="6">
        <v>1146444.4504000002</v>
      </c>
      <c r="I602" s="6">
        <f t="shared" si="27"/>
        <v>133.8687623673807</v>
      </c>
    </row>
    <row r="603" spans="1:9" x14ac:dyDescent="0.2">
      <c r="A603" s="4" t="s">
        <v>1077</v>
      </c>
      <c r="B603" s="5" t="s">
        <v>1154</v>
      </c>
      <c r="C603" s="7">
        <v>1930.7</v>
      </c>
      <c r="D603" s="7">
        <v>1930.7</v>
      </c>
      <c r="E603" s="7">
        <v>1930.7</v>
      </c>
      <c r="F603" s="7">
        <f t="shared" si="28"/>
        <v>100</v>
      </c>
      <c r="G603" s="7">
        <f t="shared" si="29"/>
        <v>100</v>
      </c>
      <c r="H603" s="7">
        <v>1900.13399</v>
      </c>
      <c r="I603" s="7">
        <f t="shared" si="27"/>
        <v>101.60862392656847</v>
      </c>
    </row>
    <row r="604" spans="1:9" x14ac:dyDescent="0.2">
      <c r="A604" s="4" t="s">
        <v>1078</v>
      </c>
      <c r="B604" s="5" t="s">
        <v>1155</v>
      </c>
      <c r="C604" s="7">
        <v>30294.3</v>
      </c>
      <c r="D604" s="7">
        <v>30294.3</v>
      </c>
      <c r="E604" s="7">
        <v>30169.287800000002</v>
      </c>
      <c r="F604" s="7">
        <f t="shared" si="28"/>
        <v>99.587340852899729</v>
      </c>
      <c r="G604" s="7">
        <f t="shared" si="29"/>
        <v>99.587340852899729</v>
      </c>
      <c r="H604" s="7">
        <v>27512.72134</v>
      </c>
      <c r="I604" s="7">
        <f t="shared" si="27"/>
        <v>109.65577496740642</v>
      </c>
    </row>
    <row r="605" spans="1:9" x14ac:dyDescent="0.2">
      <c r="A605" s="4" t="s">
        <v>1079</v>
      </c>
      <c r="B605" s="5" t="s">
        <v>1156</v>
      </c>
      <c r="C605" s="7">
        <v>1492743.5</v>
      </c>
      <c r="D605" s="7">
        <v>1506226.9</v>
      </c>
      <c r="E605" s="7">
        <v>1502631.0091800001</v>
      </c>
      <c r="F605" s="7">
        <f t="shared" si="28"/>
        <v>100.6623716117337</v>
      </c>
      <c r="G605" s="7">
        <f t="shared" si="29"/>
        <v>99.761264997989358</v>
      </c>
      <c r="H605" s="7">
        <v>1117031.59507</v>
      </c>
      <c r="I605" s="7">
        <f t="shared" si="27"/>
        <v>134.52000962298976</v>
      </c>
    </row>
    <row r="606" spans="1:9" ht="15.75" customHeight="1" x14ac:dyDescent="0.2">
      <c r="A606" s="2" t="s">
        <v>1080</v>
      </c>
      <c r="B606" s="3" t="s">
        <v>1157</v>
      </c>
      <c r="C606" s="6">
        <f>C607+C608+C609+C610+C611+C612+C613</f>
        <v>25455093.299999993</v>
      </c>
      <c r="D606" s="6">
        <v>25501519.4067</v>
      </c>
      <c r="E606" s="6">
        <v>23613058.21759</v>
      </c>
      <c r="F606" s="6">
        <f t="shared" si="28"/>
        <v>92.763589350466091</v>
      </c>
      <c r="G606" s="6">
        <f t="shared" si="29"/>
        <v>92.594711087630941</v>
      </c>
      <c r="H606" s="6">
        <v>19213442.399659999</v>
      </c>
      <c r="I606" s="6">
        <f t="shared" si="27"/>
        <v>122.89863381279274</v>
      </c>
    </row>
    <row r="607" spans="1:9" x14ac:dyDescent="0.2">
      <c r="A607" s="4" t="s">
        <v>1081</v>
      </c>
      <c r="B607" s="5" t="s">
        <v>1158</v>
      </c>
      <c r="C607" s="7">
        <v>3756043.4</v>
      </c>
      <c r="D607" s="7">
        <v>3772997.9</v>
      </c>
      <c r="E607" s="7">
        <v>3772707.6727899997</v>
      </c>
      <c r="F607" s="7">
        <f t="shared" si="28"/>
        <v>100.44366560807046</v>
      </c>
      <c r="G607" s="7">
        <f t="shared" si="29"/>
        <v>99.992307782360541</v>
      </c>
      <c r="H607" s="7">
        <v>3540046.5548899998</v>
      </c>
      <c r="I607" s="7">
        <f t="shared" si="27"/>
        <v>106.57226153081565</v>
      </c>
    </row>
    <row r="608" spans="1:9" x14ac:dyDescent="0.2">
      <c r="A608" s="4" t="s">
        <v>1082</v>
      </c>
      <c r="B608" s="5" t="s">
        <v>1159</v>
      </c>
      <c r="C608" s="7">
        <v>17103325.399999999</v>
      </c>
      <c r="D608" s="7">
        <v>17110639.045249999</v>
      </c>
      <c r="E608" s="7">
        <v>15253110.426100001</v>
      </c>
      <c r="F608" s="7">
        <f t="shared" si="28"/>
        <v>89.182133119562835</v>
      </c>
      <c r="G608" s="7">
        <f t="shared" si="29"/>
        <v>89.144013766886999</v>
      </c>
      <c r="H608" s="7">
        <v>11654898.45259</v>
      </c>
      <c r="I608" s="7">
        <f t="shared" si="27"/>
        <v>130.87295859459326</v>
      </c>
    </row>
    <row r="609" spans="1:9" x14ac:dyDescent="0.2">
      <c r="A609" s="4" t="s">
        <v>1083</v>
      </c>
      <c r="B609" s="5" t="s">
        <v>1160</v>
      </c>
      <c r="C609" s="7">
        <v>799617.7</v>
      </c>
      <c r="D609" s="7">
        <v>799617.7</v>
      </c>
      <c r="E609" s="7">
        <v>799614.36003999994</v>
      </c>
      <c r="F609" s="7">
        <f t="shared" si="28"/>
        <v>99.999582305394185</v>
      </c>
      <c r="G609" s="7">
        <f t="shared" si="29"/>
        <v>99.999582305394185</v>
      </c>
      <c r="H609" s="7">
        <v>753757.18328</v>
      </c>
      <c r="I609" s="7">
        <f t="shared" si="27"/>
        <v>106.08381290118535</v>
      </c>
    </row>
    <row r="610" spans="1:9" x14ac:dyDescent="0.2">
      <c r="A610" s="4" t="s">
        <v>1084</v>
      </c>
      <c r="B610" s="5" t="s">
        <v>1161</v>
      </c>
      <c r="C610" s="7">
        <v>2447368.5</v>
      </c>
      <c r="D610" s="7">
        <v>2458225</v>
      </c>
      <c r="E610" s="7">
        <v>2435617.2363</v>
      </c>
      <c r="F610" s="7">
        <f t="shared" si="28"/>
        <v>99.519840853553518</v>
      </c>
      <c r="G610" s="7">
        <f t="shared" si="29"/>
        <v>99.080321626376758</v>
      </c>
      <c r="H610" s="7">
        <v>2122123.3354000002</v>
      </c>
      <c r="I610" s="7">
        <f t="shared" si="27"/>
        <v>114.77265226155713</v>
      </c>
    </row>
    <row r="611" spans="1:9" x14ac:dyDescent="0.2">
      <c r="A611" s="4" t="s">
        <v>1085</v>
      </c>
      <c r="B611" s="5" t="s">
        <v>1162</v>
      </c>
      <c r="C611" s="7">
        <v>95568.7</v>
      </c>
      <c r="D611" s="7">
        <v>84957.422000000006</v>
      </c>
      <c r="E611" s="7">
        <v>84957.12487</v>
      </c>
      <c r="F611" s="7">
        <f t="shared" si="28"/>
        <v>88.896390627893865</v>
      </c>
      <c r="G611" s="7">
        <f t="shared" si="29"/>
        <v>99.999650260103223</v>
      </c>
      <c r="H611" s="7">
        <v>76478.7</v>
      </c>
      <c r="I611" s="7">
        <f t="shared" si="27"/>
        <v>111.08599501560565</v>
      </c>
    </row>
    <row r="612" spans="1:9" x14ac:dyDescent="0.2">
      <c r="A612" s="4" t="s">
        <v>1086</v>
      </c>
      <c r="B612" s="5" t="s">
        <v>1163</v>
      </c>
      <c r="C612" s="7">
        <v>218951.2</v>
      </c>
      <c r="D612" s="7">
        <v>218951.2</v>
      </c>
      <c r="E612" s="7">
        <v>218295.59546000001</v>
      </c>
      <c r="F612" s="7">
        <f t="shared" si="28"/>
        <v>99.70057047415132</v>
      </c>
      <c r="G612" s="7">
        <f t="shared" si="29"/>
        <v>99.70057047415132</v>
      </c>
      <c r="H612" s="7">
        <v>408658.74864999996</v>
      </c>
      <c r="I612" s="7">
        <f t="shared" si="27"/>
        <v>53.417575466360944</v>
      </c>
    </row>
    <row r="613" spans="1:9" x14ac:dyDescent="0.2">
      <c r="A613" s="4" t="s">
        <v>1087</v>
      </c>
      <c r="B613" s="5" t="s">
        <v>1164</v>
      </c>
      <c r="C613" s="7">
        <v>1034218.4</v>
      </c>
      <c r="D613" s="7">
        <v>1056131.1394500001</v>
      </c>
      <c r="E613" s="7">
        <v>1048755.8020299999</v>
      </c>
      <c r="F613" s="7">
        <f t="shared" si="28"/>
        <v>101.40564140320845</v>
      </c>
      <c r="G613" s="7">
        <f t="shared" si="29"/>
        <v>99.301664618672163</v>
      </c>
      <c r="H613" s="7">
        <v>657479.42485000007</v>
      </c>
      <c r="I613" s="7">
        <f t="shared" si="27"/>
        <v>159.51157745647586</v>
      </c>
    </row>
    <row r="614" spans="1:9" x14ac:dyDescent="0.2">
      <c r="A614" s="2" t="s">
        <v>1088</v>
      </c>
      <c r="B614" s="3" t="s">
        <v>1165</v>
      </c>
      <c r="C614" s="6">
        <f>C615+C616+C617</f>
        <v>4229577.7</v>
      </c>
      <c r="D614" s="6">
        <v>4240874.2</v>
      </c>
      <c r="E614" s="6">
        <v>3657520.90142</v>
      </c>
      <c r="F614" s="6">
        <f t="shared" si="28"/>
        <v>86.474848338168613</v>
      </c>
      <c r="G614" s="6">
        <f t="shared" si="29"/>
        <v>86.244503584190255</v>
      </c>
      <c r="H614" s="6">
        <v>3123522.4592900001</v>
      </c>
      <c r="I614" s="6">
        <f t="shared" si="27"/>
        <v>117.09603337545336</v>
      </c>
    </row>
    <row r="615" spans="1:9" x14ac:dyDescent="0.2">
      <c r="A615" s="4" t="s">
        <v>1089</v>
      </c>
      <c r="B615" s="5" t="s">
        <v>1166</v>
      </c>
      <c r="C615" s="7">
        <v>4125378.1</v>
      </c>
      <c r="D615" s="7">
        <v>4124473.5</v>
      </c>
      <c r="E615" s="7">
        <v>3541556.0190900001</v>
      </c>
      <c r="F615" s="7">
        <f t="shared" si="28"/>
        <v>85.848034610209424</v>
      </c>
      <c r="G615" s="7">
        <f t="shared" si="29"/>
        <v>85.866863227270102</v>
      </c>
      <c r="H615" s="7">
        <v>3017148.11307</v>
      </c>
      <c r="I615" s="7">
        <f t="shared" si="27"/>
        <v>117.38091357690776</v>
      </c>
    </row>
    <row r="616" spans="1:9" x14ac:dyDescent="0.2">
      <c r="A616" s="4" t="s">
        <v>1090</v>
      </c>
      <c r="B616" s="5" t="s">
        <v>1167</v>
      </c>
      <c r="C616" s="7">
        <v>14723.9</v>
      </c>
      <c r="D616" s="7">
        <v>14723.9</v>
      </c>
      <c r="E616" s="7">
        <v>14723.9</v>
      </c>
      <c r="F616" s="7">
        <f t="shared" si="28"/>
        <v>100</v>
      </c>
      <c r="G616" s="7">
        <f t="shared" si="29"/>
        <v>100</v>
      </c>
      <c r="H616" s="7">
        <v>13877</v>
      </c>
      <c r="I616" s="7">
        <f t="shared" si="27"/>
        <v>106.10290408589753</v>
      </c>
    </row>
    <row r="617" spans="1:9" x14ac:dyDescent="0.2">
      <c r="A617" s="4" t="s">
        <v>1091</v>
      </c>
      <c r="B617" s="5" t="s">
        <v>1168</v>
      </c>
      <c r="C617" s="7">
        <v>89475.7</v>
      </c>
      <c r="D617" s="7">
        <v>101676.8</v>
      </c>
      <c r="E617" s="7">
        <v>101240.98233</v>
      </c>
      <c r="F617" s="7">
        <f t="shared" si="28"/>
        <v>113.14913695003224</v>
      </c>
      <c r="G617" s="7">
        <f t="shared" si="29"/>
        <v>99.57136960447221</v>
      </c>
      <c r="H617" s="7">
        <v>92497.346219999992</v>
      </c>
      <c r="I617" s="7">
        <f t="shared" si="27"/>
        <v>109.45285077606847</v>
      </c>
    </row>
    <row r="618" spans="1:9" x14ac:dyDescent="0.2">
      <c r="A618" s="2" t="s">
        <v>1092</v>
      </c>
      <c r="B618" s="3" t="s">
        <v>1169</v>
      </c>
      <c r="C618" s="6">
        <f>C619+C620+C621+C622+C623+C624+C625</f>
        <v>12267615.000000002</v>
      </c>
      <c r="D618" s="6">
        <v>12336506.156749999</v>
      </c>
      <c r="E618" s="6">
        <v>10651292.61407</v>
      </c>
      <c r="F618" s="6">
        <f t="shared" si="28"/>
        <v>86.824477407140648</v>
      </c>
      <c r="G618" s="6">
        <f t="shared" si="29"/>
        <v>86.339620624613204</v>
      </c>
      <c r="H618" s="6">
        <v>13004666.70774</v>
      </c>
      <c r="I618" s="6">
        <f t="shared" si="27"/>
        <v>81.903618550490492</v>
      </c>
    </row>
    <row r="619" spans="1:9" x14ac:dyDescent="0.2">
      <c r="A619" s="4" t="s">
        <v>1093</v>
      </c>
      <c r="B619" s="5" t="s">
        <v>1170</v>
      </c>
      <c r="C619" s="7">
        <v>3195053.4</v>
      </c>
      <c r="D619" s="7">
        <v>3076207.7087699999</v>
      </c>
      <c r="E619" s="7">
        <v>2630965.6011100002</v>
      </c>
      <c r="F619" s="7">
        <f t="shared" si="28"/>
        <v>82.34496491075862</v>
      </c>
      <c r="G619" s="7">
        <f t="shared" si="29"/>
        <v>85.526266435434337</v>
      </c>
      <c r="H619" s="7">
        <v>5431174.4912399994</v>
      </c>
      <c r="I619" s="7">
        <f t="shared" si="27"/>
        <v>48.441927346534591</v>
      </c>
    </row>
    <row r="620" spans="1:9" x14ac:dyDescent="0.2">
      <c r="A620" s="4" t="s">
        <v>1094</v>
      </c>
      <c r="B620" s="5" t="s">
        <v>1171</v>
      </c>
      <c r="C620" s="7">
        <v>5685903</v>
      </c>
      <c r="D620" s="7">
        <v>5674753.2000000002</v>
      </c>
      <c r="E620" s="7">
        <v>4662622.08825</v>
      </c>
      <c r="F620" s="7">
        <f t="shared" si="28"/>
        <v>82.00319436068466</v>
      </c>
      <c r="G620" s="7">
        <f t="shared" si="29"/>
        <v>82.164314885976012</v>
      </c>
      <c r="H620" s="7">
        <v>4099504.8893000004</v>
      </c>
      <c r="I620" s="7">
        <f t="shared" si="27"/>
        <v>113.73622459677451</v>
      </c>
    </row>
    <row r="621" spans="1:9" x14ac:dyDescent="0.2">
      <c r="A621" s="4" t="s">
        <v>1095</v>
      </c>
      <c r="B621" s="5" t="s">
        <v>1172</v>
      </c>
      <c r="C621" s="7">
        <v>63524.4</v>
      </c>
      <c r="D621" s="7">
        <v>64234.406799999997</v>
      </c>
      <c r="E621" s="7">
        <v>64185.733840000001</v>
      </c>
      <c r="F621" s="7">
        <f t="shared" si="28"/>
        <v>101.04107058075323</v>
      </c>
      <c r="G621" s="7">
        <f t="shared" si="29"/>
        <v>99.924226030215323</v>
      </c>
      <c r="H621" s="7">
        <v>62543.89041</v>
      </c>
      <c r="I621" s="7">
        <f t="shared" si="27"/>
        <v>102.62510601633039</v>
      </c>
    </row>
    <row r="622" spans="1:9" x14ac:dyDescent="0.2">
      <c r="A622" s="4" t="s">
        <v>1096</v>
      </c>
      <c r="B622" s="5" t="s">
        <v>1173</v>
      </c>
      <c r="C622" s="7">
        <v>777239.3</v>
      </c>
      <c r="D622" s="7">
        <v>805465.24699999997</v>
      </c>
      <c r="E622" s="7">
        <v>780983.27825999993</v>
      </c>
      <c r="F622" s="7">
        <f t="shared" si="28"/>
        <v>100.48170212957579</v>
      </c>
      <c r="G622" s="7">
        <f t="shared" si="29"/>
        <v>96.960518305267101</v>
      </c>
      <c r="H622" s="7">
        <v>700927.15861000004</v>
      </c>
      <c r="I622" s="7">
        <f t="shared" si="27"/>
        <v>111.42146065630531</v>
      </c>
    </row>
    <row r="623" spans="1:9" x14ac:dyDescent="0.2">
      <c r="A623" s="4" t="s">
        <v>1097</v>
      </c>
      <c r="B623" s="5" t="s">
        <v>1174</v>
      </c>
      <c r="C623" s="7">
        <v>317926.40000000002</v>
      </c>
      <c r="D623" s="7">
        <v>310907.09999999998</v>
      </c>
      <c r="E623" s="7">
        <v>307424.05433999997</v>
      </c>
      <c r="F623" s="7">
        <f t="shared" si="28"/>
        <v>96.696611020663894</v>
      </c>
      <c r="G623" s="7">
        <f t="shared" si="29"/>
        <v>98.879714982385408</v>
      </c>
      <c r="H623" s="7">
        <v>268448.59485000005</v>
      </c>
      <c r="I623" s="7">
        <f t="shared" si="27"/>
        <v>114.51877947499709</v>
      </c>
    </row>
    <row r="624" spans="1:9" ht="25.5" x14ac:dyDescent="0.2">
      <c r="A624" s="4" t="s">
        <v>1098</v>
      </c>
      <c r="B624" s="5" t="s">
        <v>1175</v>
      </c>
      <c r="C624" s="7">
        <v>148702.6</v>
      </c>
      <c r="D624" s="7">
        <v>150182.39999999999</v>
      </c>
      <c r="E624" s="7">
        <v>150039.4135</v>
      </c>
      <c r="F624" s="7">
        <f t="shared" si="28"/>
        <v>100.89898461761932</v>
      </c>
      <c r="G624" s="7">
        <f t="shared" si="29"/>
        <v>99.904791440275304</v>
      </c>
      <c r="H624" s="7">
        <v>136839.99047999998</v>
      </c>
      <c r="I624" s="7">
        <f t="shared" si="27"/>
        <v>109.64588127615312</v>
      </c>
    </row>
    <row r="625" spans="1:12" x14ac:dyDescent="0.2">
      <c r="A625" s="4" t="s">
        <v>1099</v>
      </c>
      <c r="B625" s="5" t="s">
        <v>1176</v>
      </c>
      <c r="C625" s="7">
        <v>2079265.9</v>
      </c>
      <c r="D625" s="7">
        <v>2254756.09418</v>
      </c>
      <c r="E625" s="7">
        <v>2055072.4447699999</v>
      </c>
      <c r="F625" s="7">
        <f t="shared" si="28"/>
        <v>98.836442456445809</v>
      </c>
      <c r="G625" s="7">
        <f t="shared" si="29"/>
        <v>91.143891353684523</v>
      </c>
      <c r="H625" s="7">
        <v>2305227.6928499998</v>
      </c>
      <c r="I625" s="7">
        <f t="shared" si="27"/>
        <v>89.148349689885606</v>
      </c>
    </row>
    <row r="626" spans="1:12" x14ac:dyDescent="0.2">
      <c r="A626" s="2" t="s">
        <v>1100</v>
      </c>
      <c r="B626" s="3" t="s">
        <v>1177</v>
      </c>
      <c r="C626" s="6">
        <f>C627+C628+C629+C630+C631</f>
        <v>21272222.699999999</v>
      </c>
      <c r="D626" s="6">
        <v>21657275.353999998</v>
      </c>
      <c r="E626" s="6">
        <v>21218405.04507</v>
      </c>
      <c r="F626" s="6">
        <f t="shared" si="28"/>
        <v>99.747005022987096</v>
      </c>
      <c r="G626" s="6">
        <f t="shared" si="29"/>
        <v>97.973566380089721</v>
      </c>
      <c r="H626" s="6">
        <v>22014261.097259998</v>
      </c>
      <c r="I626" s="6">
        <f t="shared" si="27"/>
        <v>96.384815966914033</v>
      </c>
    </row>
    <row r="627" spans="1:12" s="15" customFormat="1" x14ac:dyDescent="0.2">
      <c r="A627" s="4" t="s">
        <v>1101</v>
      </c>
      <c r="B627" s="5" t="s">
        <v>1178</v>
      </c>
      <c r="C627" s="7">
        <v>81987.7</v>
      </c>
      <c r="D627" s="7">
        <v>90309.2</v>
      </c>
      <c r="E627" s="7">
        <v>89873.521410000001</v>
      </c>
      <c r="F627" s="7">
        <f t="shared" si="28"/>
        <v>109.6182981227672</v>
      </c>
      <c r="G627" s="7">
        <f t="shared" si="29"/>
        <v>99.517570092526569</v>
      </c>
      <c r="H627" s="7">
        <v>72419.072280000008</v>
      </c>
      <c r="I627" s="7">
        <f t="shared" si="27"/>
        <v>124.10200597780978</v>
      </c>
      <c r="L627" s="11"/>
    </row>
    <row r="628" spans="1:12" s="15" customFormat="1" x14ac:dyDescent="0.2">
      <c r="A628" s="4" t="s">
        <v>1102</v>
      </c>
      <c r="B628" s="5" t="s">
        <v>1179</v>
      </c>
      <c r="C628" s="7">
        <v>2876100.5</v>
      </c>
      <c r="D628" s="7">
        <v>2860887.4</v>
      </c>
      <c r="E628" s="7">
        <v>2859059.5321799996</v>
      </c>
      <c r="F628" s="7">
        <f t="shared" si="28"/>
        <v>99.407497484180396</v>
      </c>
      <c r="G628" s="7">
        <f t="shared" si="29"/>
        <v>99.936108362041793</v>
      </c>
      <c r="H628" s="7">
        <v>2435857.3727100003</v>
      </c>
      <c r="I628" s="7">
        <f t="shared" si="27"/>
        <v>117.37384808369006</v>
      </c>
      <c r="L628" s="11"/>
    </row>
    <row r="629" spans="1:12" s="15" customFormat="1" x14ac:dyDescent="0.2">
      <c r="A629" s="4" t="s">
        <v>1103</v>
      </c>
      <c r="B629" s="5" t="s">
        <v>1180</v>
      </c>
      <c r="C629" s="7">
        <v>12051534.800000001</v>
      </c>
      <c r="D629" s="7">
        <v>12474421.264</v>
      </c>
      <c r="E629" s="7">
        <v>12137175.926999999</v>
      </c>
      <c r="F629" s="7">
        <f t="shared" si="28"/>
        <v>100.71062423518038</v>
      </c>
      <c r="G629" s="7">
        <f t="shared" si="29"/>
        <v>97.296505145507155</v>
      </c>
      <c r="H629" s="7">
        <v>11493314.047540002</v>
      </c>
      <c r="I629" s="7">
        <f t="shared" si="27"/>
        <v>105.60205591526326</v>
      </c>
    </row>
    <row r="630" spans="1:12" x14ac:dyDescent="0.2">
      <c r="A630" s="4" t="s">
        <v>1104</v>
      </c>
      <c r="B630" s="5" t="s">
        <v>1181</v>
      </c>
      <c r="C630" s="7">
        <v>5825787</v>
      </c>
      <c r="D630" s="7">
        <v>5775691.3899999997</v>
      </c>
      <c r="E630" s="7">
        <v>5678363.9481600001</v>
      </c>
      <c r="F630" s="7">
        <f t="shared" si="28"/>
        <v>97.46947404977216</v>
      </c>
      <c r="G630" s="7">
        <f t="shared" si="29"/>
        <v>98.31487807661415</v>
      </c>
      <c r="H630" s="7">
        <v>7603958.2324899994</v>
      </c>
      <c r="I630" s="7">
        <f t="shared" si="27"/>
        <v>74.676422128380864</v>
      </c>
      <c r="L630" s="15"/>
    </row>
    <row r="631" spans="1:12" x14ac:dyDescent="0.2">
      <c r="A631" s="4" t="s">
        <v>1105</v>
      </c>
      <c r="B631" s="5" t="s">
        <v>1182</v>
      </c>
      <c r="C631" s="7">
        <v>436812.7</v>
      </c>
      <c r="D631" s="7">
        <v>455966.1</v>
      </c>
      <c r="E631" s="7">
        <v>453932.11631999997</v>
      </c>
      <c r="F631" s="7">
        <f t="shared" si="28"/>
        <v>103.91916634291995</v>
      </c>
      <c r="G631" s="7">
        <f t="shared" si="29"/>
        <v>99.553917784677409</v>
      </c>
      <c r="H631" s="7">
        <v>408712.37224</v>
      </c>
      <c r="I631" s="7">
        <f t="shared" si="27"/>
        <v>111.06395283122148</v>
      </c>
      <c r="L631" s="15"/>
    </row>
    <row r="632" spans="1:12" x14ac:dyDescent="0.2">
      <c r="A632" s="2" t="s">
        <v>1106</v>
      </c>
      <c r="B632" s="3" t="s">
        <v>1183</v>
      </c>
      <c r="C632" s="6">
        <f>C633+C634+C635</f>
        <v>2340414</v>
      </c>
      <c r="D632" s="6">
        <v>2344230.5</v>
      </c>
      <c r="E632" s="6">
        <v>2070741.6556099998</v>
      </c>
      <c r="F632" s="6">
        <f t="shared" si="28"/>
        <v>88.477579420136763</v>
      </c>
      <c r="G632" s="6">
        <f t="shared" si="29"/>
        <v>88.333534420356699</v>
      </c>
      <c r="H632" s="6">
        <v>1353270.6311900001</v>
      </c>
      <c r="I632" s="6">
        <f t="shared" si="27"/>
        <v>153.01755671658157</v>
      </c>
    </row>
    <row r="633" spans="1:12" x14ac:dyDescent="0.2">
      <c r="A633" s="4" t="s">
        <v>1107</v>
      </c>
      <c r="B633" s="5" t="s">
        <v>1184</v>
      </c>
      <c r="C633" s="7">
        <f>1831201.8+271.2</f>
        <v>1831473</v>
      </c>
      <c r="D633" s="7">
        <v>1831201.8</v>
      </c>
      <c r="E633" s="7">
        <v>1558359.38432</v>
      </c>
      <c r="F633" s="7">
        <f t="shared" si="28"/>
        <v>85.087761835418803</v>
      </c>
      <c r="G633" s="7">
        <f t="shared" si="29"/>
        <v>85.10036328710467</v>
      </c>
      <c r="H633" s="7">
        <v>868571.82491999993</v>
      </c>
      <c r="I633" s="7">
        <f t="shared" si="27"/>
        <v>179.41629461254206</v>
      </c>
    </row>
    <row r="634" spans="1:12" x14ac:dyDescent="0.2">
      <c r="A634" s="4" t="s">
        <v>1108</v>
      </c>
      <c r="B634" s="5" t="s">
        <v>1185</v>
      </c>
      <c r="C634" s="7">
        <v>483004.6</v>
      </c>
      <c r="D634" s="7">
        <v>483275.8</v>
      </c>
      <c r="E634" s="7">
        <v>482777.25702999998</v>
      </c>
      <c r="F634" s="7">
        <f t="shared" si="28"/>
        <v>99.952931510383138</v>
      </c>
      <c r="G634" s="7">
        <f t="shared" si="29"/>
        <v>99.896840899130481</v>
      </c>
      <c r="H634" s="7">
        <v>460392.19013999996</v>
      </c>
      <c r="I634" s="7">
        <f t="shared" si="27"/>
        <v>104.86217346197661</v>
      </c>
    </row>
    <row r="635" spans="1:12" x14ac:dyDescent="0.2">
      <c r="A635" s="4" t="s">
        <v>1109</v>
      </c>
      <c r="B635" s="5" t="s">
        <v>1186</v>
      </c>
      <c r="C635" s="7">
        <v>25936.400000000001</v>
      </c>
      <c r="D635" s="7">
        <v>29752.9</v>
      </c>
      <c r="E635" s="7">
        <v>29605.01426</v>
      </c>
      <c r="F635" s="7">
        <f t="shared" si="28"/>
        <v>114.14465484801282</v>
      </c>
      <c r="G635" s="7">
        <f t="shared" si="29"/>
        <v>99.502953527219191</v>
      </c>
      <c r="H635" s="7">
        <v>24306.616129999999</v>
      </c>
      <c r="I635" s="7">
        <f t="shared" si="27"/>
        <v>121.79817257022687</v>
      </c>
    </row>
    <row r="636" spans="1:12" x14ac:dyDescent="0.2">
      <c r="A636" s="2" t="s">
        <v>1110</v>
      </c>
      <c r="B636" s="3" t="s">
        <v>1187</v>
      </c>
      <c r="C636" s="6">
        <f>C637+C638+C639</f>
        <v>215703.7</v>
      </c>
      <c r="D636" s="6">
        <v>215693.3</v>
      </c>
      <c r="E636" s="6">
        <v>215618.17936000001</v>
      </c>
      <c r="F636" s="6">
        <f t="shared" si="28"/>
        <v>99.960352724593974</v>
      </c>
      <c r="G636" s="6">
        <f t="shared" si="29"/>
        <v>99.965172474063877</v>
      </c>
      <c r="H636" s="6">
        <v>197527.81958000001</v>
      </c>
      <c r="I636" s="6">
        <f t="shared" si="27"/>
        <v>109.15838580027118</v>
      </c>
    </row>
    <row r="637" spans="1:12" x14ac:dyDescent="0.2">
      <c r="A637" s="4" t="s">
        <v>1111</v>
      </c>
      <c r="B637" s="5" t="s">
        <v>1188</v>
      </c>
      <c r="C637" s="7">
        <v>50111.199999999997</v>
      </c>
      <c r="D637" s="7">
        <v>50111.199999999997</v>
      </c>
      <c r="E637" s="7">
        <v>50111.199999999997</v>
      </c>
      <c r="F637" s="7">
        <f t="shared" si="28"/>
        <v>100</v>
      </c>
      <c r="G637" s="7">
        <f t="shared" si="29"/>
        <v>100</v>
      </c>
      <c r="H637" s="7">
        <v>39071.599999999999</v>
      </c>
      <c r="I637" s="7">
        <f t="shared" si="27"/>
        <v>128.25479376324492</v>
      </c>
    </row>
    <row r="638" spans="1:12" x14ac:dyDescent="0.2">
      <c r="A638" s="4" t="s">
        <v>1112</v>
      </c>
      <c r="B638" s="5" t="s">
        <v>1189</v>
      </c>
      <c r="C638" s="7">
        <v>22655</v>
      </c>
      <c r="D638" s="7">
        <v>22655</v>
      </c>
      <c r="E638" s="7">
        <v>22655</v>
      </c>
      <c r="F638" s="7">
        <f t="shared" si="28"/>
        <v>100</v>
      </c>
      <c r="G638" s="7">
        <f t="shared" si="29"/>
        <v>100</v>
      </c>
      <c r="H638" s="7">
        <v>20585.2</v>
      </c>
      <c r="I638" s="7">
        <f t="shared" si="27"/>
        <v>110.05479665002041</v>
      </c>
    </row>
    <row r="639" spans="1:12" x14ac:dyDescent="0.2">
      <c r="A639" s="4" t="s">
        <v>1113</v>
      </c>
      <c r="B639" s="5" t="s">
        <v>1190</v>
      </c>
      <c r="C639" s="7">
        <v>142937.5</v>
      </c>
      <c r="D639" s="7">
        <v>142927.1</v>
      </c>
      <c r="E639" s="7">
        <v>142851.97936000003</v>
      </c>
      <c r="F639" s="7">
        <f t="shared" si="28"/>
        <v>99.940169206821182</v>
      </c>
      <c r="G639" s="7">
        <f t="shared" si="29"/>
        <v>99.947441290000299</v>
      </c>
      <c r="H639" s="7">
        <v>137871.01958000002</v>
      </c>
      <c r="I639" s="7">
        <f t="shared" si="27"/>
        <v>103.61276778482791</v>
      </c>
    </row>
    <row r="640" spans="1:12" x14ac:dyDescent="0.2">
      <c r="A640" s="2" t="s">
        <v>1114</v>
      </c>
      <c r="B640" s="3" t="s">
        <v>1191</v>
      </c>
      <c r="C640" s="6">
        <v>18922</v>
      </c>
      <c r="D640" s="6">
        <v>18922</v>
      </c>
      <c r="E640" s="6">
        <v>18921.95105</v>
      </c>
      <c r="F640" s="6">
        <f t="shared" si="28"/>
        <v>99.999741306415814</v>
      </c>
      <c r="G640" s="6">
        <f t="shared" si="29"/>
        <v>99.999741306415814</v>
      </c>
      <c r="H640" s="6">
        <v>15416.390820000001</v>
      </c>
      <c r="I640" s="6">
        <f t="shared" si="27"/>
        <v>122.73917592600314</v>
      </c>
    </row>
    <row r="641" spans="1:9" x14ac:dyDescent="0.2">
      <c r="A641" s="4" t="s">
        <v>1115</v>
      </c>
      <c r="B641" s="5" t="s">
        <v>1192</v>
      </c>
      <c r="C641" s="7">
        <v>18922</v>
      </c>
      <c r="D641" s="7">
        <v>18922</v>
      </c>
      <c r="E641" s="7">
        <v>18921.95105</v>
      </c>
      <c r="F641" s="7">
        <f t="shared" si="28"/>
        <v>99.999741306415814</v>
      </c>
      <c r="G641" s="7">
        <f t="shared" si="29"/>
        <v>99.999741306415814</v>
      </c>
      <c r="H641" s="7">
        <v>15416.390820000001</v>
      </c>
      <c r="I641" s="7">
        <f t="shared" si="27"/>
        <v>122.73917592600314</v>
      </c>
    </row>
    <row r="642" spans="1:9" ht="25.5" x14ac:dyDescent="0.2">
      <c r="A642" s="2" t="s">
        <v>1116</v>
      </c>
      <c r="B642" s="3" t="s">
        <v>1193</v>
      </c>
      <c r="C642" s="6">
        <f>C643+C644+C645</f>
        <v>2383721.9000000004</v>
      </c>
      <c r="D642" s="6">
        <v>2407630.5</v>
      </c>
      <c r="E642" s="6">
        <v>2307921.1687699999</v>
      </c>
      <c r="F642" s="6">
        <f t="shared" si="28"/>
        <v>96.820068178674674</v>
      </c>
      <c r="G642" s="6">
        <f t="shared" si="29"/>
        <v>95.85861155895806</v>
      </c>
      <c r="H642" s="6">
        <v>2222806.3999600001</v>
      </c>
      <c r="I642" s="6">
        <f t="shared" si="27"/>
        <v>103.82915798746717</v>
      </c>
    </row>
    <row r="643" spans="1:9" ht="25.5" x14ac:dyDescent="0.2">
      <c r="A643" s="4" t="s">
        <v>1117</v>
      </c>
      <c r="B643" s="5" t="s">
        <v>1194</v>
      </c>
      <c r="C643" s="7">
        <v>1433038.6</v>
      </c>
      <c r="D643" s="7">
        <v>1433038.6</v>
      </c>
      <c r="E643" s="7">
        <v>1433038.6</v>
      </c>
      <c r="F643" s="7">
        <f t="shared" si="28"/>
        <v>100</v>
      </c>
      <c r="G643" s="7">
        <f t="shared" si="29"/>
        <v>100</v>
      </c>
      <c r="H643" s="7">
        <v>1169424.8999999999</v>
      </c>
      <c r="I643" s="7">
        <f t="shared" si="27"/>
        <v>122.54216581158826</v>
      </c>
    </row>
    <row r="644" spans="1:9" x14ac:dyDescent="0.2">
      <c r="A644" s="4" t="s">
        <v>1118</v>
      </c>
      <c r="B644" s="5" t="s">
        <v>1195</v>
      </c>
      <c r="C644" s="7">
        <v>651993.30000000005</v>
      </c>
      <c r="D644" s="7">
        <v>685626.8</v>
      </c>
      <c r="E644" s="7">
        <v>602222.19999999995</v>
      </c>
      <c r="F644" s="7">
        <f t="shared" si="28"/>
        <v>92.366317261235636</v>
      </c>
      <c r="G644" s="7">
        <f t="shared" si="29"/>
        <v>87.835277150776463</v>
      </c>
      <c r="H644" s="7">
        <v>833285.7</v>
      </c>
      <c r="I644" s="7">
        <f t="shared" si="27"/>
        <v>72.270794998642117</v>
      </c>
    </row>
    <row r="645" spans="1:9" x14ac:dyDescent="0.2">
      <c r="A645" s="4" t="s">
        <v>1119</v>
      </c>
      <c r="B645" s="5" t="s">
        <v>1196</v>
      </c>
      <c r="C645" s="7">
        <v>298690</v>
      </c>
      <c r="D645" s="7">
        <v>288965.09999999998</v>
      </c>
      <c r="E645" s="7">
        <v>272660.36877</v>
      </c>
      <c r="F645" s="7">
        <f t="shared" si="28"/>
        <v>91.285402514312494</v>
      </c>
      <c r="G645" s="7">
        <f t="shared" si="29"/>
        <v>94.357543097765102</v>
      </c>
      <c r="H645" s="7">
        <v>220095.79996</v>
      </c>
      <c r="I645" s="7">
        <f t="shared" si="27"/>
        <v>123.88258604641844</v>
      </c>
    </row>
    <row r="646" spans="1:9" x14ac:dyDescent="0.2">
      <c r="A646" s="2" t="s">
        <v>1120</v>
      </c>
      <c r="B646" s="3" t="s">
        <v>1265</v>
      </c>
      <c r="C646" s="6">
        <f>C7-C568</f>
        <v>-11567100.500000015</v>
      </c>
      <c r="D646" s="6">
        <f>D7-D568</f>
        <v>-11532619.298049986</v>
      </c>
      <c r="E646" s="6">
        <v>3530013.1378299999</v>
      </c>
      <c r="F646" s="6">
        <v>0</v>
      </c>
      <c r="G646" s="6">
        <v>0</v>
      </c>
      <c r="H646" s="6">
        <v>6649843.3817700008</v>
      </c>
      <c r="I646" s="6">
        <f t="shared" si="27"/>
        <v>53.084154545763298</v>
      </c>
    </row>
    <row r="647" spans="1:9" x14ac:dyDescent="0.2">
      <c r="A647" s="2" t="s">
        <v>1197</v>
      </c>
      <c r="B647" s="3" t="s">
        <v>1270</v>
      </c>
      <c r="C647" s="6">
        <f>C648+C672</f>
        <v>11567100.500000019</v>
      </c>
      <c r="D647" s="6">
        <f>D648+D672</f>
        <v>11532619.29804999</v>
      </c>
      <c r="E647" s="6">
        <v>-3530013.1378299999</v>
      </c>
      <c r="F647" s="6">
        <v>0</v>
      </c>
      <c r="G647" s="6">
        <v>0</v>
      </c>
      <c r="H647" s="6">
        <v>-6649843.3817700008</v>
      </c>
      <c r="I647" s="6">
        <f t="shared" si="27"/>
        <v>53.084154545763298</v>
      </c>
    </row>
    <row r="648" spans="1:9" ht="25.5" x14ac:dyDescent="0.2">
      <c r="A648" s="2" t="s">
        <v>1198</v>
      </c>
      <c r="B648" s="3" t="s">
        <v>1228</v>
      </c>
      <c r="C648" s="6">
        <v>-2810441.2</v>
      </c>
      <c r="D648" s="6">
        <v>-2810441.2</v>
      </c>
      <c r="E648" s="6">
        <v>3326487.3930900004</v>
      </c>
      <c r="F648" s="6">
        <v>0</v>
      </c>
      <c r="G648" s="6">
        <v>0</v>
      </c>
      <c r="H648" s="6">
        <v>5682232.5750000002</v>
      </c>
      <c r="I648" s="6">
        <f t="shared" si="27"/>
        <v>58.541908469665202</v>
      </c>
    </row>
    <row r="649" spans="1:9" ht="25.5" x14ac:dyDescent="0.2">
      <c r="A649" s="2" t="s">
        <v>1199</v>
      </c>
      <c r="B649" s="3" t="s">
        <v>1229</v>
      </c>
      <c r="C649" s="6">
        <v>3503296</v>
      </c>
      <c r="D649" s="6">
        <v>3503296</v>
      </c>
      <c r="E649" s="6">
        <v>3503296</v>
      </c>
      <c r="F649" s="6">
        <f t="shared" si="28"/>
        <v>100</v>
      </c>
      <c r="G649" s="6">
        <f t="shared" si="29"/>
        <v>100</v>
      </c>
      <c r="H649" s="6">
        <v>706694.1</v>
      </c>
      <c r="I649" s="6" t="s">
        <v>1362</v>
      </c>
    </row>
    <row r="650" spans="1:9" ht="25.5" x14ac:dyDescent="0.2">
      <c r="A650" s="4" t="s">
        <v>1200</v>
      </c>
      <c r="B650" s="5" t="s">
        <v>1230</v>
      </c>
      <c r="C650" s="7">
        <v>3503296</v>
      </c>
      <c r="D650" s="7">
        <v>3503296</v>
      </c>
      <c r="E650" s="7">
        <v>3503296</v>
      </c>
      <c r="F650" s="7">
        <f t="shared" ref="F650:F676" si="30">E650/C650*100</f>
        <v>100</v>
      </c>
      <c r="G650" s="7">
        <f t="shared" ref="G650:G676" si="31">E650/D650*100</f>
        <v>100</v>
      </c>
      <c r="H650" s="7">
        <v>706694.1</v>
      </c>
      <c r="I650" s="7" t="s">
        <v>1362</v>
      </c>
    </row>
    <row r="651" spans="1:9" ht="25.5" x14ac:dyDescent="0.2">
      <c r="A651" s="4" t="s">
        <v>1201</v>
      </c>
      <c r="B651" s="5" t="s">
        <v>1231</v>
      </c>
      <c r="C651" s="7">
        <v>4305730</v>
      </c>
      <c r="D651" s="7">
        <v>4305730</v>
      </c>
      <c r="E651" s="7">
        <v>4305730</v>
      </c>
      <c r="F651" s="7">
        <f t="shared" si="30"/>
        <v>100</v>
      </c>
      <c r="G651" s="7">
        <f t="shared" si="31"/>
        <v>100</v>
      </c>
      <c r="H651" s="7">
        <v>706694.1</v>
      </c>
      <c r="I651" s="7" t="s">
        <v>1362</v>
      </c>
    </row>
    <row r="652" spans="1:9" ht="25.5" x14ac:dyDescent="0.2">
      <c r="A652" s="4" t="s">
        <v>1202</v>
      </c>
      <c r="B652" s="5" t="s">
        <v>1232</v>
      </c>
      <c r="C652" s="7">
        <v>-802434</v>
      </c>
      <c r="D652" s="7">
        <v>-802434</v>
      </c>
      <c r="E652" s="7">
        <v>-802434</v>
      </c>
      <c r="F652" s="7">
        <f t="shared" si="30"/>
        <v>100</v>
      </c>
      <c r="G652" s="7">
        <f t="shared" si="31"/>
        <v>100</v>
      </c>
      <c r="H652" s="7">
        <v>0</v>
      </c>
      <c r="I652" s="7">
        <v>0</v>
      </c>
    </row>
    <row r="653" spans="1:9" ht="38.25" x14ac:dyDescent="0.2">
      <c r="A653" s="4" t="s">
        <v>1203</v>
      </c>
      <c r="B653" s="5" t="s">
        <v>1233</v>
      </c>
      <c r="C653" s="7">
        <v>4305730</v>
      </c>
      <c r="D653" s="7">
        <v>4305730</v>
      </c>
      <c r="E653" s="7">
        <v>4305730</v>
      </c>
      <c r="F653" s="7">
        <f t="shared" si="30"/>
        <v>100</v>
      </c>
      <c r="G653" s="7">
        <f t="shared" si="31"/>
        <v>100</v>
      </c>
      <c r="H653" s="7">
        <v>706694.1</v>
      </c>
      <c r="I653" s="7" t="s">
        <v>1362</v>
      </c>
    </row>
    <row r="654" spans="1:9" ht="38.25" x14ac:dyDescent="0.2">
      <c r="A654" s="4" t="s">
        <v>1204</v>
      </c>
      <c r="B654" s="5" t="s">
        <v>1234</v>
      </c>
      <c r="C654" s="7">
        <v>-802434</v>
      </c>
      <c r="D654" s="7">
        <v>-802434</v>
      </c>
      <c r="E654" s="7">
        <v>-802434</v>
      </c>
      <c r="F654" s="7">
        <f t="shared" si="30"/>
        <v>100</v>
      </c>
      <c r="G654" s="7">
        <f t="shared" si="31"/>
        <v>100</v>
      </c>
      <c r="H654" s="7">
        <v>0</v>
      </c>
      <c r="I654" s="7">
        <v>0</v>
      </c>
    </row>
    <row r="655" spans="1:9" x14ac:dyDescent="0.2">
      <c r="A655" s="2" t="s">
        <v>1205</v>
      </c>
      <c r="B655" s="3" t="s">
        <v>1235</v>
      </c>
      <c r="C655" s="6">
        <v>-6313737.2000000002</v>
      </c>
      <c r="D655" s="6">
        <v>-6313737.2000000002</v>
      </c>
      <c r="E655" s="6">
        <v>-176808.60691</v>
      </c>
      <c r="F655" s="6">
        <f t="shared" si="30"/>
        <v>2.8003795740817341</v>
      </c>
      <c r="G655" s="6">
        <f t="shared" si="31"/>
        <v>2.8003795740817341</v>
      </c>
      <c r="H655" s="6">
        <v>4975538.4749999996</v>
      </c>
      <c r="I655" s="6">
        <v>0</v>
      </c>
    </row>
    <row r="656" spans="1:9" ht="25.5" x14ac:dyDescent="0.2">
      <c r="A656" s="4" t="s">
        <v>1206</v>
      </c>
      <c r="B656" s="5" t="s">
        <v>1236</v>
      </c>
      <c r="C656" s="7">
        <v>-1261876.2</v>
      </c>
      <c r="D656" s="7">
        <v>-1261876.2</v>
      </c>
      <c r="E656" s="7">
        <v>-1125197.6069100001</v>
      </c>
      <c r="F656" s="7">
        <f t="shared" si="30"/>
        <v>89.168621050939876</v>
      </c>
      <c r="G656" s="7">
        <f t="shared" si="31"/>
        <v>89.168621050939876</v>
      </c>
      <c r="H656" s="7">
        <v>-619220.52500000002</v>
      </c>
      <c r="I656" s="7">
        <f t="shared" ref="I649:I675" si="32">E656/H656*100</f>
        <v>181.71193645591771</v>
      </c>
    </row>
    <row r="657" spans="1:9" ht="25.5" x14ac:dyDescent="0.2">
      <c r="A657" s="4" t="s">
        <v>1207</v>
      </c>
      <c r="B657" s="5" t="s">
        <v>1237</v>
      </c>
      <c r="C657" s="7">
        <v>-1535000</v>
      </c>
      <c r="D657" s="7">
        <v>-1535000</v>
      </c>
      <c r="E657" s="7">
        <v>-1272332.1910000001</v>
      </c>
      <c r="F657" s="7">
        <f t="shared" si="30"/>
        <v>82.88809061889252</v>
      </c>
      <c r="G657" s="7">
        <f t="shared" si="31"/>
        <v>82.88809061889252</v>
      </c>
      <c r="H657" s="7">
        <v>-709762.2</v>
      </c>
      <c r="I657" s="7">
        <f t="shared" si="32"/>
        <v>179.26175710681693</v>
      </c>
    </row>
    <row r="658" spans="1:9" ht="25.5" x14ac:dyDescent="0.2">
      <c r="A658" s="4" t="s">
        <v>1208</v>
      </c>
      <c r="B658" s="5" t="s">
        <v>1238</v>
      </c>
      <c r="C658" s="7">
        <v>273123.8</v>
      </c>
      <c r="D658" s="7">
        <v>273123.8</v>
      </c>
      <c r="E658" s="7">
        <v>147134.58408999999</v>
      </c>
      <c r="F658" s="7">
        <f t="shared" si="30"/>
        <v>53.871022624172625</v>
      </c>
      <c r="G658" s="7">
        <f t="shared" si="31"/>
        <v>53.871022624172625</v>
      </c>
      <c r="H658" s="7">
        <v>90541.675000000003</v>
      </c>
      <c r="I658" s="7">
        <f t="shared" si="32"/>
        <v>162.50481790843827</v>
      </c>
    </row>
    <row r="659" spans="1:9" ht="25.5" x14ac:dyDescent="0.2">
      <c r="A659" s="4" t="s">
        <v>1209</v>
      </c>
      <c r="B659" s="5" t="s">
        <v>1239</v>
      </c>
      <c r="C659" s="7">
        <v>7.5</v>
      </c>
      <c r="D659" s="7">
        <v>7.5</v>
      </c>
      <c r="E659" s="7">
        <v>480.90262000000001</v>
      </c>
      <c r="F659" s="7" t="s">
        <v>1362</v>
      </c>
      <c r="G659" s="7" t="s">
        <v>1362</v>
      </c>
      <c r="H659" s="7">
        <v>10.141999999999999</v>
      </c>
      <c r="I659" s="7" t="s">
        <v>1362</v>
      </c>
    </row>
    <row r="660" spans="1:9" ht="25.5" x14ac:dyDescent="0.2">
      <c r="A660" s="4" t="s">
        <v>1210</v>
      </c>
      <c r="B660" s="5" t="s">
        <v>1240</v>
      </c>
      <c r="C660" s="7">
        <v>7.5</v>
      </c>
      <c r="D660" s="7">
        <v>7.5</v>
      </c>
      <c r="E660" s="7">
        <v>480.90262000000001</v>
      </c>
      <c r="F660" s="7" t="s">
        <v>1362</v>
      </c>
      <c r="G660" s="7" t="s">
        <v>1362</v>
      </c>
      <c r="H660" s="7">
        <v>10.141999999999999</v>
      </c>
      <c r="I660" s="7" t="s">
        <v>1362</v>
      </c>
    </row>
    <row r="661" spans="1:9" ht="25.5" x14ac:dyDescent="0.2">
      <c r="A661" s="4" t="s">
        <v>1211</v>
      </c>
      <c r="B661" s="5" t="s">
        <v>1241</v>
      </c>
      <c r="C661" s="7">
        <v>-1535000</v>
      </c>
      <c r="D661" s="7">
        <v>-1535000</v>
      </c>
      <c r="E661" s="7">
        <v>-1272332.1910000001</v>
      </c>
      <c r="F661" s="7">
        <f t="shared" si="30"/>
        <v>82.88809061889252</v>
      </c>
      <c r="G661" s="7">
        <f t="shared" si="31"/>
        <v>82.88809061889252</v>
      </c>
      <c r="H661" s="7">
        <v>-709762.2</v>
      </c>
      <c r="I661" s="7">
        <f t="shared" si="32"/>
        <v>179.26175710681693</v>
      </c>
    </row>
    <row r="662" spans="1:9" ht="25.5" x14ac:dyDescent="0.2">
      <c r="A662" s="4" t="s">
        <v>1212</v>
      </c>
      <c r="B662" s="5" t="s">
        <v>1242</v>
      </c>
      <c r="C662" s="7">
        <v>273116.3</v>
      </c>
      <c r="D662" s="7">
        <v>273116.3</v>
      </c>
      <c r="E662" s="7">
        <v>146653.68147000001</v>
      </c>
      <c r="F662" s="7">
        <f t="shared" si="30"/>
        <v>53.696422172532365</v>
      </c>
      <c r="G662" s="7">
        <f t="shared" si="31"/>
        <v>53.696422172532365</v>
      </c>
      <c r="H662" s="7">
        <v>90531.532999999996</v>
      </c>
      <c r="I662" s="7">
        <f t="shared" si="32"/>
        <v>161.99182385434699</v>
      </c>
    </row>
    <row r="663" spans="1:9" ht="38.25" x14ac:dyDescent="0.2">
      <c r="A663" s="4" t="s">
        <v>1213</v>
      </c>
      <c r="B663" s="5" t="s">
        <v>1243</v>
      </c>
      <c r="C663" s="7">
        <v>-1535000</v>
      </c>
      <c r="D663" s="7">
        <v>-1535000</v>
      </c>
      <c r="E663" s="7">
        <v>-1272332.1910000001</v>
      </c>
      <c r="F663" s="7">
        <f t="shared" si="30"/>
        <v>82.88809061889252</v>
      </c>
      <c r="G663" s="7">
        <f t="shared" si="31"/>
        <v>82.88809061889252</v>
      </c>
      <c r="H663" s="7">
        <v>-709762.2</v>
      </c>
      <c r="I663" s="7">
        <f t="shared" si="32"/>
        <v>179.26175710681693</v>
      </c>
    </row>
    <row r="664" spans="1:9" ht="38.25" x14ac:dyDescent="0.2">
      <c r="A664" s="4" t="s">
        <v>1214</v>
      </c>
      <c r="B664" s="5" t="s">
        <v>1244</v>
      </c>
      <c r="C664" s="7">
        <v>273116.3</v>
      </c>
      <c r="D664" s="7">
        <v>273116.3</v>
      </c>
      <c r="E664" s="7">
        <v>146653.68147000001</v>
      </c>
      <c r="F664" s="7">
        <f t="shared" si="30"/>
        <v>53.696422172532365</v>
      </c>
      <c r="G664" s="7">
        <f t="shared" si="31"/>
        <v>53.696422172532365</v>
      </c>
      <c r="H664" s="7">
        <v>90531.532999999996</v>
      </c>
      <c r="I664" s="7">
        <f t="shared" si="32"/>
        <v>161.99182385434699</v>
      </c>
    </row>
    <row r="665" spans="1:9" x14ac:dyDescent="0.2">
      <c r="A665" s="4" t="s">
        <v>1215</v>
      </c>
      <c r="B665" s="5" t="s">
        <v>1245</v>
      </c>
      <c r="C665" s="7">
        <v>-5051861</v>
      </c>
      <c r="D665" s="7">
        <v>-5051861</v>
      </c>
      <c r="E665" s="7">
        <v>948389</v>
      </c>
      <c r="F665" s="7">
        <v>0</v>
      </c>
      <c r="G665" s="7">
        <v>0</v>
      </c>
      <c r="H665" s="7">
        <v>5594759</v>
      </c>
      <c r="I665" s="7">
        <f t="shared" si="32"/>
        <v>16.951382534976037</v>
      </c>
    </row>
    <row r="666" spans="1:9" ht="51" x14ac:dyDescent="0.2">
      <c r="A666" s="4" t="s">
        <v>1216</v>
      </c>
      <c r="B666" s="5" t="s">
        <v>1246</v>
      </c>
      <c r="C666" s="7">
        <v>-5051861</v>
      </c>
      <c r="D666" s="7">
        <v>-5051861</v>
      </c>
      <c r="E666" s="7">
        <v>948389</v>
      </c>
      <c r="F666" s="7">
        <v>0</v>
      </c>
      <c r="G666" s="7">
        <v>0</v>
      </c>
      <c r="H666" s="7">
        <v>5594759</v>
      </c>
      <c r="I666" s="7">
        <f t="shared" si="32"/>
        <v>16.951382534976037</v>
      </c>
    </row>
    <row r="667" spans="1:9" ht="114.75" x14ac:dyDescent="0.2">
      <c r="A667" s="4" t="s">
        <v>1217</v>
      </c>
      <c r="B667" s="5" t="s">
        <v>1247</v>
      </c>
      <c r="C667" s="7">
        <v>-5051861</v>
      </c>
      <c r="D667" s="7">
        <v>-5051861</v>
      </c>
      <c r="E667" s="7">
        <v>948389</v>
      </c>
      <c r="F667" s="7">
        <v>0</v>
      </c>
      <c r="G667" s="7">
        <v>0</v>
      </c>
      <c r="H667" s="7">
        <v>5594759</v>
      </c>
      <c r="I667" s="7">
        <f t="shared" si="32"/>
        <v>16.951382534976037</v>
      </c>
    </row>
    <row r="668" spans="1:9" ht="25.5" x14ac:dyDescent="0.2">
      <c r="A668" s="4" t="s">
        <v>1266</v>
      </c>
      <c r="B668" s="5" t="s">
        <v>1248</v>
      </c>
      <c r="C668" s="7">
        <v>0</v>
      </c>
      <c r="D668" s="7">
        <v>0</v>
      </c>
      <c r="E668" s="7">
        <v>-18953</v>
      </c>
      <c r="F668" s="7">
        <v>0</v>
      </c>
      <c r="G668" s="7">
        <v>0</v>
      </c>
      <c r="H668" s="7">
        <v>0</v>
      </c>
      <c r="I668" s="7">
        <v>0</v>
      </c>
    </row>
    <row r="669" spans="1:9" ht="63.75" x14ac:dyDescent="0.2">
      <c r="A669" s="4" t="s">
        <v>1267</v>
      </c>
      <c r="B669" s="5" t="s">
        <v>1249</v>
      </c>
      <c r="C669" s="7">
        <v>0</v>
      </c>
      <c r="D669" s="7">
        <v>0</v>
      </c>
      <c r="E669" s="7">
        <v>206799</v>
      </c>
      <c r="F669" s="7">
        <v>0</v>
      </c>
      <c r="G669" s="7">
        <v>0</v>
      </c>
      <c r="H669" s="7">
        <v>0</v>
      </c>
      <c r="I669" s="7">
        <v>0</v>
      </c>
    </row>
    <row r="670" spans="1:9" ht="51" x14ac:dyDescent="0.2">
      <c r="A670" s="4" t="s">
        <v>1268</v>
      </c>
      <c r="B670" s="5" t="s">
        <v>1250</v>
      </c>
      <c r="C670" s="7">
        <v>0</v>
      </c>
      <c r="D670" s="7">
        <v>0</v>
      </c>
      <c r="E670" s="7">
        <v>1139100</v>
      </c>
      <c r="F670" s="7">
        <v>0</v>
      </c>
      <c r="G670" s="7">
        <v>0</v>
      </c>
      <c r="H670" s="7">
        <v>0</v>
      </c>
      <c r="I670" s="7">
        <v>0</v>
      </c>
    </row>
    <row r="671" spans="1:9" ht="63.75" x14ac:dyDescent="0.2">
      <c r="A671" s="4" t="s">
        <v>1269</v>
      </c>
      <c r="B671" s="5" t="s">
        <v>1251</v>
      </c>
      <c r="C671" s="7">
        <v>-5051861</v>
      </c>
      <c r="D671" s="7">
        <v>-5051861</v>
      </c>
      <c r="E671" s="7">
        <v>-378557</v>
      </c>
      <c r="F671" s="7">
        <f t="shared" si="30"/>
        <v>7.4934167824490823</v>
      </c>
      <c r="G671" s="7">
        <f t="shared" si="31"/>
        <v>7.4934167824490823</v>
      </c>
      <c r="H671" s="7">
        <v>0</v>
      </c>
      <c r="I671" s="7">
        <v>0</v>
      </c>
    </row>
    <row r="672" spans="1:9" x14ac:dyDescent="0.2">
      <c r="A672" s="2" t="s">
        <v>1218</v>
      </c>
      <c r="B672" s="3" t="s">
        <v>1228</v>
      </c>
      <c r="C672" s="6">
        <f>C673</f>
        <v>14377541.700000018</v>
      </c>
      <c r="D672" s="6">
        <f>D673</f>
        <v>14343060.498049989</v>
      </c>
      <c r="E672" s="6">
        <v>-6856500.5309199998</v>
      </c>
      <c r="F672" s="6">
        <v>0</v>
      </c>
      <c r="G672" s="6">
        <v>0</v>
      </c>
      <c r="H672" s="6">
        <v>-12332075.956770001</v>
      </c>
      <c r="I672" s="6">
        <f t="shared" si="32"/>
        <v>55.598915826949259</v>
      </c>
    </row>
    <row r="673" spans="1:9" x14ac:dyDescent="0.2">
      <c r="A673" s="4" t="s">
        <v>1219</v>
      </c>
      <c r="B673" s="5" t="s">
        <v>1252</v>
      </c>
      <c r="C673" s="7">
        <f>C674+C678</f>
        <v>14377541.700000018</v>
      </c>
      <c r="D673" s="7">
        <f>D674+D678</f>
        <v>14343060.498049989</v>
      </c>
      <c r="E673" s="7">
        <v>-6856500.5309199998</v>
      </c>
      <c r="F673" s="7">
        <v>0</v>
      </c>
      <c r="G673" s="7">
        <v>0</v>
      </c>
      <c r="H673" s="7">
        <v>-12332075.956770001</v>
      </c>
      <c r="I673" s="7">
        <f t="shared" si="32"/>
        <v>55.598915826949259</v>
      </c>
    </row>
    <row r="674" spans="1:9" x14ac:dyDescent="0.2">
      <c r="A674" s="4" t="s">
        <v>1220</v>
      </c>
      <c r="B674" s="5" t="s">
        <v>1253</v>
      </c>
      <c r="C674" s="7">
        <v>-107123361.09999999</v>
      </c>
      <c r="D674" s="7">
        <f>-(D7+D653+D660+D664+D665)</f>
        <v>-107763699.32538</v>
      </c>
      <c r="E674" s="7">
        <v>-165425141.20695001</v>
      </c>
      <c r="F674" s="7">
        <f t="shared" si="30"/>
        <v>154.42489808784578</v>
      </c>
      <c r="G674" s="7">
        <f t="shared" si="31"/>
        <v>153.50729628116048</v>
      </c>
      <c r="H674" s="7">
        <v>-133089619.66828999</v>
      </c>
      <c r="I674" s="7">
        <f t="shared" si="32"/>
        <v>124.29605075080418</v>
      </c>
    </row>
    <row r="675" spans="1:9" x14ac:dyDescent="0.2">
      <c r="A675" s="4" t="s">
        <v>1221</v>
      </c>
      <c r="B675" s="5" t="s">
        <v>1254</v>
      </c>
      <c r="C675" s="7">
        <v>-107123361.09999999</v>
      </c>
      <c r="D675" s="7">
        <f>D674</f>
        <v>-107763699.32538</v>
      </c>
      <c r="E675" s="7">
        <v>-165425141.20695001</v>
      </c>
      <c r="F675" s="7">
        <f t="shared" si="30"/>
        <v>154.42489808784578</v>
      </c>
      <c r="G675" s="7">
        <f t="shared" si="31"/>
        <v>153.50729628116048</v>
      </c>
      <c r="H675" s="7">
        <v>-133089619.66828999</v>
      </c>
      <c r="I675" s="7">
        <f t="shared" si="32"/>
        <v>124.29605075080418</v>
      </c>
    </row>
    <row r="676" spans="1:9" x14ac:dyDescent="0.2">
      <c r="A676" s="4" t="s">
        <v>1222</v>
      </c>
      <c r="B676" s="5" t="s">
        <v>1255</v>
      </c>
      <c r="C676" s="7">
        <v>-107123361.09999999</v>
      </c>
      <c r="D676" s="7">
        <f>D674</f>
        <v>-107763699.32538</v>
      </c>
      <c r="E676" s="7">
        <v>-165425141.20695001</v>
      </c>
      <c r="F676" s="7">
        <f t="shared" si="30"/>
        <v>154.42489808784578</v>
      </c>
      <c r="G676" s="7">
        <f t="shared" si="31"/>
        <v>153.50729628116048</v>
      </c>
      <c r="H676" s="7">
        <v>-133089619.66828999</v>
      </c>
      <c r="I676" s="7">
        <f t="shared" ref="I676:I681" si="33">E676/H676*100</f>
        <v>124.29605075080418</v>
      </c>
    </row>
    <row r="677" spans="1:9" ht="25.5" x14ac:dyDescent="0.2">
      <c r="A677" s="4" t="s">
        <v>1223</v>
      </c>
      <c r="B677" s="5" t="s">
        <v>1256</v>
      </c>
      <c r="C677" s="7">
        <v>-107123361.09999999</v>
      </c>
      <c r="D677" s="7">
        <f>D674</f>
        <v>-107763699.32538</v>
      </c>
      <c r="E677" s="7">
        <v>-165425141.20695001</v>
      </c>
      <c r="F677" s="7">
        <f t="shared" ref="F677:F681" si="34">E677/C677*100</f>
        <v>154.42489808784578</v>
      </c>
      <c r="G677" s="7">
        <f t="shared" ref="G677:G681" si="35">E677/D677*100</f>
        <v>153.50729628116048</v>
      </c>
      <c r="H677" s="7">
        <v>-133089619.66828999</v>
      </c>
      <c r="I677" s="7">
        <f t="shared" si="33"/>
        <v>124.29605075080418</v>
      </c>
    </row>
    <row r="678" spans="1:9" x14ac:dyDescent="0.2">
      <c r="A678" s="4" t="s">
        <v>1224</v>
      </c>
      <c r="B678" s="5" t="s">
        <v>1257</v>
      </c>
      <c r="C678" s="7">
        <f>C568-C654-C663</f>
        <v>121500902.80000001</v>
      </c>
      <c r="D678" s="7">
        <v>122106759.82342999</v>
      </c>
      <c r="E678" s="7">
        <v>158568640.67603001</v>
      </c>
      <c r="F678" s="7">
        <f t="shared" si="34"/>
        <v>130.50819954568271</v>
      </c>
      <c r="G678" s="7">
        <f t="shared" si="35"/>
        <v>129.86065710475404</v>
      </c>
      <c r="H678" s="7">
        <v>120757543.71152</v>
      </c>
      <c r="I678" s="7">
        <f t="shared" si="33"/>
        <v>131.31158170527024</v>
      </c>
    </row>
    <row r="679" spans="1:9" x14ac:dyDescent="0.2">
      <c r="A679" s="4" t="s">
        <v>1225</v>
      </c>
      <c r="B679" s="5" t="s">
        <v>1258</v>
      </c>
      <c r="C679" s="7">
        <f>C678</f>
        <v>121500902.80000001</v>
      </c>
      <c r="D679" s="7">
        <v>122106759.82342999</v>
      </c>
      <c r="E679" s="7">
        <v>158568640.67603001</v>
      </c>
      <c r="F679" s="7">
        <f t="shared" si="34"/>
        <v>130.50819954568271</v>
      </c>
      <c r="G679" s="7">
        <f t="shared" si="35"/>
        <v>129.86065710475404</v>
      </c>
      <c r="H679" s="7">
        <v>120757543.71152</v>
      </c>
      <c r="I679" s="7">
        <f t="shared" si="33"/>
        <v>131.31158170527024</v>
      </c>
    </row>
    <row r="680" spans="1:9" x14ac:dyDescent="0.2">
      <c r="A680" s="4" t="s">
        <v>1226</v>
      </c>
      <c r="B680" s="5" t="s">
        <v>1259</v>
      </c>
      <c r="C680" s="7">
        <f>C678</f>
        <v>121500902.80000001</v>
      </c>
      <c r="D680" s="7">
        <v>122106759.82342999</v>
      </c>
      <c r="E680" s="7">
        <v>158568640.67603001</v>
      </c>
      <c r="F680" s="7">
        <f t="shared" si="34"/>
        <v>130.50819954568271</v>
      </c>
      <c r="G680" s="7">
        <f t="shared" si="35"/>
        <v>129.86065710475404</v>
      </c>
      <c r="H680" s="7">
        <v>120757543.71152</v>
      </c>
      <c r="I680" s="7">
        <f t="shared" si="33"/>
        <v>131.31158170527024</v>
      </c>
    </row>
    <row r="681" spans="1:9" ht="25.5" x14ac:dyDescent="0.2">
      <c r="A681" s="4" t="s">
        <v>1227</v>
      </c>
      <c r="B681" s="5" t="s">
        <v>1260</v>
      </c>
      <c r="C681" s="7">
        <f>C678</f>
        <v>121500902.80000001</v>
      </c>
      <c r="D681" s="7">
        <v>122106759.82342999</v>
      </c>
      <c r="E681" s="7">
        <v>158568640.67603001</v>
      </c>
      <c r="F681" s="7">
        <f t="shared" si="34"/>
        <v>130.50819954568271</v>
      </c>
      <c r="G681" s="7">
        <f t="shared" si="35"/>
        <v>129.86065710475404</v>
      </c>
      <c r="H681" s="7">
        <v>120757543.71152</v>
      </c>
      <c r="I681" s="7">
        <f t="shared" si="33"/>
        <v>131.31158170527024</v>
      </c>
    </row>
    <row r="682" spans="1:9" x14ac:dyDescent="0.2">
      <c r="G682" s="20">
        <v>0</v>
      </c>
    </row>
    <row r="683" spans="1:9" x14ac:dyDescent="0.2">
      <c r="E683" s="35"/>
    </row>
    <row r="684" spans="1:9" x14ac:dyDescent="0.2">
      <c r="A684" s="35" t="s">
        <v>9</v>
      </c>
      <c r="B684" s="35"/>
      <c r="E684" s="35" t="s">
        <v>10</v>
      </c>
    </row>
    <row r="685" spans="1:9" x14ac:dyDescent="0.2">
      <c r="F685" s="20">
        <v>0</v>
      </c>
      <c r="G685" s="20">
        <v>0</v>
      </c>
    </row>
    <row r="686" spans="1:9" x14ac:dyDescent="0.2">
      <c r="G686" s="20">
        <v>0</v>
      </c>
    </row>
  </sheetData>
  <autoFilter ref="A6:I684"/>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2024-02-02T08:21:35Z</cp:lastPrinted>
  <dcterms:created xsi:type="dcterms:W3CDTF">1999-06-18T11:49:53Z</dcterms:created>
  <dcterms:modified xsi:type="dcterms:W3CDTF">2024-04-10T09:06:55Z</dcterms:modified>
</cp:coreProperties>
</file>