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годовые\"/>
    </mc:Choice>
  </mc:AlternateContent>
  <bookViews>
    <workbookView xWindow="0" yWindow="825" windowWidth="11805" windowHeight="5685"/>
  </bookViews>
  <sheets>
    <sheet name="01.01.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'01.01.2024'!$A$6:$I$1023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'01.01.2024'!$3:$6</definedName>
    <definedName name="_xlnm.Print_Area" localSheetId="0">'01.01.2024'!$A$1:$G$1023</definedName>
  </definedNames>
  <calcPr calcId="162913"/>
</workbook>
</file>

<file path=xl/calcChain.xml><?xml version="1.0" encoding="utf-8"?>
<calcChain xmlns="http://schemas.openxmlformats.org/spreadsheetml/2006/main">
  <c r="G961" i="14" l="1"/>
  <c r="G959" i="14"/>
  <c r="G958" i="14"/>
  <c r="G957" i="14"/>
  <c r="G956" i="14"/>
  <c r="G863" i="14"/>
  <c r="G855" i="14"/>
  <c r="G851" i="14"/>
  <c r="G844" i="14"/>
  <c r="G843" i="14"/>
  <c r="G836" i="14"/>
  <c r="G821" i="14"/>
  <c r="G790" i="14"/>
  <c r="G766" i="14"/>
  <c r="G765" i="14"/>
  <c r="G764" i="14"/>
  <c r="G763" i="14"/>
  <c r="G719" i="14"/>
  <c r="G718" i="14"/>
  <c r="G717" i="14"/>
  <c r="G690" i="14"/>
  <c r="G661" i="14"/>
  <c r="G660" i="14"/>
  <c r="G650" i="14"/>
  <c r="G641" i="14"/>
  <c r="G640" i="14"/>
  <c r="G631" i="14"/>
  <c r="G630" i="14"/>
  <c r="G620" i="14"/>
  <c r="G617" i="14"/>
  <c r="G616" i="14"/>
  <c r="G611" i="14"/>
  <c r="G610" i="14"/>
  <c r="G603" i="14"/>
  <c r="G602" i="14"/>
  <c r="G599" i="14"/>
  <c r="G598" i="14"/>
  <c r="G593" i="14"/>
  <c r="G592" i="14"/>
  <c r="G589" i="14"/>
  <c r="G588" i="14"/>
  <c r="G583" i="14"/>
  <c r="G582" i="14"/>
  <c r="G571" i="14"/>
  <c r="G570" i="14"/>
  <c r="G526" i="14"/>
  <c r="G525" i="14"/>
  <c r="G515" i="14"/>
  <c r="G492" i="14" l="1"/>
  <c r="G490" i="14"/>
  <c r="G483" i="14"/>
  <c r="G482" i="14"/>
  <c r="G481" i="14"/>
  <c r="G478" i="14"/>
  <c r="G476" i="14"/>
  <c r="G473" i="14"/>
  <c r="G471" i="14"/>
  <c r="G464" i="14"/>
  <c r="G434" i="14"/>
  <c r="G382" i="14"/>
  <c r="G342" i="14"/>
  <c r="G341" i="14"/>
  <c r="G320" i="14"/>
  <c r="G315" i="14"/>
  <c r="G239" i="14"/>
  <c r="G230" i="14"/>
  <c r="G164" i="14"/>
  <c r="G163" i="14"/>
  <c r="G151" i="14"/>
  <c r="G142" i="14"/>
  <c r="G132" i="14"/>
  <c r="G110" i="14"/>
  <c r="G109" i="14"/>
  <c r="G1020" i="14" l="1"/>
  <c r="G8" i="14"/>
  <c r="G9" i="14"/>
  <c r="G10" i="14"/>
  <c r="G11" i="14"/>
  <c r="G12" i="14"/>
  <c r="G13" i="14"/>
  <c r="G17" i="14"/>
  <c r="G18" i="14"/>
  <c r="G19" i="14"/>
  <c r="G20" i="14"/>
  <c r="G21" i="14"/>
  <c r="G23" i="14"/>
  <c r="G29" i="14"/>
  <c r="G30" i="14"/>
  <c r="G31"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6" i="14"/>
  <c r="G67" i="14"/>
  <c r="G68" i="14"/>
  <c r="G70" i="14"/>
  <c r="G71" i="14"/>
  <c r="G72" i="14"/>
  <c r="G73" i="14"/>
  <c r="G74" i="14"/>
  <c r="G75" i="14"/>
  <c r="G76" i="14"/>
  <c r="G77" i="14"/>
  <c r="G79" i="14"/>
  <c r="G80" i="14"/>
  <c r="G81" i="14"/>
  <c r="G82" i="14"/>
  <c r="G83" i="14"/>
  <c r="G84" i="14"/>
  <c r="G85" i="14"/>
  <c r="G86" i="14"/>
  <c r="G87" i="14"/>
  <c r="G88" i="14"/>
  <c r="G89" i="14"/>
  <c r="G90" i="14"/>
  <c r="G92" i="14"/>
  <c r="G93" i="14"/>
  <c r="G94" i="14"/>
  <c r="G95" i="14"/>
  <c r="G97" i="14"/>
  <c r="G98" i="14"/>
  <c r="G99" i="14"/>
  <c r="G100" i="14"/>
  <c r="G101" i="14"/>
  <c r="G104" i="14"/>
  <c r="G105" i="14"/>
  <c r="G107" i="14"/>
  <c r="G108" i="14"/>
  <c r="G111" i="14"/>
  <c r="G112" i="14"/>
  <c r="G113" i="14"/>
  <c r="G114" i="14"/>
  <c r="G116" i="14"/>
  <c r="G117" i="14"/>
  <c r="G118" i="14"/>
  <c r="G121" i="14"/>
  <c r="G122" i="14"/>
  <c r="G125" i="14"/>
  <c r="G126" i="14"/>
  <c r="G127" i="14"/>
  <c r="G128" i="14"/>
  <c r="G129" i="14"/>
  <c r="G134" i="14"/>
  <c r="G135" i="14"/>
  <c r="G137" i="14"/>
  <c r="G139" i="14"/>
  <c r="G140" i="14"/>
  <c r="G149" i="14"/>
  <c r="G156" i="14"/>
  <c r="G157" i="14"/>
  <c r="G162" i="14"/>
  <c r="G171" i="14"/>
  <c r="G172" i="14"/>
  <c r="G173" i="14"/>
  <c r="G174" i="14"/>
  <c r="G175" i="14"/>
  <c r="G176" i="14"/>
  <c r="G177" i="14"/>
  <c r="G178" i="14"/>
  <c r="G179" i="14"/>
  <c r="G183" i="14"/>
  <c r="G184" i="14"/>
  <c r="G185" i="14"/>
  <c r="G187" i="14"/>
  <c r="G188" i="14"/>
  <c r="G189" i="14"/>
  <c r="G190" i="14"/>
  <c r="G191" i="14"/>
  <c r="G195" i="14"/>
  <c r="G196" i="14"/>
  <c r="G197" i="14"/>
  <c r="G198" i="14"/>
  <c r="G200" i="14"/>
  <c r="G201" i="14"/>
  <c r="G202" i="14"/>
  <c r="G203" i="14"/>
  <c r="G204" i="14"/>
  <c r="G205" i="14"/>
  <c r="G207" i="14"/>
  <c r="G208" i="14"/>
  <c r="G209" i="14"/>
  <c r="G210" i="14"/>
  <c r="G211" i="14"/>
  <c r="G212" i="14"/>
  <c r="G217" i="14"/>
  <c r="G220" i="14"/>
  <c r="G221" i="14"/>
  <c r="G222" i="14"/>
  <c r="G233" i="14"/>
  <c r="G234" i="14"/>
  <c r="G236" i="14"/>
  <c r="G237" i="14"/>
  <c r="G238" i="14"/>
  <c r="G240" i="14"/>
  <c r="G241" i="14"/>
  <c r="G244" i="14"/>
  <c r="G245" i="14"/>
  <c r="G246" i="14"/>
  <c r="G248" i="14"/>
  <c r="G249" i="14"/>
  <c r="G250" i="14"/>
  <c r="G251" i="14"/>
  <c r="G252" i="14"/>
  <c r="G253" i="14"/>
  <c r="G254" i="14"/>
  <c r="G255" i="14"/>
  <c r="G257" i="14"/>
  <c r="G258" i="14"/>
  <c r="G259" i="14"/>
  <c r="G260" i="14"/>
  <c r="G261" i="14"/>
  <c r="G262" i="14"/>
  <c r="G264" i="14"/>
  <c r="G265" i="14"/>
  <c r="G266" i="14"/>
  <c r="G267" i="14"/>
  <c r="G268" i="14"/>
  <c r="G269" i="14"/>
  <c r="G270" i="14"/>
  <c r="G271" i="14"/>
  <c r="G272" i="14"/>
  <c r="G273" i="14"/>
  <c r="G274" i="14"/>
  <c r="G276" i="14"/>
  <c r="G277" i="14"/>
  <c r="G278" i="14"/>
  <c r="G279" i="14"/>
  <c r="G282" i="14"/>
  <c r="G283" i="14"/>
  <c r="G284" i="14"/>
  <c r="G285" i="14"/>
  <c r="G286" i="14"/>
  <c r="G287"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6" i="14"/>
  <c r="G317" i="14"/>
  <c r="G318" i="14"/>
  <c r="G319" i="14"/>
  <c r="G321" i="14"/>
  <c r="G322" i="14"/>
  <c r="G323" i="14"/>
  <c r="G324" i="14"/>
  <c r="G325" i="14"/>
  <c r="G326" i="14"/>
  <c r="G327" i="14"/>
  <c r="G331" i="14"/>
  <c r="G332" i="14"/>
  <c r="G333" i="14"/>
  <c r="G334" i="14"/>
  <c r="G335" i="14"/>
  <c r="G337" i="14"/>
  <c r="G338" i="14"/>
  <c r="G340" i="14"/>
  <c r="G343" i="14"/>
  <c r="G345" i="14"/>
  <c r="G346" i="14"/>
  <c r="G348" i="14"/>
  <c r="G349" i="14"/>
  <c r="G350" i="14"/>
  <c r="G351" i="14"/>
  <c r="G352" i="14"/>
  <c r="G353" i="14"/>
  <c r="G354" i="14"/>
  <c r="G355" i="14"/>
  <c r="G356" i="14"/>
  <c r="G357" i="14"/>
  <c r="G360" i="14"/>
  <c r="G361" i="14"/>
  <c r="G362" i="14"/>
  <c r="G363" i="14"/>
  <c r="G364" i="14"/>
  <c r="G366" i="14"/>
  <c r="G367" i="14"/>
  <c r="G369" i="14"/>
  <c r="G373" i="14"/>
  <c r="G374" i="14"/>
  <c r="G376" i="14"/>
  <c r="G378" i="14"/>
  <c r="G379" i="14"/>
  <c r="G380" i="14"/>
  <c r="G381" i="14"/>
  <c r="G383" i="14"/>
  <c r="G384" i="14"/>
  <c r="G385" i="14"/>
  <c r="G386" i="14"/>
  <c r="G387" i="14"/>
  <c r="G388" i="14"/>
  <c r="G389" i="14"/>
  <c r="G390" i="14"/>
  <c r="G391" i="14"/>
  <c r="G392" i="14"/>
  <c r="G393" i="14"/>
  <c r="G394" i="14"/>
  <c r="G395" i="14"/>
  <c r="G396" i="14"/>
  <c r="G397" i="14"/>
  <c r="G398" i="14"/>
  <c r="G399" i="14"/>
  <c r="G402" i="14"/>
  <c r="G404" i="14"/>
  <c r="G405" i="14"/>
  <c r="G406" i="14"/>
  <c r="G407" i="14"/>
  <c r="G408" i="14"/>
  <c r="G409" i="14"/>
  <c r="G410" i="14"/>
  <c r="G411" i="14"/>
  <c r="G412" i="14"/>
  <c r="G413" i="14"/>
  <c r="G414" i="14"/>
  <c r="G415" i="14"/>
  <c r="G416" i="14"/>
  <c r="G417" i="14"/>
  <c r="G419" i="14"/>
  <c r="G423" i="14"/>
  <c r="G424" i="14"/>
  <c r="G427" i="14"/>
  <c r="G428" i="14"/>
  <c r="G429" i="14"/>
  <c r="G431" i="14"/>
  <c r="G433" i="14"/>
  <c r="G435" i="14"/>
  <c r="G438" i="14"/>
  <c r="G439" i="14"/>
  <c r="G440" i="14"/>
  <c r="G442" i="14"/>
  <c r="G443" i="14"/>
  <c r="G444" i="14"/>
  <c r="G446" i="14"/>
  <c r="G447" i="14"/>
  <c r="G448" i="14"/>
  <c r="G449" i="14"/>
  <c r="G451" i="14"/>
  <c r="G452" i="14"/>
  <c r="G453" i="14"/>
  <c r="G454" i="14"/>
  <c r="G455" i="14"/>
  <c r="G456" i="14"/>
  <c r="G457" i="14"/>
  <c r="G458" i="14"/>
  <c r="G460" i="14"/>
  <c r="G462" i="14"/>
  <c r="G463" i="14"/>
  <c r="G466" i="14"/>
  <c r="G467" i="14"/>
  <c r="G469" i="14"/>
  <c r="G470" i="14"/>
  <c r="G472" i="14"/>
  <c r="G475" i="14"/>
  <c r="G477" i="14"/>
  <c r="G480" i="14"/>
  <c r="G487" i="14"/>
  <c r="G499" i="14"/>
  <c r="G501" i="14"/>
  <c r="G502" i="14"/>
  <c r="G503" i="14"/>
  <c r="G504" i="14"/>
  <c r="G505" i="14"/>
  <c r="G508" i="14"/>
  <c r="G516" i="14"/>
  <c r="G517" i="14"/>
  <c r="G518" i="14"/>
  <c r="G520" i="14"/>
  <c r="G522" i="14"/>
  <c r="G523" i="14"/>
  <c r="G527" i="14"/>
  <c r="G528" i="14"/>
  <c r="G529" i="14"/>
  <c r="G530" i="14"/>
  <c r="G531" i="14"/>
  <c r="G532" i="14"/>
  <c r="G533" i="14"/>
  <c r="G534" i="14"/>
  <c r="G535" i="14"/>
  <c r="G536" i="14"/>
  <c r="G537" i="14"/>
  <c r="G538" i="14"/>
  <c r="G539" i="14"/>
  <c r="G540" i="14"/>
  <c r="G541" i="14"/>
  <c r="G542" i="14"/>
  <c r="G544" i="14"/>
  <c r="G545" i="14"/>
  <c r="G551" i="14"/>
  <c r="G552" i="14"/>
  <c r="G556" i="14"/>
  <c r="G557" i="14"/>
  <c r="G559" i="14"/>
  <c r="G560" i="14"/>
  <c r="G561" i="14"/>
  <c r="G562" i="14"/>
  <c r="G563" i="14"/>
  <c r="G564" i="14"/>
  <c r="G565" i="14"/>
  <c r="G566" i="14"/>
  <c r="G567" i="14"/>
  <c r="G568" i="14"/>
  <c r="G569" i="14"/>
  <c r="G574" i="14"/>
  <c r="G575" i="14"/>
  <c r="G578" i="14"/>
  <c r="G579" i="14"/>
  <c r="G594" i="14"/>
  <c r="G595" i="14"/>
  <c r="G596" i="14"/>
  <c r="G597" i="14"/>
  <c r="G604" i="14"/>
  <c r="G605" i="14"/>
  <c r="G606" i="14"/>
  <c r="G607" i="14"/>
  <c r="G612" i="14"/>
  <c r="G613" i="14"/>
  <c r="G618" i="14"/>
  <c r="G619" i="14"/>
  <c r="G623" i="14"/>
  <c r="G624" i="14"/>
  <c r="G625" i="14"/>
  <c r="G626" i="14"/>
  <c r="G627" i="14"/>
  <c r="G638" i="14"/>
  <c r="G639" i="14"/>
  <c r="G642" i="14"/>
  <c r="G643" i="14"/>
  <c r="G648" i="14"/>
  <c r="G649" i="14"/>
  <c r="G653" i="14"/>
  <c r="G654" i="14"/>
  <c r="G655" i="14"/>
  <c r="G656" i="14"/>
  <c r="G657" i="14"/>
  <c r="G658" i="14"/>
  <c r="G659" i="14"/>
  <c r="G662" i="14"/>
  <c r="G663" i="14"/>
  <c r="G668" i="14"/>
  <c r="G669" i="14"/>
  <c r="G670" i="14"/>
  <c r="G671" i="14"/>
  <c r="G672" i="14"/>
  <c r="G673" i="14"/>
  <c r="G674" i="14"/>
  <c r="G675" i="14"/>
  <c r="G677" i="14"/>
  <c r="G678" i="14"/>
  <c r="G683" i="14"/>
  <c r="G684" i="14"/>
  <c r="G685" i="14"/>
  <c r="G686" i="14"/>
  <c r="G688" i="14"/>
  <c r="G689" i="14"/>
  <c r="G691" i="14"/>
  <c r="G692" i="14"/>
  <c r="G693" i="14"/>
  <c r="G699" i="14"/>
  <c r="G707" i="14"/>
  <c r="G708" i="14"/>
  <c r="G713" i="14"/>
  <c r="G714" i="14"/>
  <c r="G720" i="14"/>
  <c r="G721" i="14"/>
  <c r="G722" i="14"/>
  <c r="G723" i="14"/>
  <c r="G731" i="14"/>
  <c r="G732" i="14"/>
  <c r="G733" i="14"/>
  <c r="G734" i="14"/>
  <c r="G735" i="14"/>
  <c r="G736" i="14"/>
  <c r="G737" i="14"/>
  <c r="G738" i="14"/>
  <c r="G739" i="14"/>
  <c r="G740" i="14"/>
  <c r="G741" i="14"/>
  <c r="G742" i="14"/>
  <c r="G743" i="14"/>
  <c r="G744" i="14"/>
  <c r="G745" i="14"/>
  <c r="G746" i="14"/>
  <c r="G747" i="14"/>
  <c r="G748" i="14"/>
  <c r="G749" i="14"/>
  <c r="G750" i="14"/>
  <c r="G751" i="14"/>
  <c r="G752" i="14"/>
  <c r="G755" i="14"/>
  <c r="G756" i="14"/>
  <c r="G757" i="14"/>
  <c r="G758" i="14"/>
  <c r="G759" i="14"/>
  <c r="G760" i="14"/>
  <c r="G761" i="14"/>
  <c r="G762" i="14"/>
  <c r="G767" i="14"/>
  <c r="G768" i="14"/>
  <c r="G772" i="14"/>
  <c r="G773" i="14"/>
  <c r="G774" i="14"/>
  <c r="G775" i="14"/>
  <c r="G776" i="14"/>
  <c r="G777" i="14"/>
  <c r="G778" i="14"/>
  <c r="G779" i="14"/>
  <c r="G780" i="14"/>
  <c r="G781" i="14"/>
  <c r="G783" i="14"/>
  <c r="G784" i="14"/>
  <c r="G788" i="14"/>
  <c r="G789" i="14"/>
  <c r="G791" i="14"/>
  <c r="G792" i="14"/>
  <c r="G793" i="14"/>
  <c r="G794" i="14"/>
  <c r="G795" i="14"/>
  <c r="G796" i="14"/>
  <c r="G797" i="14"/>
  <c r="G798" i="14"/>
  <c r="G799" i="14"/>
  <c r="G800" i="14"/>
  <c r="G801" i="14"/>
  <c r="G802" i="14"/>
  <c r="G805" i="14"/>
  <c r="G806" i="14"/>
  <c r="G807" i="14"/>
  <c r="G808" i="14"/>
  <c r="G811" i="14"/>
  <c r="G812" i="14"/>
  <c r="G814" i="14"/>
  <c r="G815" i="14"/>
  <c r="G816" i="14"/>
  <c r="G817" i="14"/>
  <c r="G819" i="14"/>
  <c r="G820" i="14"/>
  <c r="G822" i="14"/>
  <c r="G826" i="14"/>
  <c r="G828" i="14"/>
  <c r="G829" i="14"/>
  <c r="G830" i="14"/>
  <c r="G831" i="14"/>
  <c r="G832" i="14"/>
  <c r="G838" i="14"/>
  <c r="G840" i="14"/>
  <c r="G846" i="14"/>
  <c r="G849" i="14"/>
  <c r="G850" i="14"/>
  <c r="G852" i="14"/>
  <c r="G853" i="14"/>
  <c r="G854" i="14"/>
  <c r="G858" i="14"/>
  <c r="G859" i="14"/>
  <c r="G864" i="14"/>
  <c r="G865" i="14"/>
  <c r="G867" i="14"/>
  <c r="G868" i="14"/>
  <c r="G869" i="14"/>
  <c r="G870" i="14"/>
  <c r="G871" i="14"/>
  <c r="G872" i="14"/>
  <c r="G873" i="14"/>
  <c r="G874" i="14"/>
  <c r="G875" i="14"/>
  <c r="G876" i="14"/>
  <c r="G877" i="14"/>
  <c r="G879" i="14"/>
  <c r="G880" i="14"/>
  <c r="G881" i="14"/>
  <c r="G882" i="14"/>
  <c r="G883" i="14"/>
  <c r="G884" i="14"/>
  <c r="G885" i="14"/>
  <c r="G886" i="14"/>
  <c r="G887" i="14"/>
  <c r="G888" i="14"/>
  <c r="G889"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919" i="14"/>
  <c r="G920" i="14"/>
  <c r="G921" i="14"/>
  <c r="G922" i="14"/>
  <c r="G923" i="14"/>
  <c r="G924" i="14"/>
  <c r="G925" i="14"/>
  <c r="G926" i="14"/>
  <c r="G927" i="14"/>
  <c r="G928" i="14"/>
  <c r="G929" i="14"/>
  <c r="G930" i="14"/>
  <c r="G931" i="14"/>
  <c r="G932" i="14"/>
  <c r="G933" i="14"/>
  <c r="G934" i="14"/>
  <c r="G935" i="14"/>
  <c r="G936" i="14"/>
  <c r="G937" i="14"/>
  <c r="G938" i="14"/>
  <c r="G939" i="14"/>
  <c r="G940" i="14"/>
  <c r="G941" i="14"/>
  <c r="G942" i="14"/>
  <c r="G943" i="14"/>
  <c r="G947" i="14"/>
  <c r="G948" i="14"/>
  <c r="G949" i="14"/>
  <c r="G951" i="14"/>
  <c r="G952" i="14"/>
  <c r="G968" i="14"/>
  <c r="G969" i="14"/>
  <c r="G978" i="14"/>
  <c r="G979" i="14"/>
  <c r="G980" i="14"/>
  <c r="G981" i="14"/>
  <c r="G993" i="14"/>
  <c r="G994" i="14"/>
  <c r="G995" i="14"/>
  <c r="G1002" i="14"/>
  <c r="G1003" i="14"/>
  <c r="G1004" i="14"/>
  <c r="G1005" i="14"/>
  <c r="G1006" i="14"/>
  <c r="G1007" i="14"/>
  <c r="G1008" i="14"/>
  <c r="G1009" i="14"/>
  <c r="G1010" i="14"/>
  <c r="G1011" i="14"/>
  <c r="G1013" i="14"/>
  <c r="G1014" i="14"/>
  <c r="G1015" i="14"/>
  <c r="G1016" i="14"/>
  <c r="G1017" i="14"/>
  <c r="G1018" i="14"/>
  <c r="G1019" i="14"/>
  <c r="G7" i="14"/>
  <c r="C867" i="14" l="1"/>
  <c r="C829" i="14" l="1"/>
  <c r="E829" i="14" s="1"/>
  <c r="C820" i="14"/>
  <c r="C819" i="14" s="1"/>
  <c r="C731" i="14"/>
  <c r="E731" i="14" s="1"/>
  <c r="C816" i="14"/>
  <c r="C768" i="14" s="1"/>
  <c r="E768" i="14" s="1"/>
  <c r="C727" i="14"/>
  <c r="C726" i="14" s="1"/>
  <c r="C707" i="14"/>
  <c r="E707" i="14" s="1"/>
  <c r="C556" i="14"/>
  <c r="E556" i="14" s="1"/>
  <c r="C551" i="14"/>
  <c r="E551" i="14" s="1"/>
  <c r="C536" i="14"/>
  <c r="E536" i="14" s="1"/>
  <c r="E591" i="14"/>
  <c r="E590" i="14"/>
  <c r="E587" i="14"/>
  <c r="E586" i="14"/>
  <c r="E585" i="14"/>
  <c r="E584" i="14"/>
  <c r="E581" i="14"/>
  <c r="E580" i="14"/>
  <c r="E579" i="14"/>
  <c r="E578" i="14"/>
  <c r="E577" i="14"/>
  <c r="E576" i="14"/>
  <c r="E575" i="14"/>
  <c r="E574" i="14"/>
  <c r="E573" i="14"/>
  <c r="E572" i="14"/>
  <c r="E569" i="14"/>
  <c r="E568" i="14"/>
  <c r="E567" i="14"/>
  <c r="E566" i="14"/>
  <c r="E565" i="14"/>
  <c r="E564" i="14"/>
  <c r="E563" i="14"/>
  <c r="E562" i="14"/>
  <c r="E561" i="14"/>
  <c r="E560" i="14"/>
  <c r="E559" i="14"/>
  <c r="E558" i="14"/>
  <c r="E557" i="14"/>
  <c r="E555" i="14"/>
  <c r="E554" i="14"/>
  <c r="E553" i="14"/>
  <c r="E552" i="14"/>
  <c r="E550" i="14"/>
  <c r="E549" i="14"/>
  <c r="E548" i="14"/>
  <c r="E547" i="14"/>
  <c r="E546" i="14"/>
  <c r="E544" i="14"/>
  <c r="E543" i="14"/>
  <c r="E542" i="14"/>
  <c r="E541" i="14"/>
  <c r="E540" i="14"/>
  <c r="E539" i="14"/>
  <c r="E538" i="14"/>
  <c r="E537" i="14"/>
  <c r="E531" i="14"/>
  <c r="E530" i="14"/>
  <c r="E529" i="14"/>
  <c r="E528" i="14"/>
  <c r="E527" i="14"/>
  <c r="E524" i="14"/>
  <c r="E523" i="14"/>
  <c r="E521" i="14"/>
  <c r="E519" i="14"/>
  <c r="E518" i="14"/>
  <c r="E516" i="14"/>
  <c r="E511" i="14"/>
  <c r="E508" i="14"/>
  <c r="E506" i="14"/>
  <c r="E505" i="14"/>
  <c r="E504" i="14"/>
  <c r="E502" i="14"/>
  <c r="E501" i="14"/>
  <c r="E499" i="14"/>
  <c r="E489" i="14"/>
  <c r="E488" i="14"/>
  <c r="E487" i="14"/>
  <c r="E484" i="14"/>
  <c r="E480" i="14"/>
  <c r="E475" i="14"/>
  <c r="E474" i="14"/>
  <c r="E470" i="14"/>
  <c r="E469" i="14"/>
  <c r="E466" i="14"/>
  <c r="E465" i="14"/>
  <c r="E463" i="14"/>
  <c r="E462" i="14"/>
  <c r="E459" i="14"/>
  <c r="E458" i="14"/>
  <c r="E457" i="14"/>
  <c r="E456" i="14"/>
  <c r="E455" i="14"/>
  <c r="E452" i="14"/>
  <c r="E451" i="14"/>
  <c r="E449" i="14"/>
  <c r="E448" i="14"/>
  <c r="E443" i="14"/>
  <c r="E442" i="14"/>
  <c r="E441" i="14"/>
  <c r="E440" i="14"/>
  <c r="E439" i="14"/>
  <c r="E438" i="14"/>
  <c r="E437" i="14"/>
  <c r="E436" i="14"/>
  <c r="E435" i="14"/>
  <c r="E433" i="14"/>
  <c r="E431" i="14"/>
  <c r="E430" i="14"/>
  <c r="E429" i="14"/>
  <c r="E428" i="14"/>
  <c r="E427" i="14"/>
  <c r="E426" i="14"/>
  <c r="E425" i="14"/>
  <c r="E424" i="14"/>
  <c r="E423" i="14"/>
  <c r="E420" i="14"/>
  <c r="E419" i="14"/>
  <c r="E417" i="14"/>
  <c r="E416" i="14"/>
  <c r="E415" i="14"/>
  <c r="E414" i="14"/>
  <c r="E412" i="14"/>
  <c r="E411" i="14"/>
  <c r="E410" i="14"/>
  <c r="E409" i="14"/>
  <c r="E408" i="14"/>
  <c r="E407" i="14"/>
  <c r="E406" i="14"/>
  <c r="E405" i="14"/>
  <c r="E404" i="14"/>
  <c r="E403" i="14"/>
  <c r="E402" i="14"/>
  <c r="E401" i="14"/>
  <c r="E400" i="14"/>
  <c r="E399" i="14"/>
  <c r="E398" i="14"/>
  <c r="E397" i="14"/>
  <c r="E396" i="14"/>
  <c r="E395" i="14"/>
  <c r="E394" i="14"/>
  <c r="E393" i="14"/>
  <c r="E392" i="14"/>
  <c r="E391" i="14"/>
  <c r="E390" i="14"/>
  <c r="E389" i="14"/>
  <c r="E388" i="14"/>
  <c r="E387" i="14"/>
  <c r="E386" i="14"/>
  <c r="E385" i="14"/>
  <c r="E384" i="14"/>
  <c r="E383" i="14"/>
  <c r="E381" i="14"/>
  <c r="E380" i="14"/>
  <c r="E379" i="14"/>
  <c r="E378" i="14"/>
  <c r="E377" i="14"/>
  <c r="E376" i="14"/>
  <c r="E375" i="14"/>
  <c r="E374" i="14"/>
  <c r="E373" i="14"/>
  <c r="E372" i="14"/>
  <c r="E371" i="14"/>
  <c r="E368" i="14"/>
  <c r="E367" i="14"/>
  <c r="E366" i="14"/>
  <c r="E365" i="14"/>
  <c r="E364" i="14"/>
  <c r="E363" i="14"/>
  <c r="E362" i="14"/>
  <c r="E361" i="14"/>
  <c r="E360" i="14"/>
  <c r="E359" i="14"/>
  <c r="E358" i="14"/>
  <c r="E357" i="14"/>
  <c r="E355" i="14"/>
  <c r="E354" i="14"/>
  <c r="E353" i="14"/>
  <c r="E352" i="14"/>
  <c r="E351" i="14"/>
  <c r="E350" i="14"/>
  <c r="E349" i="14"/>
  <c r="E348" i="14"/>
  <c r="E346" i="14"/>
  <c r="E345" i="14"/>
  <c r="E340" i="14"/>
  <c r="E338" i="14"/>
  <c r="E337" i="14"/>
  <c r="E333" i="14"/>
  <c r="E331" i="14"/>
  <c r="E330" i="14"/>
  <c r="E328" i="14"/>
  <c r="E327" i="14"/>
  <c r="E325" i="14"/>
  <c r="E323" i="14"/>
  <c r="E322" i="14"/>
  <c r="E321" i="14"/>
  <c r="E319" i="14"/>
  <c r="E318" i="14"/>
  <c r="E317" i="14"/>
  <c r="E316" i="14"/>
  <c r="E313" i="14"/>
  <c r="E312" i="14"/>
  <c r="E311" i="14"/>
  <c r="E310" i="14"/>
  <c r="E179" i="14"/>
  <c r="E178" i="14"/>
  <c r="E177" i="14"/>
  <c r="E176" i="14"/>
  <c r="E175" i="14"/>
  <c r="E174" i="14"/>
  <c r="E171" i="14"/>
  <c r="E162" i="14"/>
  <c r="E160" i="14"/>
  <c r="E159" i="14"/>
  <c r="E156" i="14"/>
  <c r="E149" i="14"/>
  <c r="E140" i="14"/>
  <c r="E139" i="14"/>
  <c r="E136" i="14"/>
  <c r="E135" i="14"/>
  <c r="E134" i="14"/>
  <c r="E128" i="14"/>
  <c r="E127" i="14"/>
  <c r="E126" i="14"/>
  <c r="E125" i="14"/>
  <c r="E124" i="14"/>
  <c r="E123" i="14"/>
  <c r="E122" i="14"/>
  <c r="E121" i="14"/>
  <c r="E120" i="14"/>
  <c r="E119" i="14"/>
  <c r="E118" i="14"/>
  <c r="E117" i="14"/>
  <c r="E116" i="14"/>
  <c r="E114" i="14"/>
  <c r="E113" i="14"/>
  <c r="E112" i="14"/>
  <c r="E111" i="14"/>
  <c r="E108" i="14"/>
  <c r="E107" i="14"/>
  <c r="E105" i="14"/>
  <c r="E104" i="14"/>
  <c r="E101" i="14"/>
  <c r="E100" i="14"/>
  <c r="E99" i="14"/>
  <c r="E98" i="14"/>
  <c r="E97" i="14"/>
  <c r="E96" i="14"/>
  <c r="E95" i="14"/>
  <c r="E94" i="14"/>
  <c r="E93" i="14"/>
  <c r="E92" i="14"/>
  <c r="E91" i="14"/>
  <c r="E15" i="14"/>
  <c r="E16" i="14"/>
  <c r="E17" i="14"/>
  <c r="E18" i="14"/>
  <c r="E19" i="14"/>
  <c r="E20" i="14"/>
  <c r="E21" i="14"/>
  <c r="E23" i="14"/>
  <c r="E24" i="14"/>
  <c r="E26" i="14"/>
  <c r="E27" i="14"/>
  <c r="E28" i="14"/>
  <c r="E29" i="14"/>
  <c r="E30" i="14"/>
  <c r="E31" i="14"/>
  <c r="E33" i="14"/>
  <c r="E34" i="14"/>
  <c r="E35" i="14"/>
  <c r="E36" i="14"/>
  <c r="E37" i="14"/>
  <c r="E38" i="14"/>
  <c r="E39" i="14"/>
  <c r="E41" i="14"/>
  <c r="E42" i="14"/>
  <c r="E43" i="14"/>
  <c r="E44" i="14"/>
  <c r="E45" i="14"/>
  <c r="E46" i="14"/>
  <c r="E47" i="14"/>
  <c r="E48" i="14"/>
  <c r="E49" i="14"/>
  <c r="E50" i="14"/>
  <c r="E51" i="14"/>
  <c r="E52" i="14"/>
  <c r="E53" i="14"/>
  <c r="E54" i="14"/>
  <c r="E55" i="14"/>
  <c r="E56" i="14"/>
  <c r="E57" i="14"/>
  <c r="E58" i="14"/>
  <c r="E60" i="14"/>
  <c r="E61" i="14"/>
  <c r="E67" i="14"/>
  <c r="E68" i="14"/>
  <c r="E70" i="14"/>
  <c r="E71" i="14"/>
  <c r="E72" i="14"/>
  <c r="E73" i="14"/>
  <c r="E74" i="14"/>
  <c r="E75" i="14"/>
  <c r="E76" i="14"/>
  <c r="E77" i="14"/>
  <c r="E78" i="14"/>
  <c r="E79" i="14"/>
  <c r="E80" i="14"/>
  <c r="E81" i="14"/>
  <c r="E82" i="14"/>
  <c r="E83" i="14"/>
  <c r="E84" i="14"/>
  <c r="E85" i="14"/>
  <c r="E86" i="14"/>
  <c r="E87" i="14"/>
  <c r="E88" i="14"/>
  <c r="E89" i="14"/>
  <c r="E90"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5" i="14"/>
  <c r="E206" i="14"/>
  <c r="E207" i="14"/>
  <c r="E208" i="14"/>
  <c r="E209" i="14"/>
  <c r="E210" i="14"/>
  <c r="E211" i="14"/>
  <c r="E212" i="14"/>
  <c r="E220" i="14"/>
  <c r="E222" i="14"/>
  <c r="E224" i="14"/>
  <c r="E225" i="14"/>
  <c r="E226" i="14"/>
  <c r="E233" i="14"/>
  <c r="E234" i="14"/>
  <c r="E236" i="14"/>
  <c r="E237" i="14"/>
  <c r="E238" i="14"/>
  <c r="E240" i="14"/>
  <c r="E241" i="14"/>
  <c r="E244" i="14"/>
  <c r="E245" i="14"/>
  <c r="E246" i="14"/>
  <c r="E247" i="14"/>
  <c r="E248" i="14"/>
  <c r="E249" i="14"/>
  <c r="E250" i="14"/>
  <c r="E251" i="14"/>
  <c r="E252" i="14"/>
  <c r="E254" i="14"/>
  <c r="E255" i="14"/>
  <c r="E256" i="14"/>
  <c r="E257" i="14"/>
  <c r="E258" i="14"/>
  <c r="E259" i="14"/>
  <c r="E260" i="14"/>
  <c r="E261" i="14"/>
  <c r="E262" i="14"/>
  <c r="E265" i="14"/>
  <c r="E266" i="14"/>
  <c r="E267" i="14"/>
  <c r="E268" i="14"/>
  <c r="E269" i="14"/>
  <c r="E270" i="14"/>
  <c r="E271" i="14"/>
  <c r="E272" i="14"/>
  <c r="E273" i="14"/>
  <c r="E274" i="14"/>
  <c r="E275" i="14"/>
  <c r="E276" i="14"/>
  <c r="E277" i="14"/>
  <c r="E278" i="14"/>
  <c r="E279" i="14"/>
  <c r="E282" i="14"/>
  <c r="E283" i="14"/>
  <c r="E284" i="14"/>
  <c r="E285" i="14"/>
  <c r="E286" i="14"/>
  <c r="E287" i="14"/>
  <c r="E289" i="14"/>
  <c r="E290" i="14"/>
  <c r="E291" i="14"/>
  <c r="E292" i="14"/>
  <c r="E293" i="14"/>
  <c r="E294" i="14"/>
  <c r="E295" i="14"/>
  <c r="E296" i="14"/>
  <c r="E297" i="14"/>
  <c r="E298" i="14"/>
  <c r="E299" i="14"/>
  <c r="E300" i="14"/>
  <c r="E301" i="14"/>
  <c r="E302" i="14"/>
  <c r="E303" i="14"/>
  <c r="E304" i="14"/>
  <c r="E305" i="14"/>
  <c r="E308" i="14"/>
  <c r="E309" i="14"/>
  <c r="E594" i="14"/>
  <c r="E595" i="14"/>
  <c r="E596" i="14"/>
  <c r="E597" i="14"/>
  <c r="E600" i="14"/>
  <c r="E601" i="14"/>
  <c r="E604" i="14"/>
  <c r="E605" i="14"/>
  <c r="E606" i="14"/>
  <c r="E607" i="14"/>
  <c r="E608" i="14"/>
  <c r="E609" i="14"/>
  <c r="E612" i="14"/>
  <c r="E613" i="14"/>
  <c r="E614" i="14"/>
  <c r="E615" i="14"/>
  <c r="E618" i="14"/>
  <c r="E619" i="14"/>
  <c r="E623" i="14"/>
  <c r="E624" i="14"/>
  <c r="E625" i="14"/>
  <c r="E626" i="14"/>
  <c r="E627" i="14"/>
  <c r="E628" i="14"/>
  <c r="E629" i="14"/>
  <c r="E632" i="14"/>
  <c r="E633" i="14"/>
  <c r="E634" i="14"/>
  <c r="E635" i="14"/>
  <c r="E636" i="14"/>
  <c r="E637" i="14"/>
  <c r="E638" i="14"/>
  <c r="E639" i="14"/>
  <c r="E642" i="14"/>
  <c r="E643" i="14"/>
  <c r="E644" i="14"/>
  <c r="E645" i="14"/>
  <c r="E646" i="14"/>
  <c r="E647" i="14"/>
  <c r="E648" i="14"/>
  <c r="E649" i="14"/>
  <c r="E651" i="14"/>
  <c r="E652" i="14"/>
  <c r="E653" i="14"/>
  <c r="E654" i="14"/>
  <c r="E655" i="14"/>
  <c r="E656" i="14"/>
  <c r="E657" i="14"/>
  <c r="E658" i="14"/>
  <c r="E659"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1" i="14"/>
  <c r="E692" i="14"/>
  <c r="E693" i="14"/>
  <c r="E694" i="14"/>
  <c r="E695" i="14"/>
  <c r="E696" i="14"/>
  <c r="E697" i="14"/>
  <c r="E698" i="14"/>
  <c r="E699" i="14"/>
  <c r="E700" i="14"/>
  <c r="E701" i="14"/>
  <c r="E702" i="14"/>
  <c r="E703" i="14"/>
  <c r="E704" i="14"/>
  <c r="E705" i="14"/>
  <c r="E706" i="14"/>
  <c r="E708" i="14"/>
  <c r="E709" i="14"/>
  <c r="E710" i="14"/>
  <c r="E711" i="14"/>
  <c r="E712" i="14"/>
  <c r="E713" i="14"/>
  <c r="E714" i="14"/>
  <c r="E715" i="14"/>
  <c r="E716" i="14"/>
  <c r="E720" i="14"/>
  <c r="E721" i="14"/>
  <c r="E722" i="14"/>
  <c r="E723" i="14"/>
  <c r="E724" i="14"/>
  <c r="E725" i="14"/>
  <c r="E728" i="14"/>
  <c r="E729" i="14"/>
  <c r="E730"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7" i="14"/>
  <c r="E769" i="14"/>
  <c r="E770" i="14"/>
  <c r="E771" i="14"/>
  <c r="E772" i="14"/>
  <c r="E773" i="14"/>
  <c r="E774" i="14"/>
  <c r="E775" i="14"/>
  <c r="E776" i="14"/>
  <c r="E777" i="14"/>
  <c r="E778" i="14"/>
  <c r="E779" i="14"/>
  <c r="E780" i="14"/>
  <c r="E781" i="14"/>
  <c r="E782" i="14"/>
  <c r="E783" i="14"/>
  <c r="E784" i="14"/>
  <c r="E785" i="14"/>
  <c r="E786" i="14"/>
  <c r="E787" i="14"/>
  <c r="E788" i="14"/>
  <c r="E789" i="14"/>
  <c r="E791" i="14"/>
  <c r="E792" i="14"/>
  <c r="E793" i="14"/>
  <c r="E794" i="14"/>
  <c r="E795" i="14"/>
  <c r="E796" i="14"/>
  <c r="E797" i="14"/>
  <c r="E798" i="14"/>
  <c r="E799" i="14"/>
  <c r="E800" i="14"/>
  <c r="E801" i="14"/>
  <c r="E802" i="14"/>
  <c r="E803" i="14"/>
  <c r="E804" i="14"/>
  <c r="E805" i="14"/>
  <c r="E806" i="14"/>
  <c r="E807" i="14"/>
  <c r="E808" i="14"/>
  <c r="E809" i="14"/>
  <c r="E810" i="14"/>
  <c r="E811" i="14"/>
  <c r="E812" i="14"/>
  <c r="E814" i="14"/>
  <c r="E815" i="14"/>
  <c r="E817" i="14"/>
  <c r="E818" i="14"/>
  <c r="E820" i="14"/>
  <c r="E822" i="14"/>
  <c r="E823" i="14"/>
  <c r="E824" i="14"/>
  <c r="E826" i="14"/>
  <c r="E828" i="14"/>
  <c r="E830" i="14"/>
  <c r="E831" i="14"/>
  <c r="E832" i="14"/>
  <c r="E833" i="14"/>
  <c r="E837" i="14"/>
  <c r="E838" i="14"/>
  <c r="E839" i="14"/>
  <c r="E840" i="14"/>
  <c r="E841" i="14"/>
  <c r="E842" i="14"/>
  <c r="E845" i="14"/>
  <c r="E846" i="14"/>
  <c r="E847" i="14"/>
  <c r="E848" i="14"/>
  <c r="E849" i="14"/>
  <c r="E850" i="14"/>
  <c r="E852" i="14"/>
  <c r="E854" i="14"/>
  <c r="E856" i="14"/>
  <c r="E858" i="14"/>
  <c r="E859" i="14"/>
  <c r="E860" i="14"/>
  <c r="E861" i="14"/>
  <c r="E862"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1" i="14"/>
  <c r="E942" i="14"/>
  <c r="E943" i="14"/>
  <c r="E944" i="14"/>
  <c r="E945" i="14"/>
  <c r="E946" i="14"/>
  <c r="E950" i="14"/>
  <c r="E951" i="14"/>
  <c r="E952" i="14"/>
  <c r="E953" i="14"/>
  <c r="E954" i="14"/>
  <c r="E955" i="14"/>
  <c r="E960" i="14"/>
  <c r="E962" i="14"/>
  <c r="E963" i="14"/>
  <c r="E964" i="14"/>
  <c r="E965" i="14"/>
  <c r="E966" i="14"/>
  <c r="E967" i="14"/>
  <c r="E968" i="14"/>
  <c r="E969" i="14"/>
  <c r="E970" i="14"/>
  <c r="E971" i="14"/>
  <c r="E972" i="14"/>
  <c r="E973" i="14"/>
  <c r="E974" i="14"/>
  <c r="E975" i="14"/>
  <c r="E976" i="14"/>
  <c r="E977" i="14"/>
  <c r="E979" i="14"/>
  <c r="E980" i="14"/>
  <c r="E981" i="14"/>
  <c r="E983" i="14"/>
  <c r="E984" i="14"/>
  <c r="E987" i="14"/>
  <c r="E988" i="14"/>
  <c r="E989" i="14"/>
  <c r="E990" i="14"/>
  <c r="E991" i="14"/>
  <c r="E992" i="14"/>
  <c r="E999" i="14"/>
  <c r="E1008" i="14"/>
  <c r="E1009" i="14"/>
  <c r="E1010" i="14"/>
  <c r="E1011" i="14"/>
  <c r="E1012" i="14"/>
  <c r="E1013" i="14"/>
  <c r="E1014" i="14"/>
  <c r="E1015" i="14"/>
  <c r="E1016" i="14"/>
  <c r="E1017" i="14"/>
  <c r="E1018" i="14"/>
  <c r="E1019" i="14"/>
  <c r="E1020" i="14"/>
  <c r="E1021" i="14"/>
  <c r="E727" i="14" l="1"/>
  <c r="E816" i="14"/>
  <c r="E726" i="14"/>
  <c r="C545" i="14"/>
  <c r="C535" i="14" s="1"/>
  <c r="C534" i="14" s="1"/>
  <c r="C7" i="14" s="1"/>
  <c r="E819" i="14"/>
  <c r="H350" i="14"/>
  <c r="H129" i="14"/>
  <c r="H436" i="14"/>
  <c r="C1004" i="14" l="1"/>
  <c r="C947" i="14"/>
  <c r="E535" i="14"/>
  <c r="E545" i="14"/>
  <c r="C1005" i="14" l="1"/>
  <c r="E1005" i="14" s="1"/>
  <c r="C1007" i="14"/>
  <c r="E1007" i="14" s="1"/>
  <c r="C1003" i="14"/>
  <c r="C1006" i="14"/>
  <c r="E1006" i="14" s="1"/>
  <c r="E1004" i="14"/>
  <c r="E534" i="14"/>
  <c r="E13" i="14"/>
  <c r="C1002" i="14" l="1"/>
  <c r="H43" i="14"/>
  <c r="C948" i="14" l="1"/>
  <c r="E11" i="14"/>
  <c r="E12" i="14"/>
  <c r="E8" i="14" l="1"/>
  <c r="E9" i="14"/>
  <c r="E10" i="14"/>
  <c r="E7" i="14" l="1"/>
</calcChain>
</file>

<file path=xl/sharedStrings.xml><?xml version="1.0" encoding="utf-8"?>
<sst xmlns="http://schemas.openxmlformats.org/spreadsheetml/2006/main" count="2212" uniqueCount="2033">
  <si>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</si>
  <si>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</si>
  <si>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</si>
  <si>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</si>
  <si>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</si>
  <si>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</si>
  <si>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</si>
  <si>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</si>
  <si>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Начальник управления сводного бюджетного планирования  и
анализа исполнения бюджета</t>
  </si>
  <si>
    <t>СВОДКА ОБ ИСПОЛНЕНИИ КОНСОЛИДИРОВАННОГО БЮДЖЕТА ТВЕРСКОЙ ОБЛАСТИ
НА 1 ЯНВАРЯ 2024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</si>
  <si>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</si>
  <si>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</si>
  <si>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</si>
  <si>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</si>
  <si>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</si>
  <si>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</si>
  <si>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</si>
  <si>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</si>
  <si>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</si>
  <si>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</si>
  <si>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</si>
  <si>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</si>
  <si>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</si>
  <si>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</si>
  <si>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</si>
  <si>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</si>
  <si>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</si>
  <si>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</si>
  <si>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</si>
  <si>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</si>
  <si>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</si>
  <si>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</si>
  <si>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</si>
  <si>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</si>
  <si>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</si>
  <si>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</si>
  <si>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</si>
  <si>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</si>
  <si>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</si>
  <si>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</si>
  <si>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</si>
  <si>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</si>
  <si>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</si>
  <si>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</si>
  <si>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</si>
  <si>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</si>
  <si>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</si>
  <si>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</si>
  <si>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</si>
  <si>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</si>
  <si>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</si>
  <si>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</si>
  <si>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</si>
  <si>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</si>
  <si>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</si>
  <si>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</si>
  <si>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</si>
  <si>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</si>
  <si>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</si>
  <si>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</si>
  <si>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</si>
  <si>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</si>
  <si>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</si>
  <si>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</si>
  <si>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</si>
  <si>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</si>
  <si>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</si>
  <si>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</si>
  <si>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</si>
  <si>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</si>
  <si>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</si>
  <si>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</si>
  <si>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</si>
  <si>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</si>
  <si>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</si>
  <si>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</si>
  <si>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</si>
  <si>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</si>
  <si>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</si>
  <si>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</si>
  <si>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</si>
  <si>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</si>
  <si>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</si>
  <si>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</si>
  <si>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</si>
  <si>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</si>
  <si>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</si>
  <si>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</si>
  <si>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</si>
  <si>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</si>
  <si>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</si>
  <si>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</si>
  <si>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</si>
  <si>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</si>
  <si>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</si>
  <si>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</si>
  <si>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</si>
  <si>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</si>
  <si>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</si>
  <si>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</si>
  <si>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</si>
  <si>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</si>
  <si>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</si>
  <si>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</si>
  <si>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</si>
  <si>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</si>
  <si>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</si>
  <si>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</si>
  <si>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</si>
  <si>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</si>
  <si>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</si>
  <si>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</si>
  <si>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</si>
  <si>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</si>
  <si>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</si>
  <si>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</si>
  <si>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</si>
  <si>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</si>
  <si>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</si>
  <si>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</si>
  <si>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</si>
  <si>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</si>
  <si>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</si>
  <si>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</si>
  <si>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</si>
  <si>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</si>
  <si>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</si>
  <si>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</si>
  <si>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</si>
  <si>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</si>
  <si>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</si>
  <si>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</si>
  <si>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</si>
  <si>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</si>
  <si>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</si>
  <si>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</si>
  <si>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</si>
  <si>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</si>
  <si>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</si>
  <si>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</si>
  <si>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</si>
  <si>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</si>
  <si>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</si>
  <si>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</si>
  <si>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</si>
  <si>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</si>
  <si>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</si>
  <si>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</si>
  <si>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</si>
  <si>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</si>
  <si>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</si>
  <si>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</si>
  <si>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</si>
  <si>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</si>
  <si>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</si>
  <si>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</si>
  <si>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</si>
  <si>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</si>
  <si>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</si>
  <si>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</si>
  <si>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</si>
  <si>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</si>
  <si>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</si>
  <si>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</si>
  <si>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</si>
  <si>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</si>
  <si>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</si>
  <si>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</si>
  <si>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</si>
  <si>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</si>
  <si>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</si>
  <si>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</si>
  <si>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</si>
  <si>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</si>
  <si>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</si>
  <si>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</si>
  <si>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</si>
  <si>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</si>
  <si>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</si>
  <si>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</si>
  <si>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</si>
  <si>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</si>
  <si>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</si>
  <si>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</si>
  <si>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</si>
  <si>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</si>
  <si>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</si>
  <si>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</si>
  <si>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</si>
  <si>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</si>
  <si>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</si>
  <si>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</si>
  <si>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</si>
  <si>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</si>
  <si>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</si>
  <si>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</si>
  <si>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</si>
  <si>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</si>
  <si>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</si>
  <si>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</si>
  <si>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</si>
  <si>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</si>
  <si>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</si>
  <si>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</si>
  <si>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</si>
  <si>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</si>
  <si>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</si>
  <si>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</si>
  <si>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</si>
  <si>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</si>
  <si>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</si>
  <si>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</si>
  <si>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</si>
  <si>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</si>
  <si>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</si>
  <si>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</si>
  <si>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</si>
  <si>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</si>
  <si>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</si>
  <si>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</si>
  <si>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</si>
  <si>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муниципальных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</si>
  <si>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</si>
  <si>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</si>
  <si>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</si>
  <si>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</si>
  <si>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</si>
  <si>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</si>
  <si>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</si>
  <si>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</si>
  <si>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</si>
  <si>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</si>
  <si>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</si>
  <si>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</si>
  <si>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</si>
  <si>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</si>
  <si>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</si>
  <si>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</si>
  <si>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</si>
  <si>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</si>
  <si>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</si>
  <si>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</si>
  <si>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</si>
  <si>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</si>
  <si>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</si>
  <si>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</si>
  <si>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</si>
  <si>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</si>
  <si>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</si>
  <si>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</si>
  <si>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</si>
  <si>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</si>
  <si>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</si>
  <si>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</si>
  <si>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</si>
  <si>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</si>
  <si>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</si>
  <si>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</si>
  <si>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</si>
  <si>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</si>
  <si>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</si>
  <si>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</si>
  <si>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</si>
  <si>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</si>
  <si>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</si>
  <si>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</si>
  <si>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</si>
  <si>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</si>
  <si>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</si>
  <si>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</si>
  <si>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</si>
  <si>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</si>
  <si>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</si>
  <si>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</si>
  <si>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</si>
  <si>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</si>
  <si>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</si>
  <si>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</si>
  <si>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</si>
  <si>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</si>
  <si>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</si>
  <si>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</si>
  <si>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</si>
  <si>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</si>
  <si>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</si>
  <si>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</si>
  <si>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</si>
  <si>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</si>
  <si>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</si>
  <si>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</si>
  <si>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</si>
  <si>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</si>
  <si>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</si>
  <si>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</si>
  <si>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</si>
  <si>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</si>
  <si>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</si>
  <si>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</si>
  <si>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</si>
  <si>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</si>
  <si>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</si>
  <si>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</si>
  <si>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</si>
  <si>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</si>
  <si>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</si>
  <si>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</si>
  <si>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</si>
  <si>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</si>
  <si>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</si>
  <si>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</si>
  <si>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</si>
  <si>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</si>
  <si>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</si>
  <si>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</si>
  <si>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</si>
  <si>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</si>
  <si>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</si>
  <si>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</si>
  <si>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</si>
  <si>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</si>
  <si>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</si>
  <si>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</si>
  <si>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</si>
  <si>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</si>
  <si>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</si>
  <si>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</si>
  <si>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</si>
  <si>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</si>
  <si>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</si>
  <si>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</si>
  <si>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</si>
  <si>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</si>
  <si>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</si>
  <si>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</si>
  <si>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</si>
  <si>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</si>
  <si>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</si>
  <si>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</si>
  <si>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</si>
  <si>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</si>
  <si>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</si>
  <si>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</si>
  <si>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</si>
  <si>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</si>
  <si>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</si>
  <si>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</si>
  <si>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</si>
  <si>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</si>
  <si>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</si>
  <si>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</si>
  <si>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</si>
  <si>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</si>
  <si>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</si>
  <si>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</si>
  <si>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</si>
  <si>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</si>
  <si>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</si>
  <si>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</si>
  <si>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</si>
  <si>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</si>
  <si>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</si>
  <si>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</si>
  <si>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</si>
  <si>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</si>
  <si>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</si>
  <si>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</si>
  <si>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</si>
  <si>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</si>
  <si>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</si>
  <si>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</si>
  <si>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</si>
  <si>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</si>
  <si>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</si>
  <si>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</si>
  <si>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</si>
  <si>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</si>
  <si>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</si>
  <si>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</si>
  <si>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</si>
  <si>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</si>
  <si>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</si>
  <si>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</si>
  <si>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</si>
  <si>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</si>
  <si>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</si>
  <si>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</si>
  <si>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</si>
  <si>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</si>
  <si>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</si>
  <si>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</si>
  <si>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</si>
  <si>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</si>
  <si>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</si>
  <si>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</si>
  <si>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</si>
  <si>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</si>
  <si>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</si>
  <si>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</si>
  <si>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</si>
  <si>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</si>
  <si>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</si>
  <si>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</si>
  <si>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</si>
  <si>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</si>
  <si>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</si>
  <si>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</si>
  <si>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</si>
  <si>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</si>
  <si>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</si>
  <si>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</si>
  <si>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</si>
  <si>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</si>
  <si>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</si>
  <si>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</si>
  <si>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</si>
  <si>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</si>
  <si>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</si>
  <si>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</si>
  <si>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</si>
  <si>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</si>
  <si>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</si>
  <si>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</si>
  <si>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</si>
  <si>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</si>
  <si>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</si>
  <si>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</si>
  <si>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</si>
  <si>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</si>
  <si>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</si>
  <si>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</si>
  <si>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</si>
  <si>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</si>
  <si>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</si>
  <si>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</si>
  <si>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</si>
  <si>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</si>
  <si>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</si>
  <si>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</si>
  <si>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</si>
  <si>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</si>
  <si>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</si>
  <si>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</si>
  <si>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</si>
  <si>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</si>
  <si>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</si>
  <si>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</si>
  <si>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</si>
  <si>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</si>
  <si>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</si>
  <si>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</si>
  <si>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</si>
  <si>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</si>
  <si>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</si>
  <si>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</si>
  <si>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</si>
  <si>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</si>
  <si>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</si>
  <si>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</si>
  <si>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</si>
  <si>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</si>
  <si>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</si>
  <si>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</si>
  <si>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</si>
  <si>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</si>
  <si>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</si>
  <si>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</si>
  <si>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</si>
  <si>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</si>
  <si>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</si>
  <si>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</si>
  <si>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</si>
  <si>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</si>
  <si>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</si>
  <si>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</si>
  <si>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</si>
  <si>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</si>
  <si>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</si>
  <si>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</si>
  <si>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</si>
  <si>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</si>
  <si>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</si>
  <si>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</si>
  <si>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</si>
  <si>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</si>
  <si>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</si>
  <si>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</si>
  <si>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</si>
  <si>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</si>
  <si>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</si>
  <si>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</si>
  <si>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</si>
  <si>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</si>
  <si>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</si>
  <si>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</si>
  <si>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</si>
  <si>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</si>
  <si>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</si>
  <si>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</si>
  <si>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</si>
  <si>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</si>
  <si>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муниципальных округов в части невыясненных поступлений, по которым не осуществлен возврат (уточнение) не позднее трех лет со дня их зачисления на единый счет бюджета муниципального округа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</si>
  <si>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</si>
  <si>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</si>
  <si>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</si>
  <si>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</si>
  <si>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</si>
  <si>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</si>
  <si>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</si>
  <si>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</si>
  <si>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</si>
  <si>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</si>
  <si>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</si>
  <si>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</si>
  <si>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</si>
  <si>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</si>
  <si>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</si>
  <si>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</si>
  <si>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</si>
  <si>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</si>
  <si>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</si>
  <si>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городских округов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</si>
  <si>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</si>
  <si>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</si>
  <si>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</si>
  <si>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</si>
  <si>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</si>
  <si>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</si>
  <si>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</si>
  <si>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</si>
  <si>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</si>
  <si>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</si>
  <si>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</si>
  <si>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</si>
  <si>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</si>
  <si>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</si>
  <si>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</si>
  <si>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</si>
  <si>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</si>
  <si>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</si>
  <si>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</si>
  <si>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</si>
  <si>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</si>
  <si>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</si>
  <si>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</si>
  <si>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</si>
  <si>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</si>
  <si>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</si>
  <si>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</si>
  <si>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</si>
  <si>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</si>
  <si>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</si>
  <si>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</si>
  <si>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</si>
  <si>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</si>
  <si>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</si>
  <si>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</si>
  <si>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</si>
  <si>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</si>
  <si>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</si>
  <si>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</si>
  <si>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</si>
  <si>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</si>
  <si>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</si>
  <si>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</si>
  <si>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</si>
  <si>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</si>
  <si>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</si>
  <si>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</si>
  <si>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</si>
  <si>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</si>
  <si>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</si>
  <si>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</si>
  <si>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</si>
  <si>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</si>
  <si>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</si>
  <si>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</si>
  <si>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</si>
  <si>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</si>
  <si>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</si>
  <si>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</si>
  <si>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</si>
  <si>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</si>
  <si>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</si>
  <si>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</si>
  <si>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</si>
  <si>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</si>
  <si>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</si>
  <si>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</si>
  <si>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</si>
  <si>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</si>
  <si>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</si>
  <si>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</si>
  <si>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</si>
  <si>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</si>
  <si>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</si>
  <si>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</si>
  <si>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</si>
  <si>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</si>
  <si>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</si>
  <si>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</si>
  <si>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</si>
  <si>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</si>
  <si>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</si>
  <si>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</si>
  <si>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</si>
  <si>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</si>
  <si>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</si>
  <si>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</si>
  <si>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муниципальных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</si>
  <si>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</si>
  <si>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</si>
  <si>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</si>
  <si>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</si>
  <si>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</si>
  <si>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</si>
  <si>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</si>
  <si>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</si>
  <si>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</si>
  <si>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</si>
  <si>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</si>
  <si>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</si>
  <si>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</si>
  <si>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</si>
  <si>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</si>
  <si>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</si>
  <si>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</si>
  <si>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</si>
  <si>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</si>
  <si>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</si>
  <si>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</si>
  <si>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</si>
  <si>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</si>
  <si>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</si>
  <si>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</si>
  <si>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</si>
  <si>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</si>
  <si>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</si>
  <si>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</si>
  <si>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</si>
  <si>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</si>
  <si>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</si>
  <si>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</si>
  <si>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</si>
  <si>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</si>
  <si>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</si>
  <si>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</si>
  <si>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сельских поселений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</si>
  <si>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</si>
  <si>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</si>
  <si>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муниципальных районов на реализацию мероприятий по модернизации школьных систем образования</t>
  </si>
  <si>
    <t>Субсидии бюджетам муниципальных округов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</si>
  <si>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</si>
  <si>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</si>
  <si>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</si>
  <si>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</si>
  <si>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</si>
  <si>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</si>
  <si>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</si>
  <si>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</si>
  <si>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</si>
  <si>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</si>
  <si>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</si>
  <si>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</si>
  <si>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</si>
  <si>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субъектов Российской Федерации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</si>
  <si>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</si>
  <si>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</si>
  <si>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</si>
  <si>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</si>
  <si>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</si>
  <si>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</si>
  <si>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</si>
  <si>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</si>
  <si>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</si>
  <si>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</si>
  <si>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</si>
  <si>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</si>
  <si>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</si>
  <si>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</si>
  <si>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</si>
  <si>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</si>
  <si>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</si>
  <si>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</si>
  <si>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</si>
  <si>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</si>
  <si>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</si>
  <si>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</si>
  <si>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</si>
  <si>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</si>
  <si>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</si>
  <si>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</si>
  <si>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</si>
  <si>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</si>
  <si>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</si>
  <si>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</si>
  <si>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</si>
  <si>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</si>
  <si>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</si>
  <si>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</si>
  <si>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</si>
  <si>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</si>
  <si>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</si>
  <si>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</si>
  <si>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</si>
  <si>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</si>
  <si>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</si>
  <si>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</si>
  <si>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</si>
  <si>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</si>
  <si>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</si>
  <si>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</si>
  <si>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</si>
  <si>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</si>
  <si>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</si>
  <si>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</si>
  <si>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</si>
  <si>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</si>
  <si>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</si>
  <si>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</si>
  <si>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</si>
  <si>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</si>
  <si>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</si>
  <si>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</si>
  <si>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</si>
  <si>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</si>
  <si>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</si>
  <si>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</si>
  <si>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</si>
  <si>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</si>
  <si>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</si>
  <si>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</si>
  <si>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</si>
  <si>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</si>
  <si>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</si>
  <si>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</si>
  <si>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</si>
  <si>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</si>
  <si>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</si>
  <si>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</si>
  <si>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</si>
  <si>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</si>
  <si>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</si>
  <si>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</si>
  <si>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</si>
  <si>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</si>
  <si>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</si>
  <si>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</si>
  <si>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</si>
  <si>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</si>
  <si>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</si>
  <si>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</si>
  <si>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</si>
  <si>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</si>
  <si>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</si>
  <si>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</si>
  <si>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городских округов</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</si>
  <si>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</si>
  <si>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</si>
  <si>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</si>
  <si>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</si>
  <si>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</si>
  <si>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</si>
  <si>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</si>
  <si>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</si>
  <si>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</si>
  <si>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</si>
  <si>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</si>
  <si>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</si>
  <si>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</si>
  <si>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</si>
  <si>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</si>
  <si>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</si>
  <si>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негосударственными организациями получателям средств бюджетов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</si>
  <si>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</si>
  <si>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</si>
  <si>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</si>
  <si>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</si>
  <si>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</si>
  <si>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</si>
  <si>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</si>
  <si>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</si>
  <si>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</si>
  <si>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</si>
  <si>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</si>
  <si>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</si>
  <si>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</si>
  <si>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</si>
  <si>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</si>
  <si>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</si>
  <si>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</si>
  <si>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</si>
  <si>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</si>
  <si>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</si>
  <si>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</si>
  <si>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</si>
  <si>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</si>
  <si>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</si>
  <si>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</si>
  <si>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</si>
  <si>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</si>
  <si>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</si>
  <si>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</si>
  <si>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</si>
  <si>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</si>
  <si>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</si>
  <si>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</si>
  <si>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</si>
  <si>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</si>
  <si>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</si>
  <si>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</si>
  <si>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</si>
  <si>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</si>
  <si>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</si>
  <si>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</si>
  <si>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</si>
  <si>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</si>
  <si>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</si>
  <si>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</si>
  <si>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</si>
  <si>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</si>
  <si>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</si>
  <si>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</si>
  <si>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</si>
  <si>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</si>
  <si>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</si>
  <si>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</si>
  <si>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</si>
  <si>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</si>
  <si>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</si>
  <si>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</si>
  <si>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</si>
  <si>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</si>
  <si>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</si>
  <si>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</si>
  <si>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</si>
  <si>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</si>
  <si>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</si>
  <si>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</si>
  <si>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</si>
  <si>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</si>
  <si>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</si>
  <si>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</si>
  <si>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</si>
  <si>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</si>
  <si>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</si>
  <si>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</si>
  <si>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</si>
  <si>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</si>
  <si>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</si>
  <si>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</si>
  <si>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</si>
  <si>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</si>
  <si>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</si>
  <si>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</si>
  <si>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</si>
  <si>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</si>
  <si>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</si>
  <si>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</si>
  <si>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</si>
  <si>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</si>
  <si>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</si>
  <si>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</si>
  <si>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</si>
  <si>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</si>
  <si>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</si>
  <si>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</si>
  <si>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</si>
  <si>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</si>
  <si>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</si>
  <si>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</si>
  <si>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</si>
  <si>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</si>
  <si>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</si>
  <si>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</si>
  <si>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</si>
  <si>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</si>
  <si>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</si>
  <si>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</si>
  <si>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</si>
  <si>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</si>
  <si>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</si>
  <si>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</si>
  <si>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</si>
  <si>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</si>
  <si>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</si>
  <si>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</si>
  <si>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</si>
  <si>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</si>
  <si>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</si>
  <si>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</si>
  <si>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</si>
  <si>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</si>
  <si>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</si>
  <si>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</si>
  <si>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</si>
  <si>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</si>
  <si>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</si>
  <si>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</si>
  <si>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</si>
  <si>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</si>
  <si>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</si>
  <si>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</si>
  <si>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</si>
  <si>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</si>
  <si>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</si>
  <si>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</si>
  <si>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</si>
  <si>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</si>
  <si>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</si>
  <si>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</si>
  <si>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</si>
  <si>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</si>
  <si>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</si>
  <si>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</si>
  <si>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</si>
  <si>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</si>
  <si>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</si>
  <si>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</si>
  <si>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</si>
  <si>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</si>
  <si>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</si>
  <si>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</si>
  <si>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</si>
  <si>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</si>
  <si>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</si>
  <si>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</si>
  <si>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</si>
  <si>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</si>
  <si>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</si>
  <si>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</si>
  <si>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</si>
  <si>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</si>
  <si>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</si>
  <si>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</si>
  <si>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</si>
  <si>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</si>
  <si>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</si>
  <si>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</si>
  <si>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</si>
  <si>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</si>
  <si>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</si>
  <si>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</si>
  <si>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</si>
  <si>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</si>
  <si>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</si>
  <si>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</si>
  <si>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</si>
  <si>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</si>
  <si>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</si>
  <si>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</si>
  <si>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</si>
  <si>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</si>
  <si>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</si>
  <si>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</si>
  <si>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</si>
  <si>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</si>
  <si>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</si>
  <si>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</si>
  <si>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</si>
  <si>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</si>
  <si>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</si>
  <si>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</si>
  <si>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</si>
  <si>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</si>
  <si>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</si>
  <si>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</si>
  <si>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</si>
  <si>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</si>
  <si>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</si>
  <si>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</si>
  <si>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</si>
  <si>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</si>
  <si>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</si>
  <si>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</si>
  <si>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</si>
  <si>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</si>
  <si>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</si>
  <si>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</si>
  <si>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</si>
  <si>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</si>
  <si>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</si>
  <si>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</si>
  <si>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</si>
  <si>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</si>
  <si>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</si>
  <si>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</si>
  <si>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</si>
  <si>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</si>
  <si>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</si>
  <si>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</si>
  <si>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00011105320000000120</t>
  </si>
  <si>
    <t>00011105322020000120</t>
  </si>
  <si>
    <t>00011105324040000120</t>
  </si>
  <si>
    <t>00011105324140000120</t>
  </si>
  <si>
    <t>00011105325050000120</t>
  </si>
  <si>
    <t>00011105325100000120</t>
  </si>
  <si>
    <t>00011105325130000120</t>
  </si>
  <si>
    <t>00011105400000000120</t>
  </si>
  <si>
    <t>00011105410000000120</t>
  </si>
  <si>
    <t>00011105410040000120</t>
  </si>
  <si>
    <t>00011105420000000120</t>
  </si>
  <si>
    <t>00011105420140000120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</si>
  <si>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</si>
  <si>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</si>
  <si>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</si>
  <si>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</si>
  <si>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</si>
  <si>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</si>
  <si>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</si>
  <si>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</si>
  <si>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</si>
  <si>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</si>
  <si>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</si>
  <si>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</si>
  <si>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</si>
  <si>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</si>
  <si>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</si>
  <si>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</si>
  <si>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</si>
  <si>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</si>
  <si>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</si>
  <si>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</si>
  <si>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</si>
  <si>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</si>
  <si>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</si>
  <si>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</si>
  <si>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</si>
  <si>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</si>
  <si>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</si>
  <si>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</si>
  <si>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</si>
  <si>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</si>
  <si>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</si>
  <si>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</si>
  <si>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</si>
  <si>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</si>
  <si>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</si>
  <si>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</si>
  <si>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</si>
  <si>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</si>
  <si>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</si>
  <si>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</si>
  <si>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</si>
  <si>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</si>
  <si>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</si>
  <si>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</si>
  <si>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</si>
  <si>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</si>
  <si>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</si>
  <si>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</si>
  <si>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</si>
  <si>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</si>
  <si>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</si>
  <si>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</si>
  <si>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</si>
  <si>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</si>
  <si>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</si>
  <si>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</si>
  <si>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</si>
  <si>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</si>
  <si>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</si>
  <si>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</si>
  <si>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</si>
  <si>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</si>
  <si>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</si>
  <si>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</si>
  <si>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</si>
  <si>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</si>
  <si>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</si>
  <si>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</si>
  <si>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</si>
  <si>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</si>
  <si>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</si>
  <si>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</si>
  <si>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</si>
  <si>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</si>
  <si>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</si>
  <si>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</si>
  <si>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</si>
  <si>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</si>
  <si>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</si>
  <si>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</si>
  <si>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</si>
  <si>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</si>
  <si>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</si>
  <si>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</si>
  <si>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</si>
  <si>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</si>
  <si>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</si>
  <si>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</si>
  <si>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</si>
  <si>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00011402042040000410</t>
  </si>
  <si>
    <t>00011402042040000440</t>
  </si>
  <si>
    <t>00011402042140000410</t>
  </si>
  <si>
    <t>00011402042140000440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</si>
  <si>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</si>
  <si>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</si>
  <si>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</si>
  <si>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</si>
  <si>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</si>
  <si>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</si>
  <si>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</si>
  <si>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</si>
  <si>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</si>
  <si>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</si>
  <si>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</si>
  <si>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</si>
  <si>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</si>
  <si>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</si>
  <si>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</si>
  <si>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</si>
  <si>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</si>
  <si>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</si>
  <si>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</si>
  <si>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</si>
  <si>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</si>
  <si>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</si>
  <si>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</si>
  <si>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</si>
  <si>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</si>
  <si>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</si>
  <si>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</si>
  <si>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</si>
  <si>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</si>
  <si>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</si>
  <si>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</si>
  <si>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</si>
  <si>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</si>
  <si>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</si>
  <si>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</si>
  <si>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</si>
  <si>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</si>
  <si>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00011406324140000430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</si>
  <si>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</si>
  <si>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</si>
  <si>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</si>
  <si>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</si>
  <si>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</si>
  <si>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</si>
  <si>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</si>
  <si>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</si>
  <si>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</si>
  <si>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</si>
  <si>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</si>
  <si>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</si>
  <si>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</si>
  <si>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</si>
  <si>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</si>
  <si>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</si>
  <si>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</si>
  <si>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</si>
  <si>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</si>
  <si>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</si>
  <si>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</si>
  <si>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</si>
  <si>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</si>
  <si>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</si>
  <si>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</si>
  <si>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</si>
  <si>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</si>
  <si>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</si>
  <si>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</si>
  <si>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</si>
  <si>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</si>
  <si>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</si>
  <si>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</si>
  <si>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</si>
  <si>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</si>
  <si>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</si>
  <si>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</si>
  <si>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</si>
  <si>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</si>
  <si>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</si>
  <si>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</si>
  <si>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</si>
  <si>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</si>
  <si>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</si>
  <si>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</si>
  <si>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</si>
  <si>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</si>
  <si>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</si>
  <si>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</si>
  <si>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</si>
  <si>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</si>
  <si>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</si>
  <si>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</si>
  <si>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</si>
  <si>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</si>
  <si>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</si>
  <si>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</si>
  <si>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</si>
  <si>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</si>
  <si>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</si>
  <si>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</si>
  <si>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</si>
  <si>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</si>
  <si>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</si>
  <si>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</si>
  <si>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</si>
  <si>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</si>
  <si>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</si>
  <si>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</si>
  <si>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</si>
  <si>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</si>
  <si>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</si>
  <si>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</si>
  <si>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</si>
  <si>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</si>
  <si>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</si>
  <si>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</si>
  <si>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</si>
  <si>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</si>
  <si>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</si>
  <si>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</si>
  <si>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</si>
  <si>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</si>
  <si>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</si>
  <si>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</si>
  <si>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</si>
  <si>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</si>
  <si>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</si>
  <si>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</si>
  <si>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</si>
  <si>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</si>
  <si>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</si>
  <si>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</si>
  <si>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</si>
  <si>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</si>
  <si>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</si>
  <si>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</si>
  <si>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00011610030100000140</t>
  </si>
  <si>
    <t>00011610030140000140</t>
  </si>
  <si>
    <t>00011610031040000140</t>
  </si>
  <si>
    <t>00011610031100000140</t>
  </si>
  <si>
    <t>00011610031140000140</t>
  </si>
  <si>
    <t>00011610032040000140</t>
  </si>
  <si>
    <t>00011610032140000140</t>
  </si>
  <si>
    <t>00011610050000000140</t>
  </si>
  <si>
    <t>00011610056020000140</t>
  </si>
  <si>
    <t>00011610060000000140</t>
  </si>
  <si>
    <t>00011610061050000140</t>
  </si>
  <si>
    <t>00011610061100000140</t>
  </si>
  <si>
    <t>00011610100000000140</t>
  </si>
  <si>
    <t>00011610100090000140</t>
  </si>
  <si>
    <t>00011610100140000140</t>
  </si>
  <si>
    <t>00011610110000000140</t>
  </si>
  <si>
    <t>00011610119090000140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</si>
  <si>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</si>
  <si>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</si>
  <si>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</si>
  <si>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</si>
  <si>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</si>
  <si>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</si>
  <si>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</si>
  <si>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</si>
  <si>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</si>
  <si>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</si>
  <si>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</si>
  <si>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</si>
  <si>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</si>
  <si>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</si>
  <si>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</si>
  <si>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</si>
  <si>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00011701050050000180</t>
  </si>
  <si>
    <t>00011701050100000180</t>
  </si>
  <si>
    <t>00011705000000000180</t>
  </si>
  <si>
    <t>00011705020020000180</t>
  </si>
  <si>
    <t>00011705040040000180</t>
  </si>
  <si>
    <t>00011705040140000180</t>
  </si>
  <si>
    <t>00011705050050000180</t>
  </si>
  <si>
    <t>00011705050100000180</t>
  </si>
  <si>
    <t>00011705050130000180</t>
  </si>
  <si>
    <t>00011714000000000150</t>
  </si>
  <si>
    <t>00011714020140000150</t>
  </si>
  <si>
    <t>00011715000000000150</t>
  </si>
  <si>
    <t>00011715020040000150</t>
  </si>
  <si>
    <t>00011715020140000150</t>
  </si>
  <si>
    <t>00011715030100000150</t>
  </si>
  <si>
    <t>00011715030130000150</t>
  </si>
  <si>
    <t>00011716000000000180</t>
  </si>
  <si>
    <t>00011716000140000180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</si>
  <si>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</si>
  <si>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</si>
  <si>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</si>
  <si>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</si>
  <si>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</si>
  <si>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</si>
  <si>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</si>
  <si>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</si>
  <si>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</si>
  <si>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00020215012020000150</t>
  </si>
  <si>
    <t>00020215549020000150</t>
  </si>
  <si>
    <t>00020220000000000150</t>
  </si>
  <si>
    <t>00020220077000000150</t>
  </si>
  <si>
    <t>00020220077040000150</t>
  </si>
  <si>
    <t>00020220077140000150</t>
  </si>
  <si>
    <t>00020220216000000150</t>
  </si>
  <si>
    <t>00020220216050000150</t>
  </si>
  <si>
    <t>00020225013000000150</t>
  </si>
  <si>
    <t>00020225013020000150</t>
  </si>
  <si>
    <t>00020225013040000150</t>
  </si>
  <si>
    <t>00020225014000000150</t>
  </si>
  <si>
    <t>00020225014020000150</t>
  </si>
  <si>
    <t>00020225021000000150</t>
  </si>
  <si>
    <t>00020225021020000150</t>
  </si>
  <si>
    <t>00020225021040000150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</si>
  <si>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</si>
  <si>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</si>
  <si>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</si>
  <si>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</si>
  <si>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</si>
  <si>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</si>
  <si>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</si>
  <si>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</si>
  <si>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</si>
  <si>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</si>
  <si>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</si>
  <si>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</si>
  <si>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</si>
  <si>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</si>
  <si>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</si>
  <si>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</si>
  <si>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</si>
  <si>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</si>
  <si>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</si>
  <si>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</si>
  <si>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</si>
  <si>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</si>
  <si>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</si>
  <si>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</si>
  <si>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</si>
  <si>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</si>
  <si>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</si>
  <si>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</si>
  <si>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</si>
  <si>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</si>
  <si>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</si>
  <si>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</si>
  <si>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</si>
  <si>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</si>
  <si>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</si>
  <si>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</si>
  <si>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</si>
  <si>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</si>
  <si>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</si>
  <si>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</si>
  <si>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</si>
  <si>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</si>
  <si>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</si>
  <si>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</si>
  <si>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</si>
  <si>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</si>
  <si>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</si>
  <si>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</si>
  <si>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</si>
  <si>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</si>
  <si>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</si>
  <si>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</si>
  <si>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</si>
  <si>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</si>
  <si>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</si>
  <si>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</si>
  <si>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</si>
  <si>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</si>
  <si>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</si>
  <si>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</si>
  <si>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</si>
  <si>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</si>
  <si>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</si>
  <si>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</si>
  <si>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</si>
  <si>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</si>
  <si>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</si>
  <si>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</si>
  <si>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</si>
  <si>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</si>
  <si>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</si>
  <si>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</si>
  <si>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</si>
  <si>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</si>
  <si>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</si>
  <si>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</si>
  <si>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</si>
  <si>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</si>
  <si>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</si>
  <si>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00020225497040000150</t>
  </si>
  <si>
    <t>00020225497050000150</t>
  </si>
  <si>
    <t>00020225497130000150</t>
  </si>
  <si>
    <t>00020225497140000150</t>
  </si>
  <si>
    <t>00020225500000000150</t>
  </si>
  <si>
    <t>00020225500020000150</t>
  </si>
  <si>
    <t>00020225502000000150</t>
  </si>
  <si>
    <t>00020225502020000150</t>
  </si>
  <si>
    <t>00020225508000000150</t>
  </si>
  <si>
    <t>00020225508020000150</t>
  </si>
  <si>
    <t>00020225511000000150</t>
  </si>
  <si>
    <t>00020225511020000150</t>
  </si>
  <si>
    <t>00020225511040000150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</si>
  <si>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</si>
  <si>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</si>
  <si>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</si>
  <si>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</si>
  <si>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</si>
  <si>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</si>
  <si>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</si>
  <si>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</si>
  <si>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</si>
  <si>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</si>
  <si>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</si>
  <si>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</si>
  <si>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</si>
  <si>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</si>
  <si>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</si>
  <si>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</si>
  <si>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</si>
  <si>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</si>
  <si>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</si>
  <si>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</si>
  <si>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</si>
  <si>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</si>
  <si>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</si>
  <si>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</si>
  <si>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</si>
  <si>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</si>
  <si>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</si>
  <si>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</si>
  <si>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00020225599100000150</t>
  </si>
  <si>
    <t>00020225750000000150</t>
  </si>
  <si>
    <t>00020225750020000150</t>
  </si>
  <si>
    <t>00020225750050000150</t>
  </si>
  <si>
    <t>00020225750140000150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</si>
  <si>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</si>
  <si>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</si>
  <si>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</si>
  <si>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</si>
  <si>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</si>
  <si>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</si>
  <si>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</si>
  <si>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</si>
  <si>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</si>
  <si>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</si>
  <si>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</si>
  <si>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</si>
  <si>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00020229999000000150</t>
  </si>
  <si>
    <t>00020229999020000150</t>
  </si>
  <si>
    <t>00020229999040000150</t>
  </si>
  <si>
    <t>00020229999050000150</t>
  </si>
  <si>
    <t>00020229999100000150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</si>
  <si>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</si>
  <si>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</si>
  <si>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</si>
  <si>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</si>
  <si>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</si>
  <si>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</si>
  <si>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</si>
  <si>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</si>
  <si>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</si>
  <si>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</si>
  <si>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</si>
  <si>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</si>
  <si>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</si>
  <si>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</si>
  <si>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</si>
  <si>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</si>
  <si>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</si>
  <si>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</si>
  <si>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</si>
  <si>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</si>
  <si>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</si>
  <si>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</si>
  <si>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00020235303000000150</t>
  </si>
  <si>
    <t>00020235303040000150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</si>
  <si>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</si>
  <si>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</si>
  <si>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</si>
  <si>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</si>
  <si>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</si>
  <si>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</si>
  <si>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</si>
  <si>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</si>
  <si>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</si>
  <si>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</si>
  <si>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00020240014000000150</t>
  </si>
  <si>
    <t>00020240014050000150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</si>
  <si>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</si>
  <si>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</si>
  <si>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</si>
  <si>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</si>
  <si>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</si>
  <si>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</si>
  <si>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</si>
  <si>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</si>
  <si>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</si>
  <si>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</si>
  <si>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</si>
  <si>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</si>
  <si>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</si>
  <si>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</si>
  <si>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</si>
  <si>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</si>
  <si>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</si>
  <si>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</si>
  <si>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</si>
  <si>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</si>
  <si>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</si>
  <si>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</si>
  <si>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</si>
  <si>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</si>
  <si>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</si>
  <si>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</si>
  <si>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</si>
  <si>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</si>
  <si>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</si>
  <si>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</si>
  <si>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</si>
  <si>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</si>
  <si>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</si>
  <si>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</si>
  <si>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</si>
  <si>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</si>
  <si>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</si>
  <si>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</si>
  <si>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</si>
  <si>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</si>
  <si>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</si>
  <si>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</si>
  <si>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</si>
  <si>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</si>
  <si>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00020249999020000150</t>
  </si>
  <si>
    <t>00020249999140000150</t>
  </si>
  <si>
    <t>00020300000000000000</t>
  </si>
  <si>
    <t>00020302000020000150</t>
  </si>
  <si>
    <t>00020302040020000150</t>
  </si>
  <si>
    <t>00020302080020000150</t>
  </si>
  <si>
    <t>00020302099020000150</t>
  </si>
  <si>
    <t>00020304000040000150</t>
  </si>
  <si>
    <t>00020304000140000150</t>
  </si>
  <si>
    <t>00020304099040000150</t>
  </si>
  <si>
    <t>00020304099140000150</t>
  </si>
  <si>
    <t>00020400000000000000</t>
  </si>
  <si>
    <t>00020402000020000150</t>
  </si>
  <si>
    <t>00020402010020000150</t>
  </si>
  <si>
    <t>00020404000040000150</t>
  </si>
  <si>
    <t>00020404000140000150</t>
  </si>
  <si>
    <t>00020404010040000150</t>
  </si>
  <si>
    <t>00020404010140000150</t>
  </si>
  <si>
    <t>00020404020140000150</t>
  </si>
  <si>
    <t>00020404099040000150</t>
  </si>
  <si>
    <t>00020404099140000150</t>
  </si>
  <si>
    <t>00020405000050000150</t>
  </si>
  <si>
    <t>00020405000100000150</t>
  </si>
  <si>
    <t>00020405000130000150</t>
  </si>
  <si>
    <t>00020405020100000150</t>
  </si>
  <si>
    <t>00020405099050000150</t>
  </si>
  <si>
    <t>00020405099100000150</t>
  </si>
  <si>
    <t>00020405099130000150</t>
  </si>
  <si>
    <t>00020700000000000000</t>
  </si>
  <si>
    <t>00020702000020000150</t>
  </si>
  <si>
    <t>00020702030020000150</t>
  </si>
  <si>
    <t>00020704000040000150</t>
  </si>
  <si>
    <t>00020704000140000150</t>
  </si>
  <si>
    <t>00020704020140000150</t>
  </si>
  <si>
    <t>00020704050040000150</t>
  </si>
  <si>
    <t>00020704050140000150</t>
  </si>
  <si>
    <t>00020705000050000150</t>
  </si>
  <si>
    <t>00020705000100000150</t>
  </si>
  <si>
    <t>00020705000130000150</t>
  </si>
  <si>
    <t>00020705010100000150</t>
  </si>
  <si>
    <t>00020705030050000150</t>
  </si>
  <si>
    <t>00020705030100000150</t>
  </si>
  <si>
    <t>00020705030130000150</t>
  </si>
  <si>
    <t>00021800000000000000</t>
  </si>
  <si>
    <t>00021900000000000000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</si>
  <si>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</si>
  <si>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</si>
  <si>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</si>
  <si>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</si>
  <si>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</si>
  <si>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</si>
  <si>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</si>
  <si>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</si>
  <si>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</si>
  <si>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</si>
  <si>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</si>
  <si>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</si>
  <si>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</si>
  <si>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</si>
  <si>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</si>
  <si>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</si>
  <si>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</si>
  <si>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</si>
  <si>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</si>
  <si>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</si>
  <si>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</si>
  <si>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</si>
  <si>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</si>
  <si>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</si>
  <si>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</si>
  <si>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</si>
  <si>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</si>
  <si>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</si>
  <si>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</si>
  <si>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</si>
  <si>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</si>
  <si>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</si>
  <si>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</si>
  <si>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</si>
  <si>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</si>
  <si>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</si>
  <si>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</si>
  <si>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</si>
  <si>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</si>
  <si>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</si>
  <si>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</si>
  <si>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</si>
  <si>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</si>
  <si>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</si>
  <si>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</si>
  <si>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</si>
  <si>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</si>
  <si>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</si>
  <si>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</si>
  <si>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</si>
  <si>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</si>
  <si>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</si>
  <si>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</si>
  <si>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</si>
  <si>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</si>
  <si>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</si>
  <si>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</si>
  <si>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</si>
  <si>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</si>
  <si>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</si>
  <si>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</si>
  <si>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</si>
  <si>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</si>
  <si>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</si>
  <si>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</si>
  <si>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</si>
  <si>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</si>
  <si>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</si>
  <si>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</si>
  <si>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</si>
  <si>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</si>
  <si>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</si>
  <si>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</si>
  <si>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</si>
  <si>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</si>
  <si>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</si>
  <si>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</si>
  <si>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</si>
  <si>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</si>
  <si>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</si>
  <si>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</si>
  <si>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</si>
  <si>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</si>
  <si>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</si>
  <si>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</si>
  <si>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</si>
  <si>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</si>
  <si>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</si>
  <si>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</si>
  <si>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</si>
  <si>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</si>
  <si>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</si>
  <si>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</si>
  <si>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</si>
  <si>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</si>
  <si>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</si>
  <si>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</si>
  <si>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</si>
  <si>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</si>
  <si>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</si>
  <si>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</si>
  <si>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</si>
  <si>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</si>
  <si>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</si>
  <si>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</si>
  <si>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</si>
  <si>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</si>
  <si>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</si>
  <si>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</si>
  <si>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</si>
  <si>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</si>
  <si>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</si>
  <si>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</si>
  <si>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</si>
  <si>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</si>
  <si>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</si>
  <si>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</si>
  <si>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</si>
  <si>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</si>
  <si>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</si>
  <si>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</si>
  <si>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</si>
  <si>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</si>
  <si>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</si>
  <si>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</si>
  <si>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</si>
  <si>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</si>
  <si>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</si>
  <si>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</si>
  <si>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</si>
  <si>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</si>
  <si>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</si>
  <si>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</si>
  <si>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</si>
  <si>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</si>
  <si>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</si>
  <si>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</si>
  <si>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</si>
  <si>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</si>
  <si>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</si>
  <si>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</si>
  <si>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</si>
  <si>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</si>
  <si>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</si>
  <si>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</si>
  <si>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</si>
  <si>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</si>
  <si>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</si>
  <si>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</si>
  <si>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</si>
  <si>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</si>
  <si>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</si>
  <si>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</si>
  <si>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</si>
  <si>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</si>
  <si>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</si>
  <si>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7900</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</si>
  <si>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</si>
  <si>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</si>
  <si>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</si>
  <si>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</si>
  <si>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</si>
  <si>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</si>
  <si>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</si>
  <si>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Привлечение муниципальными районами кредитов от кредитных организаций в валюте Российской Федерации</t>
  </si>
  <si>
    <t>Привлечение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</si>
  <si>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</si>
  <si>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</si>
  <si>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</si>
  <si>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</si>
  <si>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</si>
  <si>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</si>
  <si>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</si>
  <si>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</si>
  <si>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</si>
  <si>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</si>
  <si>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</si>
  <si>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</si>
  <si>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</si>
  <si>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</si>
  <si>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</si>
  <si>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</si>
  <si>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</si>
  <si>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</si>
  <si>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</si>
  <si>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</si>
  <si>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</si>
  <si>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</si>
  <si>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</si>
  <si>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</si>
  <si>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</si>
  <si>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</si>
  <si>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</si>
  <si>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</si>
  <si>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</si>
  <si>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</si>
  <si>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</si>
  <si>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</si>
  <si>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</si>
  <si>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</si>
  <si>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</si>
  <si>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</si>
  <si>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</si>
  <si>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</si>
  <si>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</si>
  <si>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</si>
  <si>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</si>
  <si>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</si>
  <si>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</si>
  <si>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</si>
  <si>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</si>
  <si>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</si>
  <si>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</si>
  <si>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</si>
  <si>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</si>
  <si>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</si>
  <si>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</si>
  <si>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</si>
  <si>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</si>
  <si>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</si>
  <si>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</si>
  <si>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</si>
  <si>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</si>
  <si>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</si>
  <si>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</si>
  <si>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</si>
  <si>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00090000000000000000</t>
  </si>
  <si>
    <t>00001000000000000000</t>
  </si>
  <si>
    <t>00001020000000000000</t>
  </si>
  <si>
    <t>00001020000000000700</t>
  </si>
  <si>
    <t>00001020000000000800</t>
  </si>
  <si>
    <t>00001020000040000710</t>
  </si>
  <si>
    <t>00001020000040000810</t>
  </si>
  <si>
    <t>00001020000050000710</t>
  </si>
  <si>
    <t>00001020000140000710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</si>
  <si>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</si>
  <si>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</si>
  <si>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</si>
  <si>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</si>
  <si>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</si>
  <si>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</si>
  <si>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</si>
  <si>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</si>
  <si>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</si>
  <si>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</si>
  <si>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</si>
  <si>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</si>
  <si>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</si>
  <si>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</si>
  <si>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</si>
  <si>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</si>
  <si>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</si>
  <si>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00001060100000000000</t>
  </si>
  <si>
    <t>00001060100000000630</t>
  </si>
  <si>
    <t>00001060100140000630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</si>
  <si>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</si>
  <si>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</si>
  <si>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</si>
  <si>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</si>
  <si>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</si>
  <si>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</si>
  <si>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</si>
  <si>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</si>
  <si>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</si>
  <si>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</si>
  <si>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</si>
  <si>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</si>
  <si>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</si>
  <si>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</si>
  <si>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00001061002020001550</t>
  </si>
  <si>
    <t>00001061002020002550</t>
  </si>
  <si>
    <t>00001061002020003550</t>
  </si>
  <si>
    <t>00001061002020005550</t>
  </si>
  <si>
    <t>00001061002040000550</t>
  </si>
  <si>
    <t>00001061002040002550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</si>
  <si>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</si>
  <si>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</si>
  <si>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</si>
  <si>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</si>
  <si>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</si>
  <si>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</si>
  <si>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</si>
  <si>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</si>
  <si>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</si>
  <si>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</si>
  <si>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</si>
  <si>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</si>
  <si>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</si>
  <si>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</si>
  <si>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</si>
  <si>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</si>
  <si>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</si>
  <si>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</si>
  <si>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</si>
  <si>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9600</t>
  </si>
  <si>
    <t>Справочно</t>
  </si>
  <si>
    <t>Факт за аналогичный период прошлого года</t>
  </si>
  <si>
    <t>Темп роста поступлений к аналогичному периоду прошлого года, %</t>
  </si>
  <si>
    <t>х</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</si>
  <si>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</si>
  <si>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</si>
  <si>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</si>
  <si>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</si>
  <si>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</si>
  <si>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00010807173010000110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</si>
  <si>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</si>
  <si>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</si>
  <si>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с владельцев транспортных средств и налог на приобретение автотранспортных средств</t>
  </si>
  <si>
    <t>00010904020020000110</t>
  </si>
  <si>
    <t>Налог на рекламу</t>
  </si>
  <si>
    <t>00010907010000000110</t>
  </si>
  <si>
    <t>Налог на рекламу, мобилизуемый на территориях муниципальных районов</t>
  </si>
  <si>
    <t>00010907013050000110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</si>
  <si>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</si>
  <si>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</si>
  <si>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</si>
  <si>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</si>
  <si>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</si>
  <si>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00011105410050000120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</si>
  <si>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</si>
  <si>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</si>
  <si>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</si>
  <si>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</si>
  <si>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поселений</t>
  </si>
  <si>
    <t>00011109035130000120</t>
  </si>
  <si>
    <t>Доходы от продажи квартир, находящихся в собственности сельских поселений</t>
  </si>
  <si>
    <t>00011401050100000410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</si>
  <si>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</si>
  <si>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</si>
  <si>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</si>
  <si>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00011402052050000440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</si>
  <si>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</si>
  <si>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</si>
  <si>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Платежи, взимаемые органами местного самоуправления (организациями) сельских поселений за выполнение определенных функций</t>
  </si>
  <si>
    <t>00011502050100000140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</si>
  <si>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</si>
  <si>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00011601204010000140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</si>
  <si>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</si>
  <si>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00011609040050000140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</si>
  <si>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</si>
  <si>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</si>
  <si>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</si>
  <si>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</si>
  <si>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</si>
  <si>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00011610031050000140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</si>
  <si>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</si>
  <si>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00011610031130000140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</si>
  <si>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</si>
  <si>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00011610032050000140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</si>
  <si>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</si>
  <si>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00011610032100000140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</si>
  <si>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</si>
  <si>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00011610032130000140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</si>
  <si>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</si>
  <si>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</si>
  <si>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</si>
  <si>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00011610100050000140</t>
  </si>
  <si>
    <t>Невыясненные поступления, зачисляемые в бюджеты городских поселений</t>
  </si>
  <si>
    <t>00011701050130000180</t>
  </si>
  <si>
    <t>Средства самообложения граждан, зачисляемые в бюджеты сельских поселений</t>
  </si>
  <si>
    <t>00011714030100000150</t>
  </si>
  <si>
    <t>Средства самообложения граждан, зачисляемые в бюджеты городских поселений</t>
  </si>
  <si>
    <t>00011714030130000150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</si>
  <si>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</si>
  <si>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</si>
  <si>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</si>
  <si>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</si>
  <si>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</si>
  <si>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</si>
  <si>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</si>
  <si>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</si>
  <si>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</si>
  <si>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</si>
  <si>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</si>
  <si>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</si>
  <si>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</si>
  <si>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</si>
  <si>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</si>
  <si>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</si>
  <si>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</si>
  <si>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</si>
  <si>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</si>
  <si>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</si>
  <si>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</si>
  <si>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</si>
  <si>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</si>
  <si>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</si>
  <si>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</si>
  <si>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</si>
  <si>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</si>
  <si>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</si>
  <si>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</si>
  <si>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</si>
  <si>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</si>
  <si>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</si>
  <si>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</si>
  <si>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00020225259020000150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</si>
  <si>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</si>
  <si>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</si>
  <si>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</si>
  <si>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</si>
  <si>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</si>
  <si>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</si>
  <si>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</si>
  <si>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</si>
  <si>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</si>
  <si>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</si>
  <si>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</si>
  <si>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</si>
  <si>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</si>
  <si>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</si>
  <si>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</si>
  <si>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</si>
  <si>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</si>
  <si>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</si>
  <si>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</si>
  <si>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</si>
  <si>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</si>
  <si>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</si>
  <si>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</si>
  <si>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</si>
  <si>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</si>
  <si>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</si>
  <si>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обеспечение жильем граждан, уволенных с военной службы (службы), и приравненных к ним лиц</t>
  </si>
  <si>
    <t>00020235485000000150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</si>
  <si>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</si>
  <si>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</si>
  <si>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</si>
  <si>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</si>
  <si>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</si>
  <si>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</si>
  <si>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</si>
  <si>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00020245354020000150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</si>
  <si>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</si>
  <si>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</si>
  <si>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</si>
  <si>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</si>
  <si>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</si>
  <si>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</si>
  <si>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Предоставление негосударственными организациями грантов для получателей средств бюджетов муниципальных районов</t>
  </si>
  <si>
    <t>00020405010050000150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</si>
  <si>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</si>
  <si>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00020405020050000150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</si>
  <si>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</si>
  <si>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</si>
  <si>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</si>
  <si>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</si>
  <si>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</si>
  <si>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</si>
  <si>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Привлечение сельскими поселениями кредитов от кредитных организаций в валюте Российской Федерации</t>
  </si>
  <si>
    <t>00001020000100000710</t>
  </si>
  <si>
    <t>Погашение сельскими поселениями кредитов от кредитных организаций в валюте Российской Федерации</t>
  </si>
  <si>
    <t>00001020000100000810</t>
  </si>
  <si>
    <t>Привлечение городскими поселениями кредитов от кредитных организаций в валюте Российской Федерации</t>
  </si>
  <si>
    <t>00001020000130000710</t>
  </si>
  <si>
    <t>Погашение городскими поселениями кредитов от кредитных организаций в валюте Российской Федерации</t>
  </si>
  <si>
    <t>00001020000130000810</t>
  </si>
  <si>
    <t>Погашение муниципальными округами кредитов от кредитных организаций в валюте Российской Федерации</t>
  </si>
  <si>
    <t>00001020000140000810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</si>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</sst>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4">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165" fontId="6" fillId="0" borderId="0" xfId="0" applyNumberFormat="1" applyFont="1" applyFill="1"/>
    <xf numFmtId="0" fontId="2" fillId="0" borderId="0" xfId="0" applyFont="1" applyFill="1" applyAlignment="1">
      <alignment horizontal="center"/>
    </xf>
    <xf numFmtId="0" fontId="8" fillId="0" borderId="1" xfId="0"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4" xfId="0" applyFont="1" applyFill="1" applyBorder="1" applyAlignment="1">
      <alignment horizontal="center"/>
    </xf>
    <xf numFmtId="0" fontId="2" fillId="0" borderId="6" xfId="0" applyFont="1" applyFill="1" applyBorder="1" applyAlignment="1">
      <alignment horizontal="center"/>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xf>
    <xf numFmtId="49" fontId="6" fillId="2" borderId="1" xfId="0" applyNumberFormat="1" applyFont="1" applyFill="1" applyBorder="1" applyAlignment="1">
      <alignment horizontal="center" shrinkToFi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1025"/>
  <sheetViews>
    <sheetView showGridLines="0" showZeros="0" tabSelected="1" view="pageBreakPreview" zoomScale="110" zoomScaleNormal="100" zoomScaleSheetLayoutView="110" workbookViewId="0">
      <pane ySplit="6" topLeftCell="A7" activePane="bottomLeft" state="frozen"/>
      <selection pane="bottomLeft" activeCell="C12" sqref="C12"/>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7" width="15.85546875" style="2" customWidth="1"/>
    <col min="8" max="16384" width="9.140625" style="2"/>
  </cols>
  <sheetData>
    <row r="1" spans="1:7" ht="32.25" customHeight="1" x14ac:dyDescent="0.2">
      <c r="A1" s="33" t="s">
        <v>9</v>
      </c>
      <c r="B1" s="34"/>
      <c r="C1" s="34"/>
      <c r="D1" s="34"/>
      <c r="E1" s="34"/>
    </row>
    <row r="2" spans="1:7" x14ac:dyDescent="0.2">
      <c r="A2" s="5"/>
      <c r="B2" s="15"/>
      <c r="C2" s="15"/>
      <c r="D2" s="15"/>
      <c r="E2" s="15"/>
      <c r="F2" s="30"/>
      <c r="G2" s="30"/>
    </row>
    <row r="3" spans="1:7" x14ac:dyDescent="0.2">
      <c r="A3" s="5"/>
      <c r="B3" s="15"/>
      <c r="C3" s="15"/>
      <c r="D3" s="15"/>
      <c r="E3" s="15"/>
      <c r="F3" s="30"/>
      <c r="G3" s="30"/>
    </row>
    <row r="4" spans="1:7" ht="12.75" customHeight="1" x14ac:dyDescent="0.2">
      <c r="A4" s="35" t="s">
        <v>1</v>
      </c>
      <c r="B4" s="35" t="s">
        <v>3</v>
      </c>
      <c r="C4" s="36" t="s">
        <v>2</v>
      </c>
      <c r="D4" s="37"/>
      <c r="E4" s="38"/>
      <c r="F4" s="39" t="s">
        <v>1868</v>
      </c>
      <c r="G4" s="40"/>
    </row>
    <row r="5" spans="1:7" ht="63" customHeight="1" x14ac:dyDescent="0.2">
      <c r="A5" s="35"/>
      <c r="B5" s="35"/>
      <c r="C5" s="1" t="s">
        <v>4</v>
      </c>
      <c r="D5" s="1" t="s">
        <v>0</v>
      </c>
      <c r="E5" s="1" t="s">
        <v>5</v>
      </c>
      <c r="F5" s="1" t="s">
        <v>1869</v>
      </c>
      <c r="G5" s="31" t="s">
        <v>1870</v>
      </c>
    </row>
    <row r="6" spans="1:7" x14ac:dyDescent="0.2">
      <c r="A6" s="7">
        <v>1</v>
      </c>
      <c r="B6" s="8" t="s">
        <v>6</v>
      </c>
      <c r="C6" s="9">
        <v>3</v>
      </c>
      <c r="D6" s="9">
        <v>4</v>
      </c>
      <c r="E6" s="9">
        <v>5</v>
      </c>
      <c r="F6" s="9">
        <v>6</v>
      </c>
      <c r="G6" s="9">
        <v>7</v>
      </c>
    </row>
    <row r="7" spans="1:7" s="10" customFormat="1" ht="11.25" x14ac:dyDescent="0.2">
      <c r="A7" s="21" t="s">
        <v>10</v>
      </c>
      <c r="B7" s="12" t="s">
        <v>1871</v>
      </c>
      <c r="C7" s="18">
        <f>C8+C534</f>
        <v>127047315.95708001</v>
      </c>
      <c r="D7" s="18">
        <v>134191775.13261999</v>
      </c>
      <c r="E7" s="17">
        <f t="shared" ref="E7:E248" si="0">D7/C7*100</f>
        <v>105.62346329138789</v>
      </c>
      <c r="F7" s="17">
        <v>123753184.73450001</v>
      </c>
      <c r="G7" s="17">
        <f>D7/F7*100</f>
        <v>108.43500748729411</v>
      </c>
    </row>
    <row r="8" spans="1:7" s="10" customFormat="1" ht="11.25" x14ac:dyDescent="0.2">
      <c r="A8" s="21" t="s">
        <v>11</v>
      </c>
      <c r="B8" s="12" t="s">
        <v>787</v>
      </c>
      <c r="C8" s="18">
        <v>96412191.053600013</v>
      </c>
      <c r="D8" s="18">
        <v>104258666.87213001</v>
      </c>
      <c r="E8" s="17">
        <f t="shared" si="0"/>
        <v>108.13846852019759</v>
      </c>
      <c r="F8" s="17">
        <v>89021956.273850009</v>
      </c>
      <c r="G8" s="17">
        <f t="shared" ref="G8:G71" si="1">D8/F8*100</f>
        <v>117.11567711611359</v>
      </c>
    </row>
    <row r="9" spans="1:7" s="10" customFormat="1" ht="11.25" x14ac:dyDescent="0.2">
      <c r="A9" s="21" t="s">
        <v>12</v>
      </c>
      <c r="B9" s="12" t="s">
        <v>788</v>
      </c>
      <c r="C9" s="18">
        <v>54188716.964949995</v>
      </c>
      <c r="D9" s="18">
        <v>61222140.639820002</v>
      </c>
      <c r="E9" s="17">
        <f t="shared" si="0"/>
        <v>112.97949844322632</v>
      </c>
      <c r="F9" s="17">
        <v>47251407.794089995</v>
      </c>
      <c r="G9" s="17">
        <f t="shared" si="1"/>
        <v>129.56680763166045</v>
      </c>
    </row>
    <row r="10" spans="1:7" s="10" customFormat="1" ht="11.25" x14ac:dyDescent="0.2">
      <c r="A10" s="14" t="s">
        <v>13</v>
      </c>
      <c r="B10" s="11" t="s">
        <v>789</v>
      </c>
      <c r="C10" s="16">
        <v>22874863</v>
      </c>
      <c r="D10" s="16">
        <v>26045768.6358</v>
      </c>
      <c r="E10" s="22">
        <f t="shared" si="0"/>
        <v>113.86196558117092</v>
      </c>
      <c r="F10" s="22">
        <v>17374077.803890001</v>
      </c>
      <c r="G10" s="22">
        <f t="shared" si="1"/>
        <v>149.9116610952924</v>
      </c>
    </row>
    <row r="11" spans="1:7" s="10" customFormat="1" ht="22.5" x14ac:dyDescent="0.2">
      <c r="A11" s="14" t="s">
        <v>14</v>
      </c>
      <c r="B11" s="11" t="s">
        <v>790</v>
      </c>
      <c r="C11" s="16">
        <v>17533357</v>
      </c>
      <c r="D11" s="16">
        <v>20198231.693740003</v>
      </c>
      <c r="E11" s="22">
        <f t="shared" si="0"/>
        <v>115.19888458177179</v>
      </c>
      <c r="F11" s="22">
        <v>17374077.803890001</v>
      </c>
      <c r="G11" s="22">
        <f t="shared" si="1"/>
        <v>116.2549858572504</v>
      </c>
    </row>
    <row r="12" spans="1:7" s="10" customFormat="1" ht="101.25" x14ac:dyDescent="0.2">
      <c r="A12" s="14" t="s">
        <v>15</v>
      </c>
      <c r="B12" s="11" t="s">
        <v>791</v>
      </c>
      <c r="C12" s="16">
        <v>15591700</v>
      </c>
      <c r="D12" s="16">
        <v>18374200.36843</v>
      </c>
      <c r="E12" s="22">
        <f t="shared" si="0"/>
        <v>117.84603582951185</v>
      </c>
      <c r="F12" s="22">
        <v>13316591.258020001</v>
      </c>
      <c r="G12" s="22">
        <f t="shared" si="1"/>
        <v>137.97975782551725</v>
      </c>
    </row>
    <row r="13" spans="1:7" s="10" customFormat="1" ht="56.25" x14ac:dyDescent="0.2">
      <c r="A13" s="14" t="s">
        <v>16</v>
      </c>
      <c r="B13" s="11" t="s">
        <v>792</v>
      </c>
      <c r="C13" s="16">
        <v>1941657</v>
      </c>
      <c r="D13" s="16">
        <v>1823728.0263099999</v>
      </c>
      <c r="E13" s="22">
        <f t="shared" si="0"/>
        <v>93.926374550705916</v>
      </c>
      <c r="F13" s="22">
        <v>4057486.6288699997</v>
      </c>
      <c r="G13" s="22">
        <f t="shared" si="1"/>
        <v>44.947234411907445</v>
      </c>
    </row>
    <row r="14" spans="1:7" s="10" customFormat="1" ht="33.75" x14ac:dyDescent="0.2">
      <c r="A14" s="14" t="s">
        <v>17</v>
      </c>
      <c r="B14" s="27" t="s">
        <v>793</v>
      </c>
      <c r="C14" s="16">
        <v>0</v>
      </c>
      <c r="D14" s="16">
        <v>303.29899999999998</v>
      </c>
      <c r="E14" s="22">
        <v>0</v>
      </c>
      <c r="F14" s="22">
        <v>-8.3000000000000004E-2</v>
      </c>
      <c r="G14" s="22">
        <v>0</v>
      </c>
    </row>
    <row r="15" spans="1:7" s="13" customFormat="1" ht="90" x14ac:dyDescent="0.2">
      <c r="A15" s="14" t="s">
        <v>18</v>
      </c>
      <c r="B15" s="27" t="s">
        <v>794</v>
      </c>
      <c r="C15" s="22">
        <v>4205770</v>
      </c>
      <c r="D15" s="22">
        <v>4804470.96007</v>
      </c>
      <c r="E15" s="22">
        <f t="shared" si="0"/>
        <v>114.23522827139858</v>
      </c>
      <c r="F15" s="22">
        <v>0</v>
      </c>
      <c r="G15" s="22">
        <v>0</v>
      </c>
    </row>
    <row r="16" spans="1:7" s="13" customFormat="1" ht="78.75" x14ac:dyDescent="0.2">
      <c r="A16" s="14" t="s">
        <v>19</v>
      </c>
      <c r="B16" s="11" t="s">
        <v>795</v>
      </c>
      <c r="C16" s="16">
        <v>1135736</v>
      </c>
      <c r="D16" s="16">
        <v>1043065.98199</v>
      </c>
      <c r="E16" s="22">
        <f t="shared" si="0"/>
        <v>91.840531777631412</v>
      </c>
      <c r="F16" s="22">
        <v>0</v>
      </c>
      <c r="G16" s="22">
        <v>0</v>
      </c>
    </row>
    <row r="17" spans="1:7" s="13" customFormat="1" ht="11.25" x14ac:dyDescent="0.2">
      <c r="A17" s="14" t="s">
        <v>20</v>
      </c>
      <c r="B17" s="11" t="s">
        <v>796</v>
      </c>
      <c r="C17" s="16">
        <v>31313853.964949999</v>
      </c>
      <c r="D17" s="16">
        <v>35176372.004019998</v>
      </c>
      <c r="E17" s="22">
        <f t="shared" si="0"/>
        <v>112.33485358714826</v>
      </c>
      <c r="F17" s="22">
        <v>29877329.990200002</v>
      </c>
      <c r="G17" s="22">
        <f t="shared" si="1"/>
        <v>117.73599587231564</v>
      </c>
    </row>
    <row r="18" spans="1:7" s="13" customFormat="1" ht="56.25" x14ac:dyDescent="0.2">
      <c r="A18" s="14" t="s">
        <v>21</v>
      </c>
      <c r="B18" s="11" t="s">
        <v>797</v>
      </c>
      <c r="C18" s="16">
        <v>26087998.718740001</v>
      </c>
      <c r="D18" s="16">
        <v>30115118.227049999</v>
      </c>
      <c r="E18" s="22">
        <f t="shared" si="0"/>
        <v>115.43667473970383</v>
      </c>
      <c r="F18" s="22">
        <v>26175409.783630002</v>
      </c>
      <c r="G18" s="22">
        <f t="shared" si="1"/>
        <v>115.05118153253851</v>
      </c>
    </row>
    <row r="19" spans="1:7" s="10" customFormat="1" ht="67.5" x14ac:dyDescent="0.2">
      <c r="A19" s="14" t="s">
        <v>22</v>
      </c>
      <c r="B19" s="11" t="s">
        <v>798</v>
      </c>
      <c r="C19" s="16">
        <v>224055.1876</v>
      </c>
      <c r="D19" s="16">
        <v>93784.985409999994</v>
      </c>
      <c r="E19" s="22">
        <f t="shared" si="0"/>
        <v>41.857984371882488</v>
      </c>
      <c r="F19" s="22">
        <v>79566.982449999996</v>
      </c>
      <c r="G19" s="22">
        <f t="shared" si="1"/>
        <v>117.86922479928734</v>
      </c>
    </row>
    <row r="20" spans="1:7" s="10" customFormat="1" ht="33.75" x14ac:dyDescent="0.2">
      <c r="A20" s="14" t="s">
        <v>23</v>
      </c>
      <c r="B20" s="11" t="s">
        <v>799</v>
      </c>
      <c r="C20" s="16">
        <v>455842.82860000001</v>
      </c>
      <c r="D20" s="16">
        <v>446779.64701000002</v>
      </c>
      <c r="E20" s="22">
        <f t="shared" si="0"/>
        <v>98.01177488788511</v>
      </c>
      <c r="F20" s="22">
        <v>482028.48493999999</v>
      </c>
      <c r="G20" s="22">
        <f t="shared" si="1"/>
        <v>92.687395240887568</v>
      </c>
    </row>
    <row r="21" spans="1:7" s="10" customFormat="1" ht="56.25" x14ac:dyDescent="0.2">
      <c r="A21" s="14" t="s">
        <v>24</v>
      </c>
      <c r="B21" s="11" t="s">
        <v>800</v>
      </c>
      <c r="C21" s="16">
        <v>834246.01</v>
      </c>
      <c r="D21" s="16">
        <v>959541.15749000001</v>
      </c>
      <c r="E21" s="22">
        <f t="shared" si="0"/>
        <v>115.01896874400394</v>
      </c>
      <c r="F21" s="22">
        <v>896893.49142999994</v>
      </c>
      <c r="G21" s="22">
        <f t="shared" si="1"/>
        <v>106.9849616101144</v>
      </c>
    </row>
    <row r="22" spans="1:7" s="10" customFormat="1" ht="67.5" x14ac:dyDescent="0.2">
      <c r="A22" s="14" t="s">
        <v>25</v>
      </c>
      <c r="B22" s="11" t="s">
        <v>801</v>
      </c>
      <c r="C22" s="16">
        <v>185</v>
      </c>
      <c r="D22" s="16">
        <v>-13.512</v>
      </c>
      <c r="E22" s="22">
        <v>0</v>
      </c>
      <c r="F22" s="22">
        <v>243.31970000000001</v>
      </c>
      <c r="G22" s="22">
        <v>0</v>
      </c>
    </row>
    <row r="23" spans="1:7" s="10" customFormat="1" ht="78.75" x14ac:dyDescent="0.2">
      <c r="A23" s="14" t="s">
        <v>26</v>
      </c>
      <c r="B23" s="11" t="s">
        <v>802</v>
      </c>
      <c r="C23" s="16">
        <v>1571625.0516700002</v>
      </c>
      <c r="D23" s="16">
        <v>1148233.9077699999</v>
      </c>
      <c r="E23" s="22">
        <f t="shared" si="0"/>
        <v>73.060295555221188</v>
      </c>
      <c r="F23" s="22">
        <v>2238753.4280500002</v>
      </c>
      <c r="G23" s="22">
        <f t="shared" si="1"/>
        <v>51.288984904877843</v>
      </c>
    </row>
    <row r="24" spans="1:7" s="10" customFormat="1" ht="56.25" x14ac:dyDescent="0.2">
      <c r="A24" s="14" t="s">
        <v>27</v>
      </c>
      <c r="B24" s="11" t="s">
        <v>803</v>
      </c>
      <c r="C24" s="16">
        <v>1058</v>
      </c>
      <c r="D24" s="16">
        <v>1300</v>
      </c>
      <c r="E24" s="22">
        <f t="shared" si="0"/>
        <v>122.87334593572778</v>
      </c>
      <c r="F24" s="22">
        <v>650</v>
      </c>
      <c r="G24" s="22" t="s">
        <v>2032</v>
      </c>
    </row>
    <row r="25" spans="1:7" s="10" customFormat="1" ht="67.5" x14ac:dyDescent="0.2">
      <c r="A25" s="14" t="s">
        <v>28</v>
      </c>
      <c r="B25" s="11" t="s">
        <v>804</v>
      </c>
      <c r="C25" s="16">
        <v>0</v>
      </c>
      <c r="D25" s="16">
        <v>-4.14642</v>
      </c>
      <c r="E25" s="22">
        <v>0</v>
      </c>
      <c r="F25" s="22">
        <v>0</v>
      </c>
      <c r="G25" s="22">
        <v>0</v>
      </c>
    </row>
    <row r="26" spans="1:7" s="10" customFormat="1" ht="56.25" x14ac:dyDescent="0.2">
      <c r="A26" s="14" t="s">
        <v>29</v>
      </c>
      <c r="B26" s="11" t="s">
        <v>805</v>
      </c>
      <c r="C26" s="16">
        <v>7040.5</v>
      </c>
      <c r="D26" s="16">
        <v>7569.2262000000001</v>
      </c>
      <c r="E26" s="22">
        <f t="shared" si="0"/>
        <v>107.50978197571195</v>
      </c>
      <c r="F26" s="22">
        <v>3784.5</v>
      </c>
      <c r="G26" s="22" t="s">
        <v>2032</v>
      </c>
    </row>
    <row r="27" spans="1:7" s="10" customFormat="1" ht="33.75" x14ac:dyDescent="0.2">
      <c r="A27" s="14" t="s">
        <v>30</v>
      </c>
      <c r="B27" s="11" t="s">
        <v>806</v>
      </c>
      <c r="C27" s="16">
        <v>550050.28459000005</v>
      </c>
      <c r="D27" s="16">
        <v>633491.73129999998</v>
      </c>
      <c r="E27" s="22">
        <f t="shared" si="0"/>
        <v>115.16978520830983</v>
      </c>
      <c r="F27" s="22">
        <v>0</v>
      </c>
      <c r="G27" s="22">
        <v>0</v>
      </c>
    </row>
    <row r="28" spans="1:7" s="13" customFormat="1" ht="33.75" x14ac:dyDescent="0.2">
      <c r="A28" s="14" t="s">
        <v>31</v>
      </c>
      <c r="B28" s="11" t="s">
        <v>807</v>
      </c>
      <c r="C28" s="16">
        <v>1581752.38375</v>
      </c>
      <c r="D28" s="16">
        <v>1770570.78021</v>
      </c>
      <c r="E28" s="22">
        <f t="shared" si="0"/>
        <v>111.93729172782099</v>
      </c>
      <c r="F28" s="22">
        <v>0</v>
      </c>
      <c r="G28" s="22">
        <v>0</v>
      </c>
    </row>
    <row r="29" spans="1:7" s="13" customFormat="1" ht="21" x14ac:dyDescent="0.15">
      <c r="A29" s="21" t="s">
        <v>32</v>
      </c>
      <c r="B29" s="12" t="s">
        <v>808</v>
      </c>
      <c r="C29" s="18">
        <v>13836481.27201</v>
      </c>
      <c r="D29" s="18">
        <v>14356225.718459999</v>
      </c>
      <c r="E29" s="17">
        <f t="shared" si="0"/>
        <v>103.75633397127777</v>
      </c>
      <c r="F29" s="17">
        <v>13139544.187350001</v>
      </c>
      <c r="G29" s="17">
        <f t="shared" si="1"/>
        <v>109.25969359181691</v>
      </c>
    </row>
    <row r="30" spans="1:7" s="10" customFormat="1" ht="22.5" x14ac:dyDescent="0.2">
      <c r="A30" s="14" t="s">
        <v>33</v>
      </c>
      <c r="B30" s="11" t="s">
        <v>809</v>
      </c>
      <c r="C30" s="16">
        <v>13836481.27201</v>
      </c>
      <c r="D30" s="16">
        <v>14356225.718459999</v>
      </c>
      <c r="E30" s="22">
        <f t="shared" si="0"/>
        <v>103.75633397127777</v>
      </c>
      <c r="F30" s="22">
        <v>13139544.187350001</v>
      </c>
      <c r="G30" s="22">
        <f t="shared" si="1"/>
        <v>109.25969359181691</v>
      </c>
    </row>
    <row r="31" spans="1:7" s="10" customFormat="1" ht="90" x14ac:dyDescent="0.2">
      <c r="A31" s="14" t="s">
        <v>34</v>
      </c>
      <c r="B31" s="11" t="s">
        <v>810</v>
      </c>
      <c r="C31" s="16">
        <v>9439</v>
      </c>
      <c r="D31" s="16">
        <v>3619.5296000000003</v>
      </c>
      <c r="E31" s="22">
        <f t="shared" si="0"/>
        <v>38.346536709397185</v>
      </c>
      <c r="F31" s="22">
        <v>3976.9644800000001</v>
      </c>
      <c r="G31" s="22">
        <f t="shared" si="1"/>
        <v>91.012369313391503</v>
      </c>
    </row>
    <row r="32" spans="1:7" s="10" customFormat="1" ht="33.75" x14ac:dyDescent="0.2">
      <c r="A32" s="14" t="s">
        <v>35</v>
      </c>
      <c r="B32" s="11" t="s">
        <v>811</v>
      </c>
      <c r="C32" s="16">
        <v>0</v>
      </c>
      <c r="D32" s="16">
        <v>428.11500000000001</v>
      </c>
      <c r="E32" s="22">
        <v>0</v>
      </c>
      <c r="F32" s="22">
        <v>0</v>
      </c>
      <c r="G32" s="22">
        <v>0</v>
      </c>
    </row>
    <row r="33" spans="1:8" s="10" customFormat="1" ht="22.5" x14ac:dyDescent="0.2">
      <c r="A33" s="14" t="s">
        <v>36</v>
      </c>
      <c r="B33" s="11" t="s">
        <v>812</v>
      </c>
      <c r="C33" s="16">
        <v>988267</v>
      </c>
      <c r="D33" s="16">
        <v>1050460.48172</v>
      </c>
      <c r="E33" s="22">
        <f t="shared" si="0"/>
        <v>106.29318612480232</v>
      </c>
      <c r="F33" s="22">
        <v>970097.58321000007</v>
      </c>
      <c r="G33" s="22">
        <f t="shared" si="1"/>
        <v>108.28400151705186</v>
      </c>
    </row>
    <row r="34" spans="1:8" s="10" customFormat="1" ht="22.5" x14ac:dyDescent="0.2">
      <c r="A34" s="14" t="s">
        <v>37</v>
      </c>
      <c r="B34" s="11" t="s">
        <v>813</v>
      </c>
      <c r="C34" s="16">
        <v>61528</v>
      </c>
      <c r="D34" s="16">
        <v>55929.65554</v>
      </c>
      <c r="E34" s="22">
        <f t="shared" si="0"/>
        <v>90.901143446885968</v>
      </c>
      <c r="F34" s="22">
        <v>72895.028069999986</v>
      </c>
      <c r="G34" s="22">
        <f t="shared" si="1"/>
        <v>76.726296732188104</v>
      </c>
    </row>
    <row r="35" spans="1:8" s="10" customFormat="1" ht="112.5" x14ac:dyDescent="0.2">
      <c r="A35" s="14" t="s">
        <v>38</v>
      </c>
      <c r="B35" s="11" t="s">
        <v>814</v>
      </c>
      <c r="C35" s="16">
        <v>4297</v>
      </c>
      <c r="D35" s="16">
        <v>5764.9790000000003</v>
      </c>
      <c r="E35" s="22">
        <f t="shared" si="0"/>
        <v>134.16288107982314</v>
      </c>
      <c r="F35" s="22">
        <v>5515.3509999999997</v>
      </c>
      <c r="G35" s="22">
        <f t="shared" si="1"/>
        <v>104.52605826900229</v>
      </c>
    </row>
    <row r="36" spans="1:8" s="10" customFormat="1" ht="123.75" x14ac:dyDescent="0.2">
      <c r="A36" s="14" t="s">
        <v>39</v>
      </c>
      <c r="B36" s="11" t="s">
        <v>815</v>
      </c>
      <c r="C36" s="16">
        <v>1855091</v>
      </c>
      <c r="D36" s="16">
        <v>1884721.2039400002</v>
      </c>
      <c r="E36" s="22">
        <f t="shared" si="0"/>
        <v>101.59723722124683</v>
      </c>
      <c r="F36" s="22">
        <v>1639658.7723099999</v>
      </c>
      <c r="G36" s="22">
        <f t="shared" si="1"/>
        <v>114.94594093408527</v>
      </c>
    </row>
    <row r="37" spans="1:8" s="10" customFormat="1" ht="135" x14ac:dyDescent="0.2">
      <c r="A37" s="14" t="s">
        <v>40</v>
      </c>
      <c r="B37" s="11" t="s">
        <v>816</v>
      </c>
      <c r="C37" s="16">
        <v>1479668.8</v>
      </c>
      <c r="D37" s="16">
        <v>1504738.97004</v>
      </c>
      <c r="E37" s="22">
        <f t="shared" si="0"/>
        <v>101.69430956711393</v>
      </c>
      <c r="F37" s="22">
        <v>1279823.7858599999</v>
      </c>
      <c r="G37" s="22">
        <f t="shared" si="1"/>
        <v>117.5739181178653</v>
      </c>
    </row>
    <row r="38" spans="1:8" s="10" customFormat="1" ht="168.75" x14ac:dyDescent="0.2">
      <c r="A38" s="14" t="s">
        <v>41</v>
      </c>
      <c r="B38" s="11" t="s">
        <v>817</v>
      </c>
      <c r="C38" s="16">
        <v>375422.2</v>
      </c>
      <c r="D38" s="16">
        <v>379982.23389999999</v>
      </c>
      <c r="E38" s="22">
        <f t="shared" si="0"/>
        <v>101.21464151560562</v>
      </c>
      <c r="F38" s="22">
        <v>359834.98644999997</v>
      </c>
      <c r="G38" s="22">
        <f t="shared" si="1"/>
        <v>105.59902405509965</v>
      </c>
    </row>
    <row r="39" spans="1:8" s="10" customFormat="1" ht="67.5" x14ac:dyDescent="0.2">
      <c r="A39" s="14" t="s">
        <v>42</v>
      </c>
      <c r="B39" s="11" t="s">
        <v>818</v>
      </c>
      <c r="C39" s="16">
        <v>3035</v>
      </c>
      <c r="D39" s="16">
        <v>3145.2400499999999</v>
      </c>
      <c r="E39" s="22">
        <f t="shared" si="0"/>
        <v>103.63229159802304</v>
      </c>
      <c r="F39" s="22">
        <v>2877.20003</v>
      </c>
      <c r="G39" s="22">
        <f t="shared" si="1"/>
        <v>109.31600226627273</v>
      </c>
    </row>
    <row r="40" spans="1:8" s="13" customFormat="1" ht="67.5" x14ac:dyDescent="0.2">
      <c r="A40" s="14" t="s">
        <v>43</v>
      </c>
      <c r="B40" s="27" t="s">
        <v>819</v>
      </c>
      <c r="C40" s="22">
        <v>16.7</v>
      </c>
      <c r="D40" s="22">
        <v>-5.2435499999999999</v>
      </c>
      <c r="E40" s="22">
        <v>0</v>
      </c>
      <c r="F40" s="22">
        <v>-14.52164</v>
      </c>
      <c r="G40" s="22">
        <f t="shared" si="1"/>
        <v>36.108524932445647</v>
      </c>
    </row>
    <row r="41" spans="1:8" s="13" customFormat="1" ht="45" x14ac:dyDescent="0.2">
      <c r="A41" s="14" t="s">
        <v>44</v>
      </c>
      <c r="B41" s="11" t="s">
        <v>820</v>
      </c>
      <c r="C41" s="16">
        <v>167.4</v>
      </c>
      <c r="D41" s="16">
        <v>123.5822</v>
      </c>
      <c r="E41" s="22">
        <f t="shared" si="0"/>
        <v>73.824492234169654</v>
      </c>
      <c r="F41" s="22">
        <v>222.70945</v>
      </c>
      <c r="G41" s="22">
        <f t="shared" si="1"/>
        <v>55.49032607282718</v>
      </c>
    </row>
    <row r="42" spans="1:8" s="13" customFormat="1" ht="45" x14ac:dyDescent="0.2">
      <c r="A42" s="14" t="s">
        <v>45</v>
      </c>
      <c r="B42" s="11" t="s">
        <v>821</v>
      </c>
      <c r="C42" s="16">
        <v>1920.9</v>
      </c>
      <c r="D42" s="16">
        <v>1770.0250900000001</v>
      </c>
      <c r="E42" s="22">
        <f t="shared" si="0"/>
        <v>92.145613514498422</v>
      </c>
      <c r="F42" s="22">
        <v>1200.8105399999999</v>
      </c>
      <c r="G42" s="22">
        <f t="shared" si="1"/>
        <v>147.40252779593359</v>
      </c>
    </row>
    <row r="43" spans="1:8" s="13" customFormat="1" ht="45" x14ac:dyDescent="0.2">
      <c r="A43" s="14" t="s">
        <v>46</v>
      </c>
      <c r="B43" s="11" t="s">
        <v>822</v>
      </c>
      <c r="C43" s="16">
        <v>5595395.4753999999</v>
      </c>
      <c r="D43" s="16">
        <v>5881192.6359200003</v>
      </c>
      <c r="E43" s="22">
        <f t="shared" si="0"/>
        <v>105.10772047796264</v>
      </c>
      <c r="F43" s="22">
        <v>5235206.7122200001</v>
      </c>
      <c r="G43" s="22">
        <f t="shared" si="1"/>
        <v>112.33926297871184</v>
      </c>
      <c r="H43" s="29">
        <f t="shared" ref="H43" si="2">+E43+E46+E49+E52</f>
        <v>355.0367434586434</v>
      </c>
    </row>
    <row r="44" spans="1:8" s="10" customFormat="1" ht="67.5" x14ac:dyDescent="0.2">
      <c r="A44" s="14" t="s">
        <v>47</v>
      </c>
      <c r="B44" s="11" t="s">
        <v>823</v>
      </c>
      <c r="C44" s="16">
        <v>3945732.9753999999</v>
      </c>
      <c r="D44" s="16">
        <v>4159070.3796000001</v>
      </c>
      <c r="E44" s="22">
        <f t="shared" si="0"/>
        <v>105.40678767494076</v>
      </c>
      <c r="F44" s="22">
        <v>3665990.9443699997</v>
      </c>
      <c r="G44" s="22">
        <f t="shared" si="1"/>
        <v>113.45009965142552</v>
      </c>
    </row>
    <row r="45" spans="1:8" s="10" customFormat="1" ht="67.5" x14ac:dyDescent="0.2">
      <c r="A45" s="14" t="s">
        <v>48</v>
      </c>
      <c r="B45" s="11" t="s">
        <v>824</v>
      </c>
      <c r="C45" s="16">
        <v>1649662.5</v>
      </c>
      <c r="D45" s="16">
        <v>1722122.2563199999</v>
      </c>
      <c r="E45" s="22">
        <f t="shared" si="0"/>
        <v>104.39239882824516</v>
      </c>
      <c r="F45" s="22">
        <v>1569215.7678499999</v>
      </c>
      <c r="G45" s="22">
        <f t="shared" si="1"/>
        <v>109.74413408294379</v>
      </c>
    </row>
    <row r="46" spans="1:8" s="10" customFormat="1" ht="56.25" x14ac:dyDescent="0.2">
      <c r="A46" s="14" t="s">
        <v>49</v>
      </c>
      <c r="B46" s="11" t="s">
        <v>825</v>
      </c>
      <c r="C46" s="16">
        <v>45985.169590000005</v>
      </c>
      <c r="D46" s="16">
        <v>30716.869790000001</v>
      </c>
      <c r="E46" s="22">
        <f t="shared" si="0"/>
        <v>66.797339368037754</v>
      </c>
      <c r="F46" s="22">
        <v>28278.23921</v>
      </c>
      <c r="G46" s="22">
        <f t="shared" si="1"/>
        <v>108.62370023073299</v>
      </c>
    </row>
    <row r="47" spans="1:8" s="10" customFormat="1" ht="78.75" x14ac:dyDescent="0.2">
      <c r="A47" s="14" t="s">
        <v>50</v>
      </c>
      <c r="B47" s="11" t="s">
        <v>826</v>
      </c>
      <c r="C47" s="16">
        <v>37433.669590000005</v>
      </c>
      <c r="D47" s="16">
        <v>21722.40106</v>
      </c>
      <c r="E47" s="22">
        <f t="shared" si="0"/>
        <v>58.029045236331577</v>
      </c>
      <c r="F47" s="22">
        <v>19802.03931</v>
      </c>
      <c r="G47" s="22">
        <f t="shared" si="1"/>
        <v>109.69779788807014</v>
      </c>
    </row>
    <row r="48" spans="1:8" s="10" customFormat="1" ht="78.75" x14ac:dyDescent="0.2">
      <c r="A48" s="14" t="s">
        <v>51</v>
      </c>
      <c r="B48" s="11" t="s">
        <v>827</v>
      </c>
      <c r="C48" s="16">
        <v>8551.5</v>
      </c>
      <c r="D48" s="16">
        <v>8994.4687300000005</v>
      </c>
      <c r="E48" s="22">
        <f t="shared" si="0"/>
        <v>105.18001204467053</v>
      </c>
      <c r="F48" s="22">
        <v>8476.1998999999996</v>
      </c>
      <c r="G48" s="22">
        <f t="shared" si="1"/>
        <v>106.11440074696684</v>
      </c>
    </row>
    <row r="49" spans="1:7" s="10" customFormat="1" ht="45" x14ac:dyDescent="0.2">
      <c r="A49" s="14" t="s">
        <v>52</v>
      </c>
      <c r="B49" s="11" t="s">
        <v>828</v>
      </c>
      <c r="C49" s="16">
        <v>6046534.11228</v>
      </c>
      <c r="D49" s="16">
        <v>6078671.5272899996</v>
      </c>
      <c r="E49" s="22">
        <f t="shared" si="0"/>
        <v>100.53150142566352</v>
      </c>
      <c r="F49" s="22">
        <v>5780259.4507200001</v>
      </c>
      <c r="G49" s="22">
        <f t="shared" si="1"/>
        <v>105.16260695759649</v>
      </c>
    </row>
    <row r="50" spans="1:7" s="10" customFormat="1" ht="67.5" x14ac:dyDescent="0.2">
      <c r="A50" s="14" t="s">
        <v>53</v>
      </c>
      <c r="B50" s="11" t="s">
        <v>829</v>
      </c>
      <c r="C50" s="16">
        <v>4265563.3122800002</v>
      </c>
      <c r="D50" s="16">
        <v>4298723.7896499997</v>
      </c>
      <c r="E50" s="22">
        <f t="shared" si="0"/>
        <v>100.77739972290493</v>
      </c>
      <c r="F50" s="22">
        <v>4047668.0230100001</v>
      </c>
      <c r="G50" s="22">
        <f t="shared" si="1"/>
        <v>106.2024791858623</v>
      </c>
    </row>
    <row r="51" spans="1:7" s="10" customFormat="1" ht="67.5" x14ac:dyDescent="0.2">
      <c r="A51" s="14" t="s">
        <v>54</v>
      </c>
      <c r="B51" s="11" t="s">
        <v>830</v>
      </c>
      <c r="C51" s="16">
        <v>1780970.8</v>
      </c>
      <c r="D51" s="16">
        <v>1779947.7376400002</v>
      </c>
      <c r="E51" s="22">
        <f t="shared" si="0"/>
        <v>99.942555916132932</v>
      </c>
      <c r="F51" s="22">
        <v>1732591.42771</v>
      </c>
      <c r="G51" s="22">
        <f t="shared" si="1"/>
        <v>102.7332647023766</v>
      </c>
    </row>
    <row r="52" spans="1:7" s="10" customFormat="1" ht="45" x14ac:dyDescent="0.2">
      <c r="A52" s="14" t="s">
        <v>55</v>
      </c>
      <c r="B52" s="11" t="s">
        <v>831</v>
      </c>
      <c r="C52" s="16">
        <v>-775195.48525999999</v>
      </c>
      <c r="D52" s="16">
        <v>-640312.88312999997</v>
      </c>
      <c r="E52" s="22">
        <f t="shared" si="0"/>
        <v>82.600182186979524</v>
      </c>
      <c r="F52" s="22">
        <v>-600630.11225000001</v>
      </c>
      <c r="G52" s="22">
        <f t="shared" si="1"/>
        <v>106.60685671108725</v>
      </c>
    </row>
    <row r="53" spans="1:7" s="10" customFormat="1" ht="67.5" x14ac:dyDescent="0.2">
      <c r="A53" s="14" t="s">
        <v>56</v>
      </c>
      <c r="B53" s="11" t="s">
        <v>832</v>
      </c>
      <c r="C53" s="16">
        <v>-542611.28526000003</v>
      </c>
      <c r="D53" s="16">
        <v>-452817.39647000004</v>
      </c>
      <c r="E53" s="22">
        <f t="shared" si="0"/>
        <v>83.451525755315998</v>
      </c>
      <c r="F53" s="22">
        <v>-420595.53207000002</v>
      </c>
      <c r="G53" s="22">
        <f t="shared" si="1"/>
        <v>107.66100967393</v>
      </c>
    </row>
    <row r="54" spans="1:7" s="10" customFormat="1" ht="67.5" x14ac:dyDescent="0.2">
      <c r="A54" s="14" t="s">
        <v>57</v>
      </c>
      <c r="B54" s="11" t="s">
        <v>833</v>
      </c>
      <c r="C54" s="16">
        <v>-232584.2</v>
      </c>
      <c r="D54" s="16">
        <v>-187495.48666</v>
      </c>
      <c r="E54" s="22">
        <f t="shared" si="0"/>
        <v>80.614025656084976</v>
      </c>
      <c r="F54" s="22">
        <v>-180034.58018000002</v>
      </c>
      <c r="G54" s="22">
        <f t="shared" si="1"/>
        <v>104.14415190267366</v>
      </c>
    </row>
    <row r="55" spans="1:7" s="10" customFormat="1" ht="11.25" x14ac:dyDescent="0.2">
      <c r="A55" s="21" t="s">
        <v>58</v>
      </c>
      <c r="B55" s="12" t="s">
        <v>834</v>
      </c>
      <c r="C55" s="18">
        <v>7204505.91866</v>
      </c>
      <c r="D55" s="18">
        <v>6720161.4656000007</v>
      </c>
      <c r="E55" s="17">
        <f t="shared" si="0"/>
        <v>93.277200983269026</v>
      </c>
      <c r="F55" s="17">
        <v>6844903.2737799995</v>
      </c>
      <c r="G55" s="17">
        <f t="shared" si="1"/>
        <v>98.177595749850354</v>
      </c>
    </row>
    <row r="56" spans="1:7" s="10" customFormat="1" ht="22.5" x14ac:dyDescent="0.2">
      <c r="A56" s="14" t="s">
        <v>59</v>
      </c>
      <c r="B56" s="11" t="s">
        <v>835</v>
      </c>
      <c r="C56" s="16">
        <v>6789834.3315000003</v>
      </c>
      <c r="D56" s="16">
        <v>6444585.91854</v>
      </c>
      <c r="E56" s="22">
        <f t="shared" si="0"/>
        <v>94.915215952202345</v>
      </c>
      <c r="F56" s="22">
        <v>6459854.6681000004</v>
      </c>
      <c r="G56" s="22">
        <f t="shared" si="1"/>
        <v>99.763636330157695</v>
      </c>
    </row>
    <row r="57" spans="1:7" s="10" customFormat="1" ht="22.5" x14ac:dyDescent="0.2">
      <c r="A57" s="14" t="s">
        <v>60</v>
      </c>
      <c r="B57" s="11" t="s">
        <v>836</v>
      </c>
      <c r="C57" s="16">
        <v>4738990.0489999996</v>
      </c>
      <c r="D57" s="16">
        <v>4466138.2246099999</v>
      </c>
      <c r="E57" s="22">
        <f t="shared" si="0"/>
        <v>94.242405627174179</v>
      </c>
      <c r="F57" s="22">
        <v>4479962.2031300003</v>
      </c>
      <c r="G57" s="22">
        <f t="shared" si="1"/>
        <v>99.691426447519092</v>
      </c>
    </row>
    <row r="58" spans="1:7" s="10" customFormat="1" ht="22.5" x14ac:dyDescent="0.2">
      <c r="A58" s="14" t="s">
        <v>60</v>
      </c>
      <c r="B58" s="11" t="s">
        <v>837</v>
      </c>
      <c r="C58" s="16">
        <v>4738990.0489999996</v>
      </c>
      <c r="D58" s="16">
        <v>4466300.5082600005</v>
      </c>
      <c r="E58" s="22">
        <f t="shared" si="0"/>
        <v>94.245830062514244</v>
      </c>
      <c r="F58" s="22">
        <v>4480246.4433999993</v>
      </c>
      <c r="G58" s="22">
        <f t="shared" si="1"/>
        <v>99.688723928110178</v>
      </c>
    </row>
    <row r="59" spans="1:7" s="13" customFormat="1" ht="33.75" x14ac:dyDescent="0.2">
      <c r="A59" s="14" t="s">
        <v>61</v>
      </c>
      <c r="B59" s="27" t="s">
        <v>838</v>
      </c>
      <c r="C59" s="22">
        <v>0</v>
      </c>
      <c r="D59" s="22">
        <v>-162.28364999999999</v>
      </c>
      <c r="E59" s="22">
        <v>0</v>
      </c>
      <c r="F59" s="22">
        <v>-284.24027000000001</v>
      </c>
      <c r="G59" s="22">
        <f t="shared" si="1"/>
        <v>57.093827697250632</v>
      </c>
    </row>
    <row r="60" spans="1:7" s="13" customFormat="1" ht="22.5" x14ac:dyDescent="0.2">
      <c r="A60" s="14" t="s">
        <v>62</v>
      </c>
      <c r="B60" s="11" t="s">
        <v>839</v>
      </c>
      <c r="C60" s="16">
        <v>2050844.2825</v>
      </c>
      <c r="D60" s="16">
        <v>1978508.6773099999</v>
      </c>
      <c r="E60" s="22">
        <f t="shared" si="0"/>
        <v>96.472886517652995</v>
      </c>
      <c r="F60" s="22">
        <v>1979893.90708</v>
      </c>
      <c r="G60" s="22">
        <f t="shared" si="1"/>
        <v>99.930035151628744</v>
      </c>
    </row>
    <row r="61" spans="1:7" s="13" customFormat="1" ht="45" x14ac:dyDescent="0.2">
      <c r="A61" s="14" t="s">
        <v>63</v>
      </c>
      <c r="B61" s="11" t="s">
        <v>840</v>
      </c>
      <c r="C61" s="16">
        <v>2050844.2825</v>
      </c>
      <c r="D61" s="16">
        <v>1978672.1107399999</v>
      </c>
      <c r="E61" s="22">
        <f t="shared" si="0"/>
        <v>96.480855598065133</v>
      </c>
      <c r="F61" s="22">
        <v>1979878.7495899999</v>
      </c>
      <c r="G61" s="22">
        <f t="shared" si="1"/>
        <v>99.939054911809635</v>
      </c>
    </row>
    <row r="62" spans="1:7" s="13" customFormat="1" ht="33.75" x14ac:dyDescent="0.2">
      <c r="A62" s="14" t="s">
        <v>64</v>
      </c>
      <c r="B62" s="11" t="s">
        <v>841</v>
      </c>
      <c r="C62" s="16">
        <v>0</v>
      </c>
      <c r="D62" s="16">
        <v>-163.43342999999999</v>
      </c>
      <c r="E62" s="22">
        <v>0</v>
      </c>
      <c r="F62" s="22">
        <v>15.157489999999999</v>
      </c>
      <c r="G62" s="22">
        <v>0</v>
      </c>
    </row>
    <row r="63" spans="1:7" s="10" customFormat="1" ht="22.5" x14ac:dyDescent="0.2">
      <c r="A63" s="14" t="s">
        <v>65</v>
      </c>
      <c r="B63" s="11" t="s">
        <v>842</v>
      </c>
      <c r="C63" s="16">
        <v>0</v>
      </c>
      <c r="D63" s="16">
        <v>-60.983379999999997</v>
      </c>
      <c r="E63" s="22">
        <v>0</v>
      </c>
      <c r="F63" s="22">
        <v>-1.44211</v>
      </c>
      <c r="G63" s="22" t="s">
        <v>2032</v>
      </c>
    </row>
    <row r="64" spans="1:7" s="10" customFormat="1" ht="11.25" x14ac:dyDescent="0.2">
      <c r="A64" s="14" t="s">
        <v>66</v>
      </c>
      <c r="B64" s="11" t="s">
        <v>843</v>
      </c>
      <c r="C64" s="16">
        <v>-207.49817999999999</v>
      </c>
      <c r="D64" s="16">
        <v>-10862.600359999999</v>
      </c>
      <c r="E64" s="22" t="s">
        <v>2032</v>
      </c>
      <c r="F64" s="22">
        <v>-1886.3900100000001</v>
      </c>
      <c r="G64" s="22" t="s">
        <v>2032</v>
      </c>
    </row>
    <row r="65" spans="1:7" s="10" customFormat="1" ht="11.25" x14ac:dyDescent="0.2">
      <c r="A65" s="14" t="s">
        <v>66</v>
      </c>
      <c r="B65" s="11" t="s">
        <v>844</v>
      </c>
      <c r="C65" s="16">
        <v>-217.34916000000001</v>
      </c>
      <c r="D65" s="16">
        <v>-10847.939880000002</v>
      </c>
      <c r="E65" s="22" t="s">
        <v>2032</v>
      </c>
      <c r="F65" s="22">
        <v>-1855.3871999999999</v>
      </c>
      <c r="G65" s="22" t="s">
        <v>2032</v>
      </c>
    </row>
    <row r="66" spans="1:7" s="10" customFormat="1" ht="22.5" x14ac:dyDescent="0.2">
      <c r="A66" s="14" t="s">
        <v>67</v>
      </c>
      <c r="B66" s="11" t="s">
        <v>845</v>
      </c>
      <c r="C66" s="16">
        <v>9.8509799999999998</v>
      </c>
      <c r="D66" s="16">
        <v>-14.66048</v>
      </c>
      <c r="E66" s="22">
        <v>0</v>
      </c>
      <c r="F66" s="22">
        <v>-31.00281</v>
      </c>
      <c r="G66" s="22">
        <f t="shared" si="1"/>
        <v>47.287584577010918</v>
      </c>
    </row>
    <row r="67" spans="1:7" s="10" customFormat="1" ht="11.25" x14ac:dyDescent="0.2">
      <c r="A67" s="14" t="s">
        <v>68</v>
      </c>
      <c r="B67" s="11" t="s">
        <v>846</v>
      </c>
      <c r="C67" s="16">
        <v>31854.68534</v>
      </c>
      <c r="D67" s="16">
        <v>26608.71732</v>
      </c>
      <c r="E67" s="22">
        <f t="shared" si="0"/>
        <v>83.531565407074908</v>
      </c>
      <c r="F67" s="22">
        <v>16936.731739999999</v>
      </c>
      <c r="G67" s="22">
        <f t="shared" si="1"/>
        <v>157.10656417351981</v>
      </c>
    </row>
    <row r="68" spans="1:7" s="10" customFormat="1" ht="11.25" x14ac:dyDescent="0.2">
      <c r="A68" s="14" t="s">
        <v>68</v>
      </c>
      <c r="B68" s="11" t="s">
        <v>847</v>
      </c>
      <c r="C68" s="16">
        <v>31854.68534</v>
      </c>
      <c r="D68" s="16">
        <v>26607.913829999998</v>
      </c>
      <c r="E68" s="22">
        <f t="shared" si="0"/>
        <v>83.529043046576206</v>
      </c>
      <c r="F68" s="22">
        <v>16949.977340000001</v>
      </c>
      <c r="G68" s="22">
        <f t="shared" si="1"/>
        <v>156.97905251594867</v>
      </c>
    </row>
    <row r="69" spans="1:7" s="10" customFormat="1" ht="22.5" x14ac:dyDescent="0.2">
      <c r="A69" s="14" t="s">
        <v>69</v>
      </c>
      <c r="B69" s="11" t="s">
        <v>848</v>
      </c>
      <c r="C69" s="16">
        <v>0</v>
      </c>
      <c r="D69" s="16">
        <v>0.80349000000000004</v>
      </c>
      <c r="E69" s="22">
        <v>0</v>
      </c>
      <c r="F69" s="22">
        <v>-13.2456</v>
      </c>
      <c r="G69" s="22">
        <v>0</v>
      </c>
    </row>
    <row r="70" spans="1:7" s="10" customFormat="1" ht="22.5" x14ac:dyDescent="0.2">
      <c r="A70" s="14" t="s">
        <v>70</v>
      </c>
      <c r="B70" s="11" t="s">
        <v>849</v>
      </c>
      <c r="C70" s="16">
        <v>277654.40000000002</v>
      </c>
      <c r="D70" s="16">
        <v>63353.197770000006</v>
      </c>
      <c r="E70" s="22">
        <f t="shared" si="0"/>
        <v>22.817285722826654</v>
      </c>
      <c r="F70" s="22">
        <v>256161.97894999999</v>
      </c>
      <c r="G70" s="22">
        <f t="shared" si="1"/>
        <v>24.731694387154096</v>
      </c>
    </row>
    <row r="71" spans="1:7" s="10" customFormat="1" ht="22.5" x14ac:dyDescent="0.2">
      <c r="A71" s="14" t="s">
        <v>71</v>
      </c>
      <c r="B71" s="11" t="s">
        <v>850</v>
      </c>
      <c r="C71" s="16">
        <v>162169</v>
      </c>
      <c r="D71" s="16">
        <v>38224.650379999999</v>
      </c>
      <c r="E71" s="22">
        <f t="shared" si="0"/>
        <v>23.570873829153538</v>
      </c>
      <c r="F71" s="22">
        <v>173469.76191</v>
      </c>
      <c r="G71" s="22">
        <f t="shared" si="1"/>
        <v>22.035339161779564</v>
      </c>
    </row>
    <row r="72" spans="1:7" s="13" customFormat="1" ht="22.5" x14ac:dyDescent="0.2">
      <c r="A72" s="14" t="s">
        <v>72</v>
      </c>
      <c r="B72" s="11" t="s">
        <v>851</v>
      </c>
      <c r="C72" s="16">
        <v>53554</v>
      </c>
      <c r="D72" s="16">
        <v>13894.538480000001</v>
      </c>
      <c r="E72" s="22">
        <f t="shared" si="0"/>
        <v>25.944912574224148</v>
      </c>
      <c r="F72" s="22">
        <v>63701.448689999997</v>
      </c>
      <c r="G72" s="22">
        <f t="shared" ref="G72:G138" si="3">D72/F72*100</f>
        <v>21.811966235834131</v>
      </c>
    </row>
    <row r="73" spans="1:7" s="13" customFormat="1" ht="22.5" x14ac:dyDescent="0.2">
      <c r="A73" s="14" t="s">
        <v>73</v>
      </c>
      <c r="B73" s="11" t="s">
        <v>852</v>
      </c>
      <c r="C73" s="16">
        <v>61931.4</v>
      </c>
      <c r="D73" s="16">
        <v>11234.00891</v>
      </c>
      <c r="E73" s="22">
        <f t="shared" si="0"/>
        <v>18.139439621904234</v>
      </c>
      <c r="F73" s="22">
        <v>18990.768350000002</v>
      </c>
      <c r="G73" s="22">
        <f t="shared" si="3"/>
        <v>59.155104748565904</v>
      </c>
    </row>
    <row r="74" spans="1:7" s="10" customFormat="1" ht="11.25" x14ac:dyDescent="0.2">
      <c r="A74" s="14" t="s">
        <v>74</v>
      </c>
      <c r="B74" s="11" t="s">
        <v>853</v>
      </c>
      <c r="C74" s="16">
        <v>105370</v>
      </c>
      <c r="D74" s="16">
        <v>196476.23233</v>
      </c>
      <c r="E74" s="22">
        <f t="shared" si="0"/>
        <v>186.46316060548543</v>
      </c>
      <c r="F74" s="22">
        <v>113836.285</v>
      </c>
      <c r="G74" s="22">
        <f t="shared" si="3"/>
        <v>172.5954359192238</v>
      </c>
    </row>
    <row r="75" spans="1:7" s="10" customFormat="1" ht="11.25" x14ac:dyDescent="0.2">
      <c r="A75" s="21" t="s">
        <v>75</v>
      </c>
      <c r="B75" s="12" t="s">
        <v>854</v>
      </c>
      <c r="C75" s="18">
        <v>10876590.055</v>
      </c>
      <c r="D75" s="18">
        <v>11151148.895860001</v>
      </c>
      <c r="E75" s="17">
        <f t="shared" si="0"/>
        <v>102.524309912129</v>
      </c>
      <c r="F75" s="17">
        <v>11547779.32058</v>
      </c>
      <c r="G75" s="17">
        <f t="shared" si="3"/>
        <v>96.565309972514456</v>
      </c>
    </row>
    <row r="76" spans="1:7" s="10" customFormat="1" ht="11.25" x14ac:dyDescent="0.2">
      <c r="A76" s="14" t="s">
        <v>76</v>
      </c>
      <c r="B76" s="11" t="s">
        <v>855</v>
      </c>
      <c r="C76" s="16">
        <v>523241.614</v>
      </c>
      <c r="D76" s="16">
        <v>626250.32559000002</v>
      </c>
      <c r="E76" s="22">
        <f t="shared" si="0"/>
        <v>119.68664357609752</v>
      </c>
      <c r="F76" s="22">
        <v>520797.00031999999</v>
      </c>
      <c r="G76" s="22">
        <f t="shared" si="3"/>
        <v>120.24845097133911</v>
      </c>
    </row>
    <row r="77" spans="1:7" s="10" customFormat="1" ht="22.5" x14ac:dyDescent="0.2">
      <c r="A77" s="14" t="s">
        <v>77</v>
      </c>
      <c r="B77" s="11" t="s">
        <v>856</v>
      </c>
      <c r="C77" s="16">
        <v>294526</v>
      </c>
      <c r="D77" s="16">
        <v>350128.84476999997</v>
      </c>
      <c r="E77" s="22">
        <f t="shared" si="0"/>
        <v>118.87875595702926</v>
      </c>
      <c r="F77" s="22">
        <v>323677.15464999998</v>
      </c>
      <c r="G77" s="22">
        <f t="shared" si="3"/>
        <v>108.17224501018703</v>
      </c>
    </row>
    <row r="78" spans="1:7" s="10" customFormat="1" ht="33.75" x14ac:dyDescent="0.2">
      <c r="A78" s="14" t="s">
        <v>78</v>
      </c>
      <c r="B78" s="11" t="s">
        <v>857</v>
      </c>
      <c r="C78" s="16">
        <v>110940.4</v>
      </c>
      <c r="D78" s="16">
        <v>129155.80983</v>
      </c>
      <c r="E78" s="22">
        <f t="shared" si="0"/>
        <v>116.41909514478044</v>
      </c>
      <c r="F78" s="22">
        <v>36380.996599999999</v>
      </c>
      <c r="G78" s="22" t="s">
        <v>2032</v>
      </c>
    </row>
    <row r="79" spans="1:7" s="10" customFormat="1" ht="22.5" x14ac:dyDescent="0.2">
      <c r="A79" s="14" t="s">
        <v>79</v>
      </c>
      <c r="B79" s="11" t="s">
        <v>858</v>
      </c>
      <c r="C79" s="16">
        <v>57257.313999999998</v>
      </c>
      <c r="D79" s="16">
        <v>74696.821970000005</v>
      </c>
      <c r="E79" s="22">
        <f t="shared" si="0"/>
        <v>130.45813146247133</v>
      </c>
      <c r="F79" s="22">
        <v>86042.62662000001</v>
      </c>
      <c r="G79" s="22">
        <f t="shared" si="3"/>
        <v>86.813739775625649</v>
      </c>
    </row>
    <row r="80" spans="1:7" s="10" customFormat="1" ht="33.75" x14ac:dyDescent="0.2">
      <c r="A80" s="14" t="s">
        <v>80</v>
      </c>
      <c r="B80" s="11" t="s">
        <v>859</v>
      </c>
      <c r="C80" s="16">
        <v>60517.9</v>
      </c>
      <c r="D80" s="16">
        <v>72268.849019999994</v>
      </c>
      <c r="E80" s="22">
        <f t="shared" si="0"/>
        <v>119.41731127484594</v>
      </c>
      <c r="F80" s="22">
        <v>74696.222450000001</v>
      </c>
      <c r="G80" s="22">
        <f t="shared" si="3"/>
        <v>96.750339775716455</v>
      </c>
    </row>
    <row r="81" spans="1:7" s="10" customFormat="1" ht="11.25" x14ac:dyDescent="0.2">
      <c r="A81" s="14" t="s">
        <v>81</v>
      </c>
      <c r="B81" s="11" t="s">
        <v>860</v>
      </c>
      <c r="C81" s="16">
        <v>6863596</v>
      </c>
      <c r="D81" s="16">
        <v>7136799.00074</v>
      </c>
      <c r="E81" s="22">
        <f t="shared" si="0"/>
        <v>103.98046447867853</v>
      </c>
      <c r="F81" s="22">
        <v>7542298.5005400004</v>
      </c>
      <c r="G81" s="22">
        <f t="shared" si="3"/>
        <v>94.623661477055464</v>
      </c>
    </row>
    <row r="82" spans="1:7" s="10" customFormat="1" ht="22.5" x14ac:dyDescent="0.2">
      <c r="A82" s="14" t="s">
        <v>82</v>
      </c>
      <c r="B82" s="11" t="s">
        <v>861</v>
      </c>
      <c r="C82" s="16">
        <v>6053692</v>
      </c>
      <c r="D82" s="16">
        <v>5784542.74419</v>
      </c>
      <c r="E82" s="22">
        <f t="shared" si="0"/>
        <v>95.553965153661608</v>
      </c>
      <c r="F82" s="22">
        <v>6294442.5139100002</v>
      </c>
      <c r="G82" s="22">
        <f t="shared" si="3"/>
        <v>91.899206822634724</v>
      </c>
    </row>
    <row r="83" spans="1:7" s="10" customFormat="1" ht="22.5" x14ac:dyDescent="0.2">
      <c r="A83" s="14" t="s">
        <v>83</v>
      </c>
      <c r="B83" s="11" t="s">
        <v>862</v>
      </c>
      <c r="C83" s="16">
        <v>809904</v>
      </c>
      <c r="D83" s="16">
        <v>1352256.25655</v>
      </c>
      <c r="E83" s="22">
        <f t="shared" si="0"/>
        <v>166.96500530309766</v>
      </c>
      <c r="F83" s="22">
        <v>1247855.9866300002</v>
      </c>
      <c r="G83" s="22">
        <f t="shared" si="3"/>
        <v>108.36637168379875</v>
      </c>
    </row>
    <row r="84" spans="1:7" s="13" customFormat="1" ht="11.25" x14ac:dyDescent="0.2">
      <c r="A84" s="14" t="s">
        <v>84</v>
      </c>
      <c r="B84" s="27" t="s">
        <v>863</v>
      </c>
      <c r="C84" s="22">
        <v>1671209</v>
      </c>
      <c r="D84" s="22">
        <v>1687051.8813800002</v>
      </c>
      <c r="E84" s="22">
        <f t="shared" si="0"/>
        <v>100.94798923294455</v>
      </c>
      <c r="F84" s="22">
        <v>1652686.8479800001</v>
      </c>
      <c r="G84" s="22">
        <f t="shared" si="3"/>
        <v>102.07934330947226</v>
      </c>
    </row>
    <row r="85" spans="1:7" s="13" customFormat="1" ht="11.25" x14ac:dyDescent="0.2">
      <c r="A85" s="14" t="s">
        <v>85</v>
      </c>
      <c r="B85" s="11" t="s">
        <v>864</v>
      </c>
      <c r="C85" s="16">
        <v>283853</v>
      </c>
      <c r="D85" s="16">
        <v>279547.06102999998</v>
      </c>
      <c r="E85" s="22">
        <f t="shared" si="0"/>
        <v>98.48303911883967</v>
      </c>
      <c r="F85" s="22">
        <v>280306.59469</v>
      </c>
      <c r="G85" s="22">
        <f t="shared" si="3"/>
        <v>99.729034680457659</v>
      </c>
    </row>
    <row r="86" spans="1:7" s="13" customFormat="1" ht="11.25" x14ac:dyDescent="0.2">
      <c r="A86" s="14" t="s">
        <v>86</v>
      </c>
      <c r="B86" s="11" t="s">
        <v>865</v>
      </c>
      <c r="C86" s="16">
        <v>1387356</v>
      </c>
      <c r="D86" s="16">
        <v>1407504.8203499999</v>
      </c>
      <c r="E86" s="22">
        <f t="shared" si="0"/>
        <v>101.45231795948553</v>
      </c>
      <c r="F86" s="22">
        <v>1372380.2532899999</v>
      </c>
      <c r="G86" s="22">
        <f t="shared" si="3"/>
        <v>102.55939029841008</v>
      </c>
    </row>
    <row r="87" spans="1:7" s="13" customFormat="1" ht="11.25" x14ac:dyDescent="0.2">
      <c r="A87" s="14" t="s">
        <v>87</v>
      </c>
      <c r="B87" s="11" t="s">
        <v>866</v>
      </c>
      <c r="C87" s="16">
        <v>1344</v>
      </c>
      <c r="D87" s="16">
        <v>1358.1889900000001</v>
      </c>
      <c r="E87" s="22">
        <f t="shared" si="0"/>
        <v>101.05572842261905</v>
      </c>
      <c r="F87" s="22">
        <v>1554.1193700000001</v>
      </c>
      <c r="G87" s="22">
        <f t="shared" si="3"/>
        <v>87.392835854043824</v>
      </c>
    </row>
    <row r="88" spans="1:7" s="10" customFormat="1" ht="11.25" x14ac:dyDescent="0.2">
      <c r="A88" s="14" t="s">
        <v>88</v>
      </c>
      <c r="B88" s="11" t="s">
        <v>867</v>
      </c>
      <c r="C88" s="16">
        <v>1817199.4410000001</v>
      </c>
      <c r="D88" s="16">
        <v>1699689.4991600001</v>
      </c>
      <c r="E88" s="22">
        <f t="shared" si="0"/>
        <v>93.533459278672538</v>
      </c>
      <c r="F88" s="22">
        <v>1830442.85237</v>
      </c>
      <c r="G88" s="22">
        <f t="shared" si="3"/>
        <v>92.856736661256349</v>
      </c>
    </row>
    <row r="89" spans="1:7" s="10" customFormat="1" ht="11.25" x14ac:dyDescent="0.2">
      <c r="A89" s="14" t="s">
        <v>89</v>
      </c>
      <c r="B89" s="11" t="s">
        <v>868</v>
      </c>
      <c r="C89" s="16">
        <v>1115507.5789999999</v>
      </c>
      <c r="D89" s="16">
        <v>963938.19221000001</v>
      </c>
      <c r="E89" s="22">
        <f t="shared" si="0"/>
        <v>86.412518422700927</v>
      </c>
      <c r="F89" s="22">
        <v>1150954.1510399999</v>
      </c>
      <c r="G89" s="22">
        <f t="shared" si="3"/>
        <v>83.751224263710895</v>
      </c>
    </row>
    <row r="90" spans="1:7" s="10" customFormat="1" ht="22.5" x14ac:dyDescent="0.2">
      <c r="A90" s="14" t="s">
        <v>90</v>
      </c>
      <c r="B90" s="11" t="s">
        <v>869</v>
      </c>
      <c r="C90" s="16">
        <v>519603</v>
      </c>
      <c r="D90" s="16">
        <v>460038.06817000004</v>
      </c>
      <c r="E90" s="22">
        <f t="shared" si="0"/>
        <v>88.536453440415102</v>
      </c>
      <c r="F90" s="22">
        <v>607854.54052000004</v>
      </c>
      <c r="G90" s="22">
        <f t="shared" si="3"/>
        <v>75.682262367646743</v>
      </c>
    </row>
    <row r="91" spans="1:7" s="10" customFormat="1" ht="22.5" x14ac:dyDescent="0.2">
      <c r="A91" s="14" t="s">
        <v>91</v>
      </c>
      <c r="B91" s="11" t="s">
        <v>870</v>
      </c>
      <c r="C91" s="16">
        <v>228785.7</v>
      </c>
      <c r="D91" s="16">
        <v>174346.13558999999</v>
      </c>
      <c r="E91" s="22">
        <f t="shared" ref="E91:E179" si="4">D91/C91*100</f>
        <v>76.204996898844641</v>
      </c>
      <c r="F91" s="22">
        <v>70136.942660000001</v>
      </c>
      <c r="G91" s="22" t="s">
        <v>2032</v>
      </c>
    </row>
    <row r="92" spans="1:7" s="10" customFormat="1" ht="22.5" x14ac:dyDescent="0.2">
      <c r="A92" s="14" t="s">
        <v>92</v>
      </c>
      <c r="B92" s="11" t="s">
        <v>871</v>
      </c>
      <c r="C92" s="16">
        <v>227543.97899999999</v>
      </c>
      <c r="D92" s="16">
        <v>213741.14305000001</v>
      </c>
      <c r="E92" s="22">
        <f t="shared" si="4"/>
        <v>93.933992008639351</v>
      </c>
      <c r="F92" s="22">
        <v>293651.81916000001</v>
      </c>
      <c r="G92" s="22">
        <f t="shared" si="3"/>
        <v>72.787270196865478</v>
      </c>
    </row>
    <row r="93" spans="1:7" s="10" customFormat="1" ht="22.5" x14ac:dyDescent="0.2">
      <c r="A93" s="14" t="s">
        <v>93</v>
      </c>
      <c r="B93" s="11" t="s">
        <v>872</v>
      </c>
      <c r="C93" s="16">
        <v>139574.9</v>
      </c>
      <c r="D93" s="16">
        <v>115812.84540000001</v>
      </c>
      <c r="E93" s="22">
        <f t="shared" si="4"/>
        <v>82.975409905362653</v>
      </c>
      <c r="F93" s="22">
        <v>179310.8487</v>
      </c>
      <c r="G93" s="22">
        <f t="shared" si="3"/>
        <v>64.587751516230483</v>
      </c>
    </row>
    <row r="94" spans="1:7" s="10" customFormat="1" ht="11.25" x14ac:dyDescent="0.2">
      <c r="A94" s="14" t="s">
        <v>94</v>
      </c>
      <c r="B94" s="11" t="s">
        <v>873</v>
      </c>
      <c r="C94" s="16">
        <v>701691.86199999996</v>
      </c>
      <c r="D94" s="16">
        <v>735751.30695</v>
      </c>
      <c r="E94" s="22">
        <f t="shared" si="4"/>
        <v>104.85390337190485</v>
      </c>
      <c r="F94" s="22">
        <v>679488.70133000007</v>
      </c>
      <c r="G94" s="22">
        <f t="shared" si="3"/>
        <v>108.28013850853947</v>
      </c>
    </row>
    <row r="95" spans="1:7" s="10" customFormat="1" ht="22.5" x14ac:dyDescent="0.2">
      <c r="A95" s="14" t="s">
        <v>95</v>
      </c>
      <c r="B95" s="11" t="s">
        <v>874</v>
      </c>
      <c r="C95" s="16">
        <v>196333</v>
      </c>
      <c r="D95" s="16">
        <v>210047.70204</v>
      </c>
      <c r="E95" s="22">
        <f t="shared" si="4"/>
        <v>106.98542885811351</v>
      </c>
      <c r="F95" s="22">
        <v>217192.87357</v>
      </c>
      <c r="G95" s="22">
        <f t="shared" si="3"/>
        <v>96.710218244017497</v>
      </c>
    </row>
    <row r="96" spans="1:7" s="10" customFormat="1" ht="22.5" x14ac:dyDescent="0.2">
      <c r="A96" s="14" t="s">
        <v>96</v>
      </c>
      <c r="B96" s="11" t="s">
        <v>875</v>
      </c>
      <c r="C96" s="16">
        <v>217787</v>
      </c>
      <c r="D96" s="16">
        <v>225383.98262999998</v>
      </c>
      <c r="E96" s="22">
        <f t="shared" si="4"/>
        <v>103.48826267408062</v>
      </c>
      <c r="F96" s="22">
        <v>67311.899139999994</v>
      </c>
      <c r="G96" s="22" t="s">
        <v>2032</v>
      </c>
    </row>
    <row r="97" spans="1:7" s="10" customFormat="1" ht="22.5" x14ac:dyDescent="0.2">
      <c r="A97" s="14" t="s">
        <v>97</v>
      </c>
      <c r="B97" s="11" t="s">
        <v>876</v>
      </c>
      <c r="C97" s="16">
        <v>232107.36199999999</v>
      </c>
      <c r="D97" s="16">
        <v>241663.36862999998</v>
      </c>
      <c r="E97" s="22">
        <f t="shared" si="4"/>
        <v>104.11706313305133</v>
      </c>
      <c r="F97" s="22">
        <v>332159.46837999998</v>
      </c>
      <c r="G97" s="22">
        <f t="shared" si="3"/>
        <v>72.755225015452567</v>
      </c>
    </row>
    <row r="98" spans="1:7" s="10" customFormat="1" ht="22.5" x14ac:dyDescent="0.2">
      <c r="A98" s="14" t="s">
        <v>98</v>
      </c>
      <c r="B98" s="27" t="s">
        <v>877</v>
      </c>
      <c r="C98" s="16">
        <v>55464.5</v>
      </c>
      <c r="D98" s="16">
        <v>58656.253649999999</v>
      </c>
      <c r="E98" s="22">
        <f t="shared" si="4"/>
        <v>105.75458834028973</v>
      </c>
      <c r="F98" s="22">
        <v>62824.46024</v>
      </c>
      <c r="G98" s="22">
        <f t="shared" si="3"/>
        <v>93.365312532607916</v>
      </c>
    </row>
    <row r="99" spans="1:7" s="13" customFormat="1" ht="21" x14ac:dyDescent="0.15">
      <c r="A99" s="21" t="s">
        <v>99</v>
      </c>
      <c r="B99" s="42" t="s">
        <v>878</v>
      </c>
      <c r="C99" s="17">
        <v>82521</v>
      </c>
      <c r="D99" s="17">
        <v>150729.99664</v>
      </c>
      <c r="E99" s="17">
        <f t="shared" si="4"/>
        <v>182.65653184038001</v>
      </c>
      <c r="F99" s="17">
        <v>100873.80435999999</v>
      </c>
      <c r="G99" s="17">
        <f t="shared" si="3"/>
        <v>149.42432041332799</v>
      </c>
    </row>
    <row r="100" spans="1:7" s="13" customFormat="1" ht="11.25" x14ac:dyDescent="0.2">
      <c r="A100" s="14" t="s">
        <v>100</v>
      </c>
      <c r="B100" s="11" t="s">
        <v>879</v>
      </c>
      <c r="C100" s="16">
        <v>75715</v>
      </c>
      <c r="D100" s="16">
        <v>142027.42033000002</v>
      </c>
      <c r="E100" s="22">
        <f t="shared" si="4"/>
        <v>187.58161570362546</v>
      </c>
      <c r="F100" s="22">
        <v>94108.30498999999</v>
      </c>
      <c r="G100" s="22">
        <f t="shared" si="3"/>
        <v>150.91911425361658</v>
      </c>
    </row>
    <row r="101" spans="1:7" s="13" customFormat="1" ht="11.25" x14ac:dyDescent="0.2">
      <c r="A101" s="14" t="s">
        <v>101</v>
      </c>
      <c r="B101" s="11" t="s">
        <v>880</v>
      </c>
      <c r="C101" s="16">
        <v>74831</v>
      </c>
      <c r="D101" s="16">
        <v>137038.25558000003</v>
      </c>
      <c r="E101" s="22">
        <f t="shared" si="4"/>
        <v>183.13032777859445</v>
      </c>
      <c r="F101" s="22">
        <v>93019.300199999998</v>
      </c>
      <c r="G101" s="22">
        <f t="shared" si="3"/>
        <v>147.32238931636257</v>
      </c>
    </row>
    <row r="102" spans="1:7" s="13" customFormat="1" ht="78.75" x14ac:dyDescent="0.2">
      <c r="A102" s="14" t="s">
        <v>102</v>
      </c>
      <c r="B102" s="11" t="s">
        <v>881</v>
      </c>
      <c r="C102" s="16">
        <v>884</v>
      </c>
      <c r="D102" s="16">
        <v>4870.5540499999997</v>
      </c>
      <c r="E102" s="22" t="s">
        <v>2032</v>
      </c>
      <c r="F102" s="22">
        <v>1087.3165200000001</v>
      </c>
      <c r="G102" s="22" t="s">
        <v>2032</v>
      </c>
    </row>
    <row r="103" spans="1:7" s="10" customFormat="1" ht="56.25" x14ac:dyDescent="0.2">
      <c r="A103" s="14" t="s">
        <v>103</v>
      </c>
      <c r="B103" s="11" t="s">
        <v>882</v>
      </c>
      <c r="C103" s="16">
        <v>0</v>
      </c>
      <c r="D103" s="16">
        <v>118.61069999999999</v>
      </c>
      <c r="E103" s="22">
        <v>0</v>
      </c>
      <c r="F103" s="22">
        <v>1.6882699999999999</v>
      </c>
      <c r="G103" s="22" t="s">
        <v>2032</v>
      </c>
    </row>
    <row r="104" spans="1:7" s="10" customFormat="1" ht="22.5" x14ac:dyDescent="0.2">
      <c r="A104" s="14" t="s">
        <v>104</v>
      </c>
      <c r="B104" s="11" t="s">
        <v>883</v>
      </c>
      <c r="C104" s="16">
        <v>6806</v>
      </c>
      <c r="D104" s="16">
        <v>8702.5763100000004</v>
      </c>
      <c r="E104" s="22">
        <f t="shared" si="4"/>
        <v>127.86624022920951</v>
      </c>
      <c r="F104" s="22">
        <v>6765.4993700000005</v>
      </c>
      <c r="G104" s="22">
        <f t="shared" si="3"/>
        <v>128.63169197220691</v>
      </c>
    </row>
    <row r="105" spans="1:7" s="10" customFormat="1" ht="11.25" x14ac:dyDescent="0.2">
      <c r="A105" s="14" t="s">
        <v>105</v>
      </c>
      <c r="B105" s="11" t="s">
        <v>884</v>
      </c>
      <c r="C105" s="16">
        <v>6805</v>
      </c>
      <c r="D105" s="16">
        <v>8690.4243800000004</v>
      </c>
      <c r="E105" s="22">
        <f t="shared" si="4"/>
        <v>127.70645672299781</v>
      </c>
      <c r="F105" s="22">
        <v>6758.3925099999997</v>
      </c>
      <c r="G105" s="22">
        <f t="shared" si="3"/>
        <v>128.58715097031265</v>
      </c>
    </row>
    <row r="106" spans="1:7" s="10" customFormat="1" ht="22.5" x14ac:dyDescent="0.2">
      <c r="A106" s="14" t="s">
        <v>106</v>
      </c>
      <c r="B106" s="11" t="s">
        <v>885</v>
      </c>
      <c r="C106" s="16">
        <v>0</v>
      </c>
      <c r="D106" s="16">
        <v>11.448</v>
      </c>
      <c r="E106" s="22">
        <v>0</v>
      </c>
      <c r="F106" s="22">
        <v>2.1040000000000001</v>
      </c>
      <c r="G106" s="22" t="s">
        <v>2032</v>
      </c>
    </row>
    <row r="107" spans="1:7" s="10" customFormat="1" ht="22.5" x14ac:dyDescent="0.2">
      <c r="A107" s="14" t="s">
        <v>107</v>
      </c>
      <c r="B107" s="11" t="s">
        <v>886</v>
      </c>
      <c r="C107" s="16">
        <v>1</v>
      </c>
      <c r="D107" s="16">
        <v>0.70392999999999994</v>
      </c>
      <c r="E107" s="22">
        <f t="shared" si="4"/>
        <v>70.393000000000001</v>
      </c>
      <c r="F107" s="22">
        <v>5.0028600000000001</v>
      </c>
      <c r="G107" s="22">
        <f t="shared" si="3"/>
        <v>14.070551644459368</v>
      </c>
    </row>
    <row r="108" spans="1:7" s="10" customFormat="1" ht="11.25" x14ac:dyDescent="0.2">
      <c r="A108" s="21" t="s">
        <v>108</v>
      </c>
      <c r="B108" s="12" t="s">
        <v>887</v>
      </c>
      <c r="C108" s="18">
        <v>386053.91200000001</v>
      </c>
      <c r="D108" s="18">
        <v>381991.97615</v>
      </c>
      <c r="E108" s="17">
        <f t="shared" si="4"/>
        <v>98.947831967572441</v>
      </c>
      <c r="F108" s="17">
        <v>349588.47599000001</v>
      </c>
      <c r="G108" s="17">
        <f t="shared" si="3"/>
        <v>109.26904128296464</v>
      </c>
    </row>
    <row r="109" spans="1:7" s="10" customFormat="1" ht="33.75" x14ac:dyDescent="0.2">
      <c r="A109" s="14" t="s">
        <v>1872</v>
      </c>
      <c r="B109" s="11" t="s">
        <v>1873</v>
      </c>
      <c r="C109" s="16">
        <v>0</v>
      </c>
      <c r="D109" s="16">
        <v>0</v>
      </c>
      <c r="E109" s="22">
        <v>0</v>
      </c>
      <c r="F109" s="22">
        <v>20.138999999999999</v>
      </c>
      <c r="G109" s="22">
        <f t="shared" si="3"/>
        <v>0</v>
      </c>
    </row>
    <row r="110" spans="1:7" s="10" customFormat="1" ht="22.5" x14ac:dyDescent="0.2">
      <c r="A110" s="14" t="s">
        <v>1874</v>
      </c>
      <c r="B110" s="11" t="s">
        <v>1875</v>
      </c>
      <c r="C110" s="16">
        <v>0</v>
      </c>
      <c r="D110" s="16">
        <v>0</v>
      </c>
      <c r="E110" s="22">
        <v>0</v>
      </c>
      <c r="F110" s="22">
        <v>20.138999999999999</v>
      </c>
      <c r="G110" s="22">
        <f t="shared" si="3"/>
        <v>0</v>
      </c>
    </row>
    <row r="111" spans="1:7" s="10" customFormat="1" ht="22.5" x14ac:dyDescent="0.2">
      <c r="A111" s="14" t="s">
        <v>109</v>
      </c>
      <c r="B111" s="11" t="s">
        <v>888</v>
      </c>
      <c r="C111" s="16">
        <v>181434.31200000001</v>
      </c>
      <c r="D111" s="16">
        <v>170007.49572000001</v>
      </c>
      <c r="E111" s="22">
        <f t="shared" si="4"/>
        <v>93.701954082422958</v>
      </c>
      <c r="F111" s="22">
        <v>181709.54569999999</v>
      </c>
      <c r="G111" s="22">
        <f t="shared" si="3"/>
        <v>93.56002463441304</v>
      </c>
    </row>
    <row r="112" spans="1:7" s="10" customFormat="1" ht="33.75" x14ac:dyDescent="0.2">
      <c r="A112" s="14" t="s">
        <v>110</v>
      </c>
      <c r="B112" s="11" t="s">
        <v>889</v>
      </c>
      <c r="C112" s="16">
        <v>181434.31200000001</v>
      </c>
      <c r="D112" s="16">
        <v>170007.49572000001</v>
      </c>
      <c r="E112" s="22">
        <f t="shared" si="4"/>
        <v>93.701954082422958</v>
      </c>
      <c r="F112" s="22">
        <v>181709.54569999999</v>
      </c>
      <c r="G112" s="22">
        <f t="shared" si="3"/>
        <v>93.56002463441304</v>
      </c>
    </row>
    <row r="113" spans="1:7" s="10" customFormat="1" ht="33.75" x14ac:dyDescent="0.2">
      <c r="A113" s="14" t="s">
        <v>111</v>
      </c>
      <c r="B113" s="11" t="s">
        <v>890</v>
      </c>
      <c r="C113" s="16">
        <v>38.4</v>
      </c>
      <c r="D113" s="16">
        <v>20.315000000000001</v>
      </c>
      <c r="E113" s="22">
        <f t="shared" si="4"/>
        <v>52.903645833333336</v>
      </c>
      <c r="F113" s="22">
        <v>28.050660000000001</v>
      </c>
      <c r="G113" s="22">
        <f t="shared" si="3"/>
        <v>72.4225383645162</v>
      </c>
    </row>
    <row r="114" spans="1:7" s="13" customFormat="1" ht="45" x14ac:dyDescent="0.2">
      <c r="A114" s="14" t="s">
        <v>112</v>
      </c>
      <c r="B114" s="11" t="s">
        <v>891</v>
      </c>
      <c r="C114" s="16">
        <v>38.4</v>
      </c>
      <c r="D114" s="16">
        <v>20.315000000000001</v>
      </c>
      <c r="E114" s="22">
        <f t="shared" si="4"/>
        <v>52.903645833333336</v>
      </c>
      <c r="F114" s="22">
        <v>28.050660000000001</v>
      </c>
      <c r="G114" s="22">
        <f t="shared" si="3"/>
        <v>72.4225383645162</v>
      </c>
    </row>
    <row r="115" spans="1:7" s="13" customFormat="1" ht="56.25" x14ac:dyDescent="0.2">
      <c r="A115" s="14" t="s">
        <v>113</v>
      </c>
      <c r="B115" s="11" t="s">
        <v>892</v>
      </c>
      <c r="C115" s="16">
        <v>2.4</v>
      </c>
      <c r="D115" s="16">
        <v>10.925000000000001</v>
      </c>
      <c r="E115" s="22" t="s">
        <v>2032</v>
      </c>
      <c r="F115" s="22">
        <v>2.625</v>
      </c>
      <c r="G115" s="22" t="s">
        <v>2032</v>
      </c>
    </row>
    <row r="116" spans="1:7" s="10" customFormat="1" ht="45" x14ac:dyDescent="0.2">
      <c r="A116" s="14" t="s">
        <v>114</v>
      </c>
      <c r="B116" s="11" t="s">
        <v>893</v>
      </c>
      <c r="C116" s="16">
        <v>5598.5</v>
      </c>
      <c r="D116" s="16">
        <v>10312.375</v>
      </c>
      <c r="E116" s="22">
        <f t="shared" si="4"/>
        <v>184.19889256050729</v>
      </c>
      <c r="F116" s="22">
        <v>7703.18</v>
      </c>
      <c r="G116" s="22">
        <f t="shared" si="3"/>
        <v>133.87166079463287</v>
      </c>
    </row>
    <row r="117" spans="1:7" s="10" customFormat="1" ht="22.5" x14ac:dyDescent="0.2">
      <c r="A117" s="14" t="s">
        <v>115</v>
      </c>
      <c r="B117" s="11" t="s">
        <v>894</v>
      </c>
      <c r="C117" s="16">
        <v>198980.3</v>
      </c>
      <c r="D117" s="16">
        <v>201640.86543000001</v>
      </c>
      <c r="E117" s="22">
        <f t="shared" si="4"/>
        <v>101.33709991893672</v>
      </c>
      <c r="F117" s="22">
        <v>160124.93562999999</v>
      </c>
      <c r="G117" s="22">
        <f t="shared" si="3"/>
        <v>125.92721092230801</v>
      </c>
    </row>
    <row r="118" spans="1:7" s="10" customFormat="1" ht="22.5" x14ac:dyDescent="0.2">
      <c r="A118" s="14" t="s">
        <v>116</v>
      </c>
      <c r="B118" s="11" t="s">
        <v>895</v>
      </c>
      <c r="C118" s="16">
        <v>122118.39999999999</v>
      </c>
      <c r="D118" s="16">
        <v>110818.86993</v>
      </c>
      <c r="E118" s="22">
        <f t="shared" si="4"/>
        <v>90.74706999927939</v>
      </c>
      <c r="F118" s="22">
        <v>115669.93806999999</v>
      </c>
      <c r="G118" s="22">
        <f t="shared" si="3"/>
        <v>95.80611157839104</v>
      </c>
    </row>
    <row r="119" spans="1:7" s="10" customFormat="1" ht="33.75" x14ac:dyDescent="0.2">
      <c r="A119" s="14" t="s">
        <v>117</v>
      </c>
      <c r="B119" s="11" t="s">
        <v>896</v>
      </c>
      <c r="C119" s="16">
        <v>42796.3</v>
      </c>
      <c r="D119" s="16">
        <v>56585.15</v>
      </c>
      <c r="E119" s="22">
        <f t="shared" si="4"/>
        <v>132.21972460236049</v>
      </c>
      <c r="F119" s="22">
        <v>10263.08</v>
      </c>
      <c r="G119" s="22" t="s">
        <v>2032</v>
      </c>
    </row>
    <row r="120" spans="1:7" s="10" customFormat="1" ht="45" x14ac:dyDescent="0.2">
      <c r="A120" s="14" t="s">
        <v>118</v>
      </c>
      <c r="B120" s="11" t="s">
        <v>897</v>
      </c>
      <c r="C120" s="16">
        <v>42796.3</v>
      </c>
      <c r="D120" s="16">
        <v>56585.15</v>
      </c>
      <c r="E120" s="22">
        <f t="shared" si="4"/>
        <v>132.21972460236049</v>
      </c>
      <c r="F120" s="22">
        <v>10263.08</v>
      </c>
      <c r="G120" s="22" t="s">
        <v>2032</v>
      </c>
    </row>
    <row r="121" spans="1:7" s="10" customFormat="1" ht="22.5" x14ac:dyDescent="0.2">
      <c r="A121" s="14" t="s">
        <v>119</v>
      </c>
      <c r="B121" s="11" t="s">
        <v>898</v>
      </c>
      <c r="C121" s="16">
        <v>6211.4</v>
      </c>
      <c r="D121" s="16">
        <v>6824.5855000000001</v>
      </c>
      <c r="E121" s="22">
        <f t="shared" si="4"/>
        <v>109.87193708342727</v>
      </c>
      <c r="F121" s="22">
        <v>6374.8640599999999</v>
      </c>
      <c r="G121" s="22">
        <f t="shared" si="3"/>
        <v>107.05460439261509</v>
      </c>
    </row>
    <row r="122" spans="1:7" s="10" customFormat="1" ht="45" x14ac:dyDescent="0.2">
      <c r="A122" s="14" t="s">
        <v>120</v>
      </c>
      <c r="B122" s="11" t="s">
        <v>899</v>
      </c>
      <c r="C122" s="16">
        <v>131.80000000000001</v>
      </c>
      <c r="D122" s="16">
        <v>62.1</v>
      </c>
      <c r="E122" s="22">
        <f t="shared" si="4"/>
        <v>47.116843702579665</v>
      </c>
      <c r="F122" s="22">
        <v>75.900000000000006</v>
      </c>
      <c r="G122" s="22">
        <f t="shared" si="3"/>
        <v>81.818181818181813</v>
      </c>
    </row>
    <row r="123" spans="1:7" s="10" customFormat="1" ht="22.5" x14ac:dyDescent="0.2">
      <c r="A123" s="14" t="s">
        <v>121</v>
      </c>
      <c r="B123" s="11" t="s">
        <v>900</v>
      </c>
      <c r="C123" s="16">
        <v>21</v>
      </c>
      <c r="D123" s="16">
        <v>0</v>
      </c>
      <c r="E123" s="22">
        <f t="shared" si="4"/>
        <v>0</v>
      </c>
      <c r="F123" s="22">
        <v>0</v>
      </c>
      <c r="G123" s="22">
        <v>0</v>
      </c>
    </row>
    <row r="124" spans="1:7" s="10" customFormat="1" ht="67.5" x14ac:dyDescent="0.2">
      <c r="A124" s="14" t="s">
        <v>122</v>
      </c>
      <c r="B124" s="11" t="s">
        <v>901</v>
      </c>
      <c r="C124" s="16">
        <v>44</v>
      </c>
      <c r="D124" s="16">
        <v>22.8</v>
      </c>
      <c r="E124" s="22">
        <f t="shared" si="4"/>
        <v>51.81818181818182</v>
      </c>
      <c r="F124" s="22">
        <v>4.8</v>
      </c>
      <c r="G124" s="22" t="s">
        <v>2032</v>
      </c>
    </row>
    <row r="125" spans="1:7" s="10" customFormat="1" ht="45" x14ac:dyDescent="0.2">
      <c r="A125" s="14" t="s">
        <v>123</v>
      </c>
      <c r="B125" s="11" t="s">
        <v>902</v>
      </c>
      <c r="C125" s="16">
        <v>25058</v>
      </c>
      <c r="D125" s="16">
        <v>25332.17</v>
      </c>
      <c r="E125" s="22">
        <f t="shared" si="4"/>
        <v>101.09414159150769</v>
      </c>
      <c r="F125" s="22">
        <v>23864.4535</v>
      </c>
      <c r="G125" s="22">
        <f t="shared" si="3"/>
        <v>106.15022045235605</v>
      </c>
    </row>
    <row r="126" spans="1:7" s="13" customFormat="1" ht="56.25" x14ac:dyDescent="0.2">
      <c r="A126" s="14" t="s">
        <v>124</v>
      </c>
      <c r="B126" s="27" t="s">
        <v>903</v>
      </c>
      <c r="C126" s="22">
        <v>4136.8</v>
      </c>
      <c r="D126" s="22">
        <v>3361.3755000000001</v>
      </c>
      <c r="E126" s="22">
        <f t="shared" si="4"/>
        <v>81.255451073293358</v>
      </c>
      <c r="F126" s="22">
        <v>3248.6385</v>
      </c>
      <c r="G126" s="22">
        <f t="shared" si="3"/>
        <v>103.47028455151288</v>
      </c>
    </row>
    <row r="127" spans="1:7" s="13" customFormat="1" ht="112.5" x14ac:dyDescent="0.2">
      <c r="A127" s="14" t="s">
        <v>125</v>
      </c>
      <c r="B127" s="11" t="s">
        <v>904</v>
      </c>
      <c r="C127" s="16">
        <v>20921.2</v>
      </c>
      <c r="D127" s="16">
        <v>21970.7945</v>
      </c>
      <c r="E127" s="22">
        <f t="shared" si="4"/>
        <v>105.0168943464046</v>
      </c>
      <c r="F127" s="22">
        <v>20615.814999999999</v>
      </c>
      <c r="G127" s="22">
        <f t="shared" si="3"/>
        <v>106.5725245400194</v>
      </c>
    </row>
    <row r="128" spans="1:7" s="13" customFormat="1" ht="22.5" x14ac:dyDescent="0.2">
      <c r="A128" s="14" t="s">
        <v>126</v>
      </c>
      <c r="B128" s="11" t="s">
        <v>905</v>
      </c>
      <c r="C128" s="16">
        <v>30</v>
      </c>
      <c r="D128" s="16">
        <v>30</v>
      </c>
      <c r="E128" s="22">
        <f t="shared" si="4"/>
        <v>100</v>
      </c>
      <c r="F128" s="22">
        <v>60</v>
      </c>
      <c r="G128" s="22">
        <f t="shared" si="3"/>
        <v>50</v>
      </c>
    </row>
    <row r="129" spans="1:8" s="13" customFormat="1" ht="78.75" x14ac:dyDescent="0.2">
      <c r="A129" s="14" t="s">
        <v>127</v>
      </c>
      <c r="B129" s="11" t="s">
        <v>906</v>
      </c>
      <c r="C129" s="16">
        <v>1.6</v>
      </c>
      <c r="D129" s="16">
        <v>24</v>
      </c>
      <c r="E129" s="22" t="s">
        <v>2032</v>
      </c>
      <c r="F129" s="22">
        <v>27.55</v>
      </c>
      <c r="G129" s="22">
        <f t="shared" si="3"/>
        <v>87.114337568058076</v>
      </c>
      <c r="H129" s="29" t="e">
        <f t="shared" ref="H129" si="5">+E129+E133+E136+E139</f>
        <v>#VALUE!</v>
      </c>
    </row>
    <row r="130" spans="1:8" s="10" customFormat="1" ht="33.75" x14ac:dyDescent="0.2">
      <c r="A130" s="14" t="s">
        <v>128</v>
      </c>
      <c r="B130" s="11" t="s">
        <v>907</v>
      </c>
      <c r="C130" s="16">
        <v>0</v>
      </c>
      <c r="D130" s="16">
        <v>-1.6</v>
      </c>
      <c r="E130" s="22">
        <v>0</v>
      </c>
      <c r="F130" s="22">
        <v>2514.6</v>
      </c>
      <c r="G130" s="22">
        <v>0</v>
      </c>
    </row>
    <row r="131" spans="1:8" s="10" customFormat="1" ht="56.25" x14ac:dyDescent="0.2">
      <c r="A131" s="14" t="s">
        <v>129</v>
      </c>
      <c r="B131" s="11" t="s">
        <v>908</v>
      </c>
      <c r="C131" s="16">
        <v>0</v>
      </c>
      <c r="D131" s="16">
        <v>-1.6</v>
      </c>
      <c r="E131" s="22">
        <v>0</v>
      </c>
      <c r="F131" s="22">
        <v>1594</v>
      </c>
      <c r="G131" s="22">
        <v>0</v>
      </c>
    </row>
    <row r="132" spans="1:8" s="10" customFormat="1" ht="56.25" x14ac:dyDescent="0.2">
      <c r="A132" s="14" t="s">
        <v>1876</v>
      </c>
      <c r="B132" s="11" t="s">
        <v>1877</v>
      </c>
      <c r="C132" s="16">
        <v>0</v>
      </c>
      <c r="D132" s="16">
        <v>0</v>
      </c>
      <c r="E132" s="22">
        <v>0</v>
      </c>
      <c r="F132" s="22">
        <v>920.6</v>
      </c>
      <c r="G132" s="22">
        <f t="shared" si="3"/>
        <v>0</v>
      </c>
    </row>
    <row r="133" spans="1:8" s="10" customFormat="1" ht="22.5" x14ac:dyDescent="0.2">
      <c r="A133" s="14" t="s">
        <v>130</v>
      </c>
      <c r="B133" s="11" t="s">
        <v>909</v>
      </c>
      <c r="C133" s="16">
        <v>0</v>
      </c>
      <c r="D133" s="16">
        <v>25</v>
      </c>
      <c r="E133" s="22">
        <v>0</v>
      </c>
      <c r="F133" s="22">
        <v>0</v>
      </c>
      <c r="G133" s="22">
        <v>0</v>
      </c>
    </row>
    <row r="134" spans="1:8" s="10" customFormat="1" ht="33.75" x14ac:dyDescent="0.2">
      <c r="A134" s="14" t="s">
        <v>131</v>
      </c>
      <c r="B134" s="11" t="s">
        <v>910</v>
      </c>
      <c r="C134" s="16">
        <v>10</v>
      </c>
      <c r="D134" s="16">
        <v>15</v>
      </c>
      <c r="E134" s="22">
        <f t="shared" si="4"/>
        <v>150</v>
      </c>
      <c r="F134" s="22">
        <v>10</v>
      </c>
      <c r="G134" s="22">
        <f t="shared" si="3"/>
        <v>150</v>
      </c>
    </row>
    <row r="135" spans="1:8" s="10" customFormat="1" ht="22.5" x14ac:dyDescent="0.2">
      <c r="A135" s="14" t="s">
        <v>132</v>
      </c>
      <c r="B135" s="11" t="s">
        <v>911</v>
      </c>
      <c r="C135" s="16">
        <v>13</v>
      </c>
      <c r="D135" s="16">
        <v>4.75</v>
      </c>
      <c r="E135" s="22">
        <f t="shared" si="4"/>
        <v>36.538461538461533</v>
      </c>
      <c r="F135" s="22">
        <v>11.55</v>
      </c>
      <c r="G135" s="22">
        <f t="shared" si="3"/>
        <v>41.125541125541119</v>
      </c>
    </row>
    <row r="136" spans="1:8" s="10" customFormat="1" ht="45" x14ac:dyDescent="0.2">
      <c r="A136" s="14" t="s">
        <v>133</v>
      </c>
      <c r="B136" s="11" t="s">
        <v>912</v>
      </c>
      <c r="C136" s="16">
        <v>640</v>
      </c>
      <c r="D136" s="16">
        <v>124</v>
      </c>
      <c r="E136" s="22">
        <f t="shared" si="4"/>
        <v>19.375</v>
      </c>
      <c r="F136" s="22">
        <v>-395</v>
      </c>
      <c r="G136" s="22">
        <v>0</v>
      </c>
    </row>
    <row r="137" spans="1:8" s="10" customFormat="1" ht="56.25" x14ac:dyDescent="0.2">
      <c r="A137" s="14" t="s">
        <v>134</v>
      </c>
      <c r="B137" s="11" t="s">
        <v>913</v>
      </c>
      <c r="C137" s="16">
        <v>397.5</v>
      </c>
      <c r="D137" s="16">
        <v>1010</v>
      </c>
      <c r="E137" s="22" t="s">
        <v>2032</v>
      </c>
      <c r="F137" s="22">
        <v>915</v>
      </c>
      <c r="G137" s="22">
        <f t="shared" si="3"/>
        <v>110.38251366120218</v>
      </c>
    </row>
    <row r="138" spans="1:8" s="10" customFormat="1" ht="33.75" x14ac:dyDescent="0.2">
      <c r="A138" s="14" t="s">
        <v>135</v>
      </c>
      <c r="B138" s="11" t="s">
        <v>914</v>
      </c>
      <c r="C138" s="16">
        <v>1010</v>
      </c>
      <c r="D138" s="16">
        <v>-5</v>
      </c>
      <c r="E138" s="22">
        <v>0</v>
      </c>
      <c r="F138" s="22">
        <v>155</v>
      </c>
      <c r="G138" s="22">
        <v>0</v>
      </c>
    </row>
    <row r="139" spans="1:8" s="10" customFormat="1" ht="45" x14ac:dyDescent="0.2">
      <c r="A139" s="14" t="s">
        <v>136</v>
      </c>
      <c r="B139" s="11" t="s">
        <v>915</v>
      </c>
      <c r="C139" s="16">
        <v>497.3</v>
      </c>
      <c r="D139" s="16">
        <v>769.04</v>
      </c>
      <c r="E139" s="22">
        <f t="shared" si="4"/>
        <v>154.64307259199677</v>
      </c>
      <c r="F139" s="22">
        <v>573.20000000000005</v>
      </c>
      <c r="G139" s="22">
        <f t="shared" ref="G139:G206" si="6">D139/F139*100</f>
        <v>134.16608513607815</v>
      </c>
    </row>
    <row r="140" spans="1:8" s="10" customFormat="1" ht="21.75" x14ac:dyDescent="0.2">
      <c r="A140" s="21" t="s">
        <v>137</v>
      </c>
      <c r="B140" s="12" t="s">
        <v>916</v>
      </c>
      <c r="C140" s="18">
        <v>49.954949999999997</v>
      </c>
      <c r="D140" s="18">
        <v>25.013249999999999</v>
      </c>
      <c r="E140" s="17">
        <f t="shared" si="4"/>
        <v>50.071614524686744</v>
      </c>
      <c r="F140" s="17">
        <v>28.640669999999997</v>
      </c>
      <c r="G140" s="17">
        <f t="shared" si="6"/>
        <v>87.334723663936643</v>
      </c>
    </row>
    <row r="141" spans="1:8" s="10" customFormat="1" ht="22.5" x14ac:dyDescent="0.2">
      <c r="A141" s="14" t="s">
        <v>138</v>
      </c>
      <c r="B141" s="11" t="s">
        <v>917</v>
      </c>
      <c r="C141" s="16">
        <v>0</v>
      </c>
      <c r="D141" s="16">
        <v>-3.0177199999999997</v>
      </c>
      <c r="E141" s="22">
        <v>0</v>
      </c>
      <c r="F141" s="22">
        <v>8.1886099999999988</v>
      </c>
      <c r="G141" s="22">
        <v>0</v>
      </c>
    </row>
    <row r="142" spans="1:8" s="10" customFormat="1" ht="22.5" x14ac:dyDescent="0.2">
      <c r="A142" s="14" t="s">
        <v>1878</v>
      </c>
      <c r="B142" s="11" t="s">
        <v>1879</v>
      </c>
      <c r="C142" s="16">
        <v>0</v>
      </c>
      <c r="D142" s="16">
        <v>0</v>
      </c>
      <c r="E142" s="22">
        <v>0</v>
      </c>
      <c r="F142" s="22">
        <v>8.1886099999999988</v>
      </c>
      <c r="G142" s="22">
        <f t="shared" si="6"/>
        <v>0</v>
      </c>
    </row>
    <row r="143" spans="1:8" s="10" customFormat="1" ht="22.5" x14ac:dyDescent="0.2">
      <c r="A143" s="14" t="s">
        <v>139</v>
      </c>
      <c r="B143" s="11" t="s">
        <v>918</v>
      </c>
      <c r="C143" s="16">
        <v>0</v>
      </c>
      <c r="D143" s="16">
        <v>-3.0177199999999997</v>
      </c>
      <c r="E143" s="22">
        <v>0</v>
      </c>
      <c r="F143" s="22">
        <v>0</v>
      </c>
      <c r="G143" s="22">
        <v>0</v>
      </c>
    </row>
    <row r="144" spans="1:8" s="10" customFormat="1" ht="11.25" x14ac:dyDescent="0.2">
      <c r="A144" s="14" t="s">
        <v>140</v>
      </c>
      <c r="B144" s="11" t="s">
        <v>919</v>
      </c>
      <c r="C144" s="16">
        <v>0</v>
      </c>
      <c r="D144" s="16">
        <v>2.5273600000000003</v>
      </c>
      <c r="E144" s="22">
        <v>0</v>
      </c>
      <c r="F144" s="22">
        <v>0</v>
      </c>
      <c r="G144" s="22">
        <v>0</v>
      </c>
    </row>
    <row r="145" spans="1:7" s="10" customFormat="1" ht="11.25" x14ac:dyDescent="0.2">
      <c r="A145" s="14" t="s">
        <v>141</v>
      </c>
      <c r="B145" s="11" t="s">
        <v>920</v>
      </c>
      <c r="C145" s="16">
        <v>0</v>
      </c>
      <c r="D145" s="16">
        <v>2.4681299999999999</v>
      </c>
      <c r="E145" s="22">
        <v>0</v>
      </c>
      <c r="F145" s="22">
        <v>0</v>
      </c>
      <c r="G145" s="22">
        <v>0</v>
      </c>
    </row>
    <row r="146" spans="1:7" s="10" customFormat="1" ht="11.25" x14ac:dyDescent="0.2">
      <c r="A146" s="14" t="s">
        <v>142</v>
      </c>
      <c r="B146" s="11" t="s">
        <v>921</v>
      </c>
      <c r="C146" s="16">
        <v>0</v>
      </c>
      <c r="D146" s="16">
        <v>2.4681299999999999</v>
      </c>
      <c r="E146" s="22">
        <v>0</v>
      </c>
      <c r="F146" s="22">
        <v>0</v>
      </c>
      <c r="G146" s="22">
        <v>0</v>
      </c>
    </row>
    <row r="147" spans="1:7" s="13" customFormat="1" ht="11.25" x14ac:dyDescent="0.2">
      <c r="A147" s="14" t="s">
        <v>143</v>
      </c>
      <c r="B147" s="27" t="s">
        <v>922</v>
      </c>
      <c r="C147" s="22">
        <v>0</v>
      </c>
      <c r="D147" s="22">
        <v>5.9229999999999998E-2</v>
      </c>
      <c r="E147" s="22">
        <v>0</v>
      </c>
      <c r="F147" s="22">
        <v>0</v>
      </c>
      <c r="G147" s="22">
        <v>0</v>
      </c>
    </row>
    <row r="148" spans="1:7" s="13" customFormat="1" ht="45" x14ac:dyDescent="0.2">
      <c r="A148" s="14" t="s">
        <v>144</v>
      </c>
      <c r="B148" s="11" t="s">
        <v>923</v>
      </c>
      <c r="C148" s="16">
        <v>0</v>
      </c>
      <c r="D148" s="16">
        <v>5.9229999999999998E-2</v>
      </c>
      <c r="E148" s="22">
        <v>0</v>
      </c>
      <c r="F148" s="22">
        <v>0</v>
      </c>
      <c r="G148" s="22">
        <v>0</v>
      </c>
    </row>
    <row r="149" spans="1:7" s="13" customFormat="1" ht="11.25" x14ac:dyDescent="0.2">
      <c r="A149" s="14" t="s">
        <v>145</v>
      </c>
      <c r="B149" s="11" t="s">
        <v>924</v>
      </c>
      <c r="C149" s="16">
        <v>32.954949999999997</v>
      </c>
      <c r="D149" s="16">
        <v>25.267669999999999</v>
      </c>
      <c r="E149" s="22">
        <f t="shared" si="4"/>
        <v>76.673367733830574</v>
      </c>
      <c r="F149" s="22">
        <v>41.788980000000002</v>
      </c>
      <c r="G149" s="22">
        <f t="shared" si="6"/>
        <v>60.464912041404205</v>
      </c>
    </row>
    <row r="150" spans="1:7" s="13" customFormat="1" ht="11.25" x14ac:dyDescent="0.2">
      <c r="A150" s="14" t="s">
        <v>146</v>
      </c>
      <c r="B150" s="11" t="s">
        <v>925</v>
      </c>
      <c r="C150" s="16">
        <v>1</v>
      </c>
      <c r="D150" s="16">
        <v>45.122510000000005</v>
      </c>
      <c r="E150" s="22" t="s">
        <v>2032</v>
      </c>
      <c r="F150" s="22">
        <v>1.7650399999999999</v>
      </c>
      <c r="G150" s="22" t="s">
        <v>2032</v>
      </c>
    </row>
    <row r="151" spans="1:7" s="13" customFormat="1" ht="22.5" x14ac:dyDescent="0.2">
      <c r="A151" s="14" t="s">
        <v>1880</v>
      </c>
      <c r="B151" s="11" t="s">
        <v>1881</v>
      </c>
      <c r="C151" s="16">
        <v>0</v>
      </c>
      <c r="D151" s="16">
        <v>0</v>
      </c>
      <c r="E151" s="22">
        <v>0</v>
      </c>
      <c r="F151" s="22">
        <v>4.2264200000000001</v>
      </c>
      <c r="G151" s="22">
        <f t="shared" si="6"/>
        <v>0</v>
      </c>
    </row>
    <row r="152" spans="1:7" s="10" customFormat="1" ht="11.25" x14ac:dyDescent="0.2">
      <c r="A152" s="14" t="s">
        <v>147</v>
      </c>
      <c r="B152" s="11" t="s">
        <v>926</v>
      </c>
      <c r="C152" s="16">
        <v>0</v>
      </c>
      <c r="D152" s="16">
        <v>11.63105</v>
      </c>
      <c r="E152" s="22">
        <v>0</v>
      </c>
      <c r="F152" s="22">
        <v>1.1474600000000001</v>
      </c>
      <c r="G152" s="22" t="s">
        <v>2032</v>
      </c>
    </row>
    <row r="153" spans="1:7" s="10" customFormat="1" ht="11.25" x14ac:dyDescent="0.2">
      <c r="A153" s="14" t="s">
        <v>148</v>
      </c>
      <c r="B153" s="11" t="s">
        <v>927</v>
      </c>
      <c r="C153" s="16">
        <v>0</v>
      </c>
      <c r="D153" s="16">
        <v>2.0000000000000002E-5</v>
      </c>
      <c r="E153" s="22">
        <v>0</v>
      </c>
      <c r="F153" s="22">
        <v>-0.73712999999999995</v>
      </c>
      <c r="G153" s="22">
        <v>0</v>
      </c>
    </row>
    <row r="154" spans="1:7" s="10" customFormat="1" ht="11.25" x14ac:dyDescent="0.2">
      <c r="A154" s="14" t="s">
        <v>149</v>
      </c>
      <c r="B154" s="11" t="s">
        <v>928</v>
      </c>
      <c r="C154" s="16">
        <v>31.95495</v>
      </c>
      <c r="D154" s="16">
        <v>-31.485910000000001</v>
      </c>
      <c r="E154" s="22">
        <v>0</v>
      </c>
      <c r="F154" s="22">
        <v>35.387190000000004</v>
      </c>
      <c r="G154" s="22">
        <v>0</v>
      </c>
    </row>
    <row r="155" spans="1:7" s="10" customFormat="1" ht="22.5" x14ac:dyDescent="0.2">
      <c r="A155" s="14" t="s">
        <v>150</v>
      </c>
      <c r="B155" s="11" t="s">
        <v>929</v>
      </c>
      <c r="C155" s="16">
        <v>0</v>
      </c>
      <c r="D155" s="16">
        <v>-55.967359999999999</v>
      </c>
      <c r="E155" s="22">
        <v>0</v>
      </c>
      <c r="F155" s="22">
        <v>19.343119999999999</v>
      </c>
      <c r="G155" s="22">
        <v>0</v>
      </c>
    </row>
    <row r="156" spans="1:7" s="10" customFormat="1" ht="22.5" x14ac:dyDescent="0.2">
      <c r="A156" s="14" t="s">
        <v>151</v>
      </c>
      <c r="B156" s="11" t="s">
        <v>930</v>
      </c>
      <c r="C156" s="16">
        <v>31.95495</v>
      </c>
      <c r="D156" s="16">
        <v>15.16724</v>
      </c>
      <c r="E156" s="22">
        <f t="shared" si="4"/>
        <v>47.464446040441302</v>
      </c>
      <c r="F156" s="22">
        <v>10.76615</v>
      </c>
      <c r="G156" s="22">
        <f t="shared" si="6"/>
        <v>140.87895858779601</v>
      </c>
    </row>
    <row r="157" spans="1:7" s="10" customFormat="1" ht="22.5" x14ac:dyDescent="0.2">
      <c r="A157" s="14" t="s">
        <v>152</v>
      </c>
      <c r="B157" s="11" t="s">
        <v>931</v>
      </c>
      <c r="C157" s="16">
        <v>0</v>
      </c>
      <c r="D157" s="16">
        <v>6.9768699999999999</v>
      </c>
      <c r="E157" s="22">
        <v>0</v>
      </c>
      <c r="F157" s="22">
        <v>5.7410399999999999</v>
      </c>
      <c r="G157" s="22">
        <f t="shared" si="6"/>
        <v>121.52623914830762</v>
      </c>
    </row>
    <row r="158" spans="1:7" s="10" customFormat="1" ht="22.5" x14ac:dyDescent="0.2">
      <c r="A158" s="14" t="s">
        <v>153</v>
      </c>
      <c r="B158" s="11" t="s">
        <v>932</v>
      </c>
      <c r="C158" s="16">
        <v>0</v>
      </c>
      <c r="D158" s="16">
        <v>2.3373400000000002</v>
      </c>
      <c r="E158" s="22">
        <v>0</v>
      </c>
      <c r="F158" s="22">
        <v>-0.46312000000000003</v>
      </c>
      <c r="G158" s="22">
        <v>0</v>
      </c>
    </row>
    <row r="159" spans="1:7" s="10" customFormat="1" ht="22.5" x14ac:dyDescent="0.2">
      <c r="A159" s="14" t="s">
        <v>154</v>
      </c>
      <c r="B159" s="11" t="s">
        <v>933</v>
      </c>
      <c r="C159" s="16">
        <v>16</v>
      </c>
      <c r="D159" s="16">
        <v>23.664919999999999</v>
      </c>
      <c r="E159" s="22">
        <f t="shared" si="4"/>
        <v>147.90574999999998</v>
      </c>
      <c r="F159" s="22">
        <v>0.80977999999999994</v>
      </c>
      <c r="G159" s="22" t="s">
        <v>2032</v>
      </c>
    </row>
    <row r="160" spans="1:7" s="10" customFormat="1" ht="11.25" x14ac:dyDescent="0.2">
      <c r="A160" s="14" t="s">
        <v>155</v>
      </c>
      <c r="B160" s="11" t="s">
        <v>934</v>
      </c>
      <c r="C160" s="16">
        <v>16</v>
      </c>
      <c r="D160" s="16">
        <v>0.12971000000000002</v>
      </c>
      <c r="E160" s="22">
        <f t="shared" si="4"/>
        <v>0.81068750000000012</v>
      </c>
      <c r="F160" s="22">
        <v>6.9699999999999996E-3</v>
      </c>
      <c r="G160" s="22" t="s">
        <v>2032</v>
      </c>
    </row>
    <row r="161" spans="1:7" s="13" customFormat="1" ht="11.25" x14ac:dyDescent="0.2">
      <c r="A161" s="14" t="s">
        <v>156</v>
      </c>
      <c r="B161" s="11" t="s">
        <v>935</v>
      </c>
      <c r="C161" s="16">
        <v>0</v>
      </c>
      <c r="D161" s="16">
        <v>23.535209999999999</v>
      </c>
      <c r="E161" s="22">
        <v>0</v>
      </c>
      <c r="F161" s="22">
        <v>0.80280999999999991</v>
      </c>
      <c r="G161" s="22" t="s">
        <v>2032</v>
      </c>
    </row>
    <row r="162" spans="1:7" s="13" customFormat="1" ht="11.25" x14ac:dyDescent="0.2">
      <c r="A162" s="14" t="s">
        <v>157</v>
      </c>
      <c r="B162" s="11" t="s">
        <v>936</v>
      </c>
      <c r="C162" s="16">
        <v>1</v>
      </c>
      <c r="D162" s="16">
        <v>1.0430200000000001</v>
      </c>
      <c r="E162" s="22">
        <f t="shared" si="4"/>
        <v>104.30200000000001</v>
      </c>
      <c r="F162" s="22">
        <v>1.3203</v>
      </c>
      <c r="G162" s="22">
        <f t="shared" si="6"/>
        <v>78.99871241384534</v>
      </c>
    </row>
    <row r="163" spans="1:7" s="13" customFormat="1" ht="11.25" x14ac:dyDescent="0.2">
      <c r="A163" s="14" t="s">
        <v>1882</v>
      </c>
      <c r="B163" s="11" t="s">
        <v>1883</v>
      </c>
      <c r="C163" s="16">
        <v>0</v>
      </c>
      <c r="D163" s="16">
        <v>0</v>
      </c>
      <c r="E163" s="22">
        <v>0</v>
      </c>
      <c r="F163" s="22">
        <v>0.52972000000000008</v>
      </c>
      <c r="G163" s="22">
        <f t="shared" si="6"/>
        <v>0</v>
      </c>
    </row>
    <row r="164" spans="1:7" s="13" customFormat="1" ht="11.25" x14ac:dyDescent="0.2">
      <c r="A164" s="14" t="s">
        <v>1884</v>
      </c>
      <c r="B164" s="11" t="s">
        <v>1885</v>
      </c>
      <c r="C164" s="16">
        <v>0</v>
      </c>
      <c r="D164" s="16">
        <v>0</v>
      </c>
      <c r="E164" s="22">
        <v>0</v>
      </c>
      <c r="F164" s="22">
        <v>0.52972000000000008</v>
      </c>
      <c r="G164" s="22">
        <f t="shared" si="6"/>
        <v>0</v>
      </c>
    </row>
    <row r="165" spans="1:7" s="10" customFormat="1" ht="33.75" x14ac:dyDescent="0.2">
      <c r="A165" s="14" t="s">
        <v>158</v>
      </c>
      <c r="B165" s="11" t="s">
        <v>937</v>
      </c>
      <c r="C165" s="16">
        <v>0</v>
      </c>
      <c r="D165" s="16">
        <v>1.78227</v>
      </c>
      <c r="E165" s="22">
        <v>0</v>
      </c>
      <c r="F165" s="22">
        <v>0.57644000000000006</v>
      </c>
      <c r="G165" s="22" t="s">
        <v>2032</v>
      </c>
    </row>
    <row r="166" spans="1:7" s="10" customFormat="1" ht="45" x14ac:dyDescent="0.2">
      <c r="A166" s="14" t="s">
        <v>159</v>
      </c>
      <c r="B166" s="11" t="s">
        <v>938</v>
      </c>
      <c r="C166" s="16">
        <v>0</v>
      </c>
      <c r="D166" s="16">
        <v>-0.15400999999999998</v>
      </c>
      <c r="E166" s="22">
        <v>0</v>
      </c>
      <c r="F166" s="22">
        <v>8.5000000000000006E-3</v>
      </c>
      <c r="G166" s="22">
        <v>0</v>
      </c>
    </row>
    <row r="167" spans="1:7" s="10" customFormat="1" ht="45" x14ac:dyDescent="0.2">
      <c r="A167" s="14" t="s">
        <v>160</v>
      </c>
      <c r="B167" s="11" t="s">
        <v>939</v>
      </c>
      <c r="C167" s="16">
        <v>0</v>
      </c>
      <c r="D167" s="16">
        <v>1.94791</v>
      </c>
      <c r="E167" s="22">
        <v>0</v>
      </c>
      <c r="F167" s="22">
        <v>-4.3200000000000001E-3</v>
      </c>
      <c r="G167" s="22">
        <v>0</v>
      </c>
    </row>
    <row r="168" spans="1:7" s="10" customFormat="1" ht="45" x14ac:dyDescent="0.2">
      <c r="A168" s="14" t="s">
        <v>161</v>
      </c>
      <c r="B168" s="11" t="s">
        <v>940</v>
      </c>
      <c r="C168" s="16">
        <v>0</v>
      </c>
      <c r="D168" s="16">
        <v>-1.1630000000000001E-2</v>
      </c>
      <c r="E168" s="22">
        <v>0</v>
      </c>
      <c r="F168" s="22">
        <v>0.57225999999999999</v>
      </c>
      <c r="G168" s="22">
        <v>0</v>
      </c>
    </row>
    <row r="169" spans="1:7" s="10" customFormat="1" ht="11.25" x14ac:dyDescent="0.2">
      <c r="A169" s="14" t="s">
        <v>162</v>
      </c>
      <c r="B169" s="11" t="s">
        <v>941</v>
      </c>
      <c r="C169" s="16">
        <v>1</v>
      </c>
      <c r="D169" s="16">
        <v>-0.73924999999999996</v>
      </c>
      <c r="E169" s="22">
        <v>0</v>
      </c>
      <c r="F169" s="22">
        <v>0.21414</v>
      </c>
      <c r="G169" s="22">
        <v>0</v>
      </c>
    </row>
    <row r="170" spans="1:7" s="10" customFormat="1" ht="22.5" x14ac:dyDescent="0.2">
      <c r="A170" s="14" t="s">
        <v>163</v>
      </c>
      <c r="B170" s="11" t="s">
        <v>942</v>
      </c>
      <c r="C170" s="16">
        <v>0</v>
      </c>
      <c r="D170" s="16">
        <v>-0.82887</v>
      </c>
      <c r="E170" s="22">
        <v>0</v>
      </c>
      <c r="F170" s="22">
        <v>0.10596</v>
      </c>
      <c r="G170" s="22">
        <v>0</v>
      </c>
    </row>
    <row r="171" spans="1:7" s="10" customFormat="1" ht="22.5" x14ac:dyDescent="0.2">
      <c r="A171" s="14" t="s">
        <v>164</v>
      </c>
      <c r="B171" s="11" t="s">
        <v>943</v>
      </c>
      <c r="C171" s="16">
        <v>1</v>
      </c>
      <c r="D171" s="16">
        <v>8.9620000000000005E-2</v>
      </c>
      <c r="E171" s="22">
        <f t="shared" si="4"/>
        <v>8.9619999999999997</v>
      </c>
      <c r="F171" s="22">
        <v>0.10818000000000001</v>
      </c>
      <c r="G171" s="22">
        <f t="shared" si="6"/>
        <v>82.84340913292661</v>
      </c>
    </row>
    <row r="172" spans="1:7" s="10" customFormat="1" ht="22.5" x14ac:dyDescent="0.2">
      <c r="A172" s="14" t="s">
        <v>165</v>
      </c>
      <c r="B172" s="11" t="s">
        <v>944</v>
      </c>
      <c r="C172" s="16">
        <v>0</v>
      </c>
      <c r="D172" s="16">
        <v>-24.472000000000001</v>
      </c>
      <c r="E172" s="22">
        <v>0</v>
      </c>
      <c r="F172" s="22">
        <v>-23.466999999999999</v>
      </c>
      <c r="G172" s="22">
        <f t="shared" si="6"/>
        <v>104.28260962202242</v>
      </c>
    </row>
    <row r="173" spans="1:7" s="10" customFormat="1" ht="22.5" x14ac:dyDescent="0.2">
      <c r="A173" s="14" t="s">
        <v>165</v>
      </c>
      <c r="B173" s="11" t="s">
        <v>945</v>
      </c>
      <c r="C173" s="16">
        <v>0</v>
      </c>
      <c r="D173" s="16">
        <v>-24.472000000000001</v>
      </c>
      <c r="E173" s="22">
        <v>0</v>
      </c>
      <c r="F173" s="22">
        <v>-23.466999999999999</v>
      </c>
      <c r="G173" s="22">
        <f t="shared" si="6"/>
        <v>104.28260962202242</v>
      </c>
    </row>
    <row r="174" spans="1:7" s="10" customFormat="1" ht="32.25" x14ac:dyDescent="0.2">
      <c r="A174" s="21" t="s">
        <v>166</v>
      </c>
      <c r="B174" s="12" t="s">
        <v>946</v>
      </c>
      <c r="C174" s="18">
        <v>4458819.5968199996</v>
      </c>
      <c r="D174" s="18">
        <v>5182726.1463500001</v>
      </c>
      <c r="E174" s="17">
        <f t="shared" si="4"/>
        <v>116.23538548288175</v>
      </c>
      <c r="F174" s="17">
        <v>4627179.1377600003</v>
      </c>
      <c r="G174" s="17">
        <f t="shared" si="6"/>
        <v>112.00617032646241</v>
      </c>
    </row>
    <row r="175" spans="1:7" s="13" customFormat="1" ht="45" x14ac:dyDescent="0.2">
      <c r="A175" s="14" t="s">
        <v>167</v>
      </c>
      <c r="B175" s="27" t="s">
        <v>947</v>
      </c>
      <c r="C175" s="22">
        <v>2657.5</v>
      </c>
      <c r="D175" s="22">
        <v>3158.09267</v>
      </c>
      <c r="E175" s="22">
        <f t="shared" si="4"/>
        <v>118.83697723424271</v>
      </c>
      <c r="F175" s="22">
        <v>1819.8131000000001</v>
      </c>
      <c r="G175" s="22">
        <f t="shared" si="6"/>
        <v>173.53939643582081</v>
      </c>
    </row>
    <row r="176" spans="1:7" s="13" customFormat="1" ht="33.75" x14ac:dyDescent="0.2">
      <c r="A176" s="14" t="s">
        <v>168</v>
      </c>
      <c r="B176" s="11" t="s">
        <v>948</v>
      </c>
      <c r="C176" s="16">
        <v>2657.5</v>
      </c>
      <c r="D176" s="16">
        <v>3158.09267</v>
      </c>
      <c r="E176" s="22">
        <f t="shared" si="4"/>
        <v>118.83697723424271</v>
      </c>
      <c r="F176" s="22">
        <v>1819.8131000000001</v>
      </c>
      <c r="G176" s="22">
        <f t="shared" si="6"/>
        <v>173.53939643582081</v>
      </c>
    </row>
    <row r="177" spans="1:7" s="13" customFormat="1" ht="11.25" x14ac:dyDescent="0.2">
      <c r="A177" s="14" t="s">
        <v>169</v>
      </c>
      <c r="B177" s="11" t="s">
        <v>949</v>
      </c>
      <c r="C177" s="16">
        <v>2989670.6</v>
      </c>
      <c r="D177" s="16">
        <v>3733621.7128300001</v>
      </c>
      <c r="E177" s="22">
        <f t="shared" si="4"/>
        <v>124.88404952806506</v>
      </c>
      <c r="F177" s="22">
        <v>3170684.2165799998</v>
      </c>
      <c r="G177" s="22">
        <f t="shared" si="6"/>
        <v>117.75444849746665</v>
      </c>
    </row>
    <row r="178" spans="1:7" s="13" customFormat="1" ht="33.75" x14ac:dyDescent="0.2">
      <c r="A178" s="14" t="s">
        <v>170</v>
      </c>
      <c r="B178" s="11" t="s">
        <v>950</v>
      </c>
      <c r="C178" s="16">
        <v>2989670.6</v>
      </c>
      <c r="D178" s="16">
        <v>3733621.7128300001</v>
      </c>
      <c r="E178" s="22">
        <f t="shared" si="4"/>
        <v>124.88404952806506</v>
      </c>
      <c r="F178" s="22">
        <v>3170684.2165799998</v>
      </c>
      <c r="G178" s="22">
        <f t="shared" si="6"/>
        <v>117.75444849746665</v>
      </c>
    </row>
    <row r="179" spans="1:7" s="10" customFormat="1" ht="33.75" x14ac:dyDescent="0.2">
      <c r="A179" s="14" t="s">
        <v>171</v>
      </c>
      <c r="B179" s="11" t="s">
        <v>951</v>
      </c>
      <c r="C179" s="16">
        <v>2989670.6</v>
      </c>
      <c r="D179" s="16">
        <v>3733621.7128300001</v>
      </c>
      <c r="E179" s="22">
        <f t="shared" si="4"/>
        <v>124.88404952806506</v>
      </c>
      <c r="F179" s="22">
        <v>3170684.2165799998</v>
      </c>
      <c r="G179" s="22">
        <f t="shared" si="6"/>
        <v>117.75444849746665</v>
      </c>
    </row>
    <row r="180" spans="1:7" s="10" customFormat="1" ht="22.5" x14ac:dyDescent="0.2">
      <c r="A180" s="14" t="s">
        <v>172</v>
      </c>
      <c r="B180" s="11" t="s">
        <v>952</v>
      </c>
      <c r="C180" s="16">
        <v>918.2708100000001</v>
      </c>
      <c r="D180" s="16">
        <v>0</v>
      </c>
      <c r="E180" s="22">
        <f t="shared" si="0"/>
        <v>0</v>
      </c>
      <c r="F180" s="22">
        <v>0</v>
      </c>
      <c r="G180" s="22">
        <v>0</v>
      </c>
    </row>
    <row r="181" spans="1:7" s="10" customFormat="1" ht="22.5" x14ac:dyDescent="0.2">
      <c r="A181" s="14" t="s">
        <v>173</v>
      </c>
      <c r="B181" s="11" t="s">
        <v>953</v>
      </c>
      <c r="C181" s="16">
        <v>903.9</v>
      </c>
      <c r="D181" s="16">
        <v>0</v>
      </c>
      <c r="E181" s="22">
        <f t="shared" si="0"/>
        <v>0</v>
      </c>
      <c r="F181" s="22">
        <v>0</v>
      </c>
      <c r="G181" s="22">
        <v>0</v>
      </c>
    </row>
    <row r="182" spans="1:7" s="10" customFormat="1" ht="22.5" x14ac:dyDescent="0.2">
      <c r="A182" s="14" t="s">
        <v>174</v>
      </c>
      <c r="B182" s="11" t="s">
        <v>954</v>
      </c>
      <c r="C182" s="16">
        <v>14.370809999999999</v>
      </c>
      <c r="D182" s="16">
        <v>0</v>
      </c>
      <c r="E182" s="22">
        <f t="shared" si="0"/>
        <v>0</v>
      </c>
      <c r="F182" s="22">
        <v>0</v>
      </c>
      <c r="G182" s="22">
        <v>0</v>
      </c>
    </row>
    <row r="183" spans="1:7" s="10" customFormat="1" ht="56.25" x14ac:dyDescent="0.2">
      <c r="A183" s="14" t="s">
        <v>175</v>
      </c>
      <c r="B183" s="11" t="s">
        <v>955</v>
      </c>
      <c r="C183" s="16">
        <v>1350629.9906300001</v>
      </c>
      <c r="D183" s="16">
        <v>1317127.4984300002</v>
      </c>
      <c r="E183" s="22">
        <f t="shared" si="0"/>
        <v>97.51949146454443</v>
      </c>
      <c r="F183" s="22">
        <v>1344676.30333</v>
      </c>
      <c r="G183" s="22">
        <f t="shared" si="6"/>
        <v>97.951268656123631</v>
      </c>
    </row>
    <row r="184" spans="1:7" s="13" customFormat="1" ht="45" x14ac:dyDescent="0.2">
      <c r="A184" s="14" t="s">
        <v>176</v>
      </c>
      <c r="B184" s="27" t="s">
        <v>956</v>
      </c>
      <c r="C184" s="22">
        <v>661644.58012000006</v>
      </c>
      <c r="D184" s="22">
        <v>620722.70347000007</v>
      </c>
      <c r="E184" s="22">
        <f t="shared" si="0"/>
        <v>93.815127051659957</v>
      </c>
      <c r="F184" s="22">
        <v>668016.59115999995</v>
      </c>
      <c r="G184" s="22">
        <f t="shared" si="6"/>
        <v>92.920252533267956</v>
      </c>
    </row>
    <row r="185" spans="1:7" s="13" customFormat="1" ht="45" x14ac:dyDescent="0.2">
      <c r="A185" s="14" t="s">
        <v>177</v>
      </c>
      <c r="B185" s="11" t="s">
        <v>957</v>
      </c>
      <c r="C185" s="16">
        <v>386875.10412000003</v>
      </c>
      <c r="D185" s="16">
        <v>370153.63398000004</v>
      </c>
      <c r="E185" s="22">
        <f t="shared" si="0"/>
        <v>95.677811789405467</v>
      </c>
      <c r="F185" s="22">
        <v>427382.47576</v>
      </c>
      <c r="G185" s="22">
        <f t="shared" si="6"/>
        <v>86.609455224332294</v>
      </c>
    </row>
    <row r="186" spans="1:7" s="13" customFormat="1" ht="56.25" x14ac:dyDescent="0.2">
      <c r="A186" s="14" t="s">
        <v>178</v>
      </c>
      <c r="B186" s="11" t="s">
        <v>958</v>
      </c>
      <c r="C186" s="16">
        <v>128112.102</v>
      </c>
      <c r="D186" s="16">
        <v>129390.43986</v>
      </c>
      <c r="E186" s="22">
        <f t="shared" si="0"/>
        <v>100.99782755886714</v>
      </c>
      <c r="F186" s="22">
        <v>41940.745210000001</v>
      </c>
      <c r="G186" s="22" t="s">
        <v>2032</v>
      </c>
    </row>
    <row r="187" spans="1:7" s="13" customFormat="1" ht="56.25" x14ac:dyDescent="0.2">
      <c r="A187" s="14" t="s">
        <v>179</v>
      </c>
      <c r="B187" s="11" t="s">
        <v>959</v>
      </c>
      <c r="C187" s="16">
        <v>58941.85</v>
      </c>
      <c r="D187" s="16">
        <v>67639.450760000007</v>
      </c>
      <c r="E187" s="22">
        <f t="shared" si="0"/>
        <v>114.756239853347</v>
      </c>
      <c r="F187" s="22">
        <v>109555.85597</v>
      </c>
      <c r="G187" s="22">
        <f t="shared" si="6"/>
        <v>61.739694479245287</v>
      </c>
    </row>
    <row r="188" spans="1:7" s="10" customFormat="1" ht="45" x14ac:dyDescent="0.2">
      <c r="A188" s="14" t="s">
        <v>180</v>
      </c>
      <c r="B188" s="11" t="s">
        <v>960</v>
      </c>
      <c r="C188" s="16">
        <v>87715.524000000005</v>
      </c>
      <c r="D188" s="16">
        <v>53539.178869999996</v>
      </c>
      <c r="E188" s="22">
        <f t="shared" si="0"/>
        <v>61.03729012665989</v>
      </c>
      <c r="F188" s="22">
        <v>89137.514219999997</v>
      </c>
      <c r="G188" s="22">
        <f t="shared" si="6"/>
        <v>60.063576305101051</v>
      </c>
    </row>
    <row r="189" spans="1:7" s="10" customFormat="1" ht="45" x14ac:dyDescent="0.2">
      <c r="A189" s="14" t="s">
        <v>181</v>
      </c>
      <c r="B189" s="11" t="s">
        <v>961</v>
      </c>
      <c r="C189" s="16">
        <v>275649.37933999998</v>
      </c>
      <c r="D189" s="16">
        <v>251191.74541999999</v>
      </c>
      <c r="E189" s="22">
        <f t="shared" si="0"/>
        <v>91.127266827677957</v>
      </c>
      <c r="F189" s="22">
        <v>191454.52762000001</v>
      </c>
      <c r="G189" s="22">
        <f t="shared" si="6"/>
        <v>131.20177858554837</v>
      </c>
    </row>
    <row r="190" spans="1:7" s="10" customFormat="1" ht="56.25" x14ac:dyDescent="0.2">
      <c r="A190" s="14" t="s">
        <v>182</v>
      </c>
      <c r="B190" s="11" t="s">
        <v>962</v>
      </c>
      <c r="C190" s="16">
        <v>55835.9</v>
      </c>
      <c r="D190" s="16">
        <v>51885.464449999999</v>
      </c>
      <c r="E190" s="22">
        <f t="shared" si="0"/>
        <v>92.924918287338429</v>
      </c>
      <c r="F190" s="22">
        <v>59221.662960000001</v>
      </c>
      <c r="G190" s="22">
        <f t="shared" si="6"/>
        <v>87.61230579601407</v>
      </c>
    </row>
    <row r="191" spans="1:7" s="10" customFormat="1" ht="45" x14ac:dyDescent="0.2">
      <c r="A191" s="14" t="s">
        <v>183</v>
      </c>
      <c r="B191" s="11" t="s">
        <v>963</v>
      </c>
      <c r="C191" s="16">
        <v>111499.36</v>
      </c>
      <c r="D191" s="16">
        <v>81802.426689999993</v>
      </c>
      <c r="E191" s="22">
        <f t="shared" si="0"/>
        <v>73.365826216401601</v>
      </c>
      <c r="F191" s="22">
        <v>95209.348010000002</v>
      </c>
      <c r="G191" s="22">
        <f t="shared" si="6"/>
        <v>85.918482165646324</v>
      </c>
    </row>
    <row r="192" spans="1:7" s="10" customFormat="1" ht="45" x14ac:dyDescent="0.2">
      <c r="A192" s="14" t="s">
        <v>184</v>
      </c>
      <c r="B192" s="11" t="s">
        <v>964</v>
      </c>
      <c r="C192" s="16">
        <v>8596.3160000000007</v>
      </c>
      <c r="D192" s="16">
        <v>9826.4723200000008</v>
      </c>
      <c r="E192" s="22">
        <f t="shared" si="0"/>
        <v>114.31027337757244</v>
      </c>
      <c r="F192" s="22">
        <v>4200.62093</v>
      </c>
      <c r="G192" s="22" t="s">
        <v>2032</v>
      </c>
    </row>
    <row r="193" spans="1:7" s="10" customFormat="1" ht="45" x14ac:dyDescent="0.2">
      <c r="A193" s="14" t="s">
        <v>185</v>
      </c>
      <c r="B193" s="11" t="s">
        <v>965</v>
      </c>
      <c r="C193" s="16">
        <v>31581.61</v>
      </c>
      <c r="D193" s="16">
        <v>31706.688879999998</v>
      </c>
      <c r="E193" s="22">
        <f t="shared" si="0"/>
        <v>100.39604972640723</v>
      </c>
      <c r="F193" s="22">
        <v>3019.44994</v>
      </c>
      <c r="G193" s="22" t="s">
        <v>2032</v>
      </c>
    </row>
    <row r="194" spans="1:7" s="10" customFormat="1" ht="45" x14ac:dyDescent="0.2">
      <c r="A194" s="14" t="s">
        <v>186</v>
      </c>
      <c r="B194" s="11" t="s">
        <v>966</v>
      </c>
      <c r="C194" s="16">
        <v>43898.130340000003</v>
      </c>
      <c r="D194" s="16">
        <v>50545.503060000003</v>
      </c>
      <c r="E194" s="22">
        <f t="shared" si="0"/>
        <v>115.14272400331116</v>
      </c>
      <c r="F194" s="22">
        <v>13577.94519</v>
      </c>
      <c r="G194" s="22" t="s">
        <v>2032</v>
      </c>
    </row>
    <row r="195" spans="1:7" s="10" customFormat="1" ht="45" x14ac:dyDescent="0.2">
      <c r="A195" s="14" t="s">
        <v>187</v>
      </c>
      <c r="B195" s="11" t="s">
        <v>967</v>
      </c>
      <c r="C195" s="16">
        <v>24238.062999999998</v>
      </c>
      <c r="D195" s="16">
        <v>25425.190019999998</v>
      </c>
      <c r="E195" s="22">
        <f t="shared" si="0"/>
        <v>104.89778007425758</v>
      </c>
      <c r="F195" s="22">
        <v>16225.50059</v>
      </c>
      <c r="G195" s="22">
        <f t="shared" si="6"/>
        <v>156.69895593649602</v>
      </c>
    </row>
    <row r="196" spans="1:7" s="10" customFormat="1" ht="56.25" x14ac:dyDescent="0.2">
      <c r="A196" s="14" t="s">
        <v>188</v>
      </c>
      <c r="B196" s="11" t="s">
        <v>968</v>
      </c>
      <c r="C196" s="16">
        <v>14816.253470000001</v>
      </c>
      <c r="D196" s="16">
        <v>14694.624689999999</v>
      </c>
      <c r="E196" s="22">
        <f t="shared" si="0"/>
        <v>99.179085453375393</v>
      </c>
      <c r="F196" s="22">
        <v>13924.13523</v>
      </c>
      <c r="G196" s="22">
        <f t="shared" si="6"/>
        <v>105.53348159345619</v>
      </c>
    </row>
    <row r="197" spans="1:7" s="13" customFormat="1" ht="45" x14ac:dyDescent="0.2">
      <c r="A197" s="14" t="s">
        <v>189</v>
      </c>
      <c r="B197" s="11" t="s">
        <v>969</v>
      </c>
      <c r="C197" s="16">
        <v>4257.7</v>
      </c>
      <c r="D197" s="16">
        <v>4336.7986100000007</v>
      </c>
      <c r="E197" s="22">
        <f t="shared" si="0"/>
        <v>101.85777790826036</v>
      </c>
      <c r="F197" s="22">
        <v>4064.5082900000002</v>
      </c>
      <c r="G197" s="22">
        <f t="shared" si="6"/>
        <v>106.69921920616873</v>
      </c>
    </row>
    <row r="198" spans="1:7" s="13" customFormat="1" ht="45" x14ac:dyDescent="0.2">
      <c r="A198" s="14" t="s">
        <v>190</v>
      </c>
      <c r="B198" s="11" t="s">
        <v>970</v>
      </c>
      <c r="C198" s="16">
        <v>3773.03</v>
      </c>
      <c r="D198" s="16">
        <v>3911.5226000000002</v>
      </c>
      <c r="E198" s="22">
        <f t="shared" si="0"/>
        <v>103.67059366079783</v>
      </c>
      <c r="F198" s="22">
        <v>3985.1334700000002</v>
      </c>
      <c r="G198" s="22">
        <f t="shared" si="6"/>
        <v>98.152863121043723</v>
      </c>
    </row>
    <row r="199" spans="1:7" s="13" customFormat="1" ht="45" x14ac:dyDescent="0.2">
      <c r="A199" s="14" t="s">
        <v>191</v>
      </c>
      <c r="B199" s="11" t="s">
        <v>971</v>
      </c>
      <c r="C199" s="16">
        <v>2399.819</v>
      </c>
      <c r="D199" s="16">
        <v>2134.9779700000004</v>
      </c>
      <c r="E199" s="22">
        <f t="shared" si="0"/>
        <v>88.964124794411589</v>
      </c>
      <c r="F199" s="22">
        <v>987.39931999999999</v>
      </c>
      <c r="G199" s="22" t="s">
        <v>2032</v>
      </c>
    </row>
    <row r="200" spans="1:7" s="13" customFormat="1" ht="45" x14ac:dyDescent="0.2">
      <c r="A200" s="14" t="s">
        <v>192</v>
      </c>
      <c r="B200" s="11" t="s">
        <v>972</v>
      </c>
      <c r="C200" s="16">
        <v>593.87239</v>
      </c>
      <c r="D200" s="16">
        <v>698.94001000000003</v>
      </c>
      <c r="E200" s="22">
        <f t="shared" si="0"/>
        <v>117.69195230645425</v>
      </c>
      <c r="F200" s="22">
        <v>2145.25173</v>
      </c>
      <c r="G200" s="22">
        <f t="shared" si="6"/>
        <v>32.58079227839616</v>
      </c>
    </row>
    <row r="201" spans="1:7" s="10" customFormat="1" ht="45" x14ac:dyDescent="0.2">
      <c r="A201" s="14" t="s">
        <v>193</v>
      </c>
      <c r="B201" s="11" t="s">
        <v>973</v>
      </c>
      <c r="C201" s="16">
        <v>3517.7320800000002</v>
      </c>
      <c r="D201" s="16">
        <v>3391.4227599999999</v>
      </c>
      <c r="E201" s="22">
        <f t="shared" si="0"/>
        <v>96.409353608305494</v>
      </c>
      <c r="F201" s="22">
        <v>2525.3478999999998</v>
      </c>
      <c r="G201" s="22">
        <f t="shared" si="6"/>
        <v>134.29526917855557</v>
      </c>
    </row>
    <row r="202" spans="1:7" s="10" customFormat="1" ht="45" x14ac:dyDescent="0.2">
      <c r="A202" s="14" t="s">
        <v>194</v>
      </c>
      <c r="B202" s="11" t="s">
        <v>974</v>
      </c>
      <c r="C202" s="16">
        <v>274.10000000000002</v>
      </c>
      <c r="D202" s="16">
        <v>220.96274</v>
      </c>
      <c r="E202" s="22">
        <f t="shared" si="0"/>
        <v>80.613914629697177</v>
      </c>
      <c r="F202" s="22">
        <v>216.49451999999999</v>
      </c>
      <c r="G202" s="22">
        <f t="shared" si="6"/>
        <v>102.06389519697774</v>
      </c>
    </row>
    <row r="203" spans="1:7" s="10" customFormat="1" ht="22.5" x14ac:dyDescent="0.2">
      <c r="A203" s="14" t="s">
        <v>195</v>
      </c>
      <c r="B203" s="11" t="s">
        <v>975</v>
      </c>
      <c r="C203" s="16">
        <v>367537.37770000001</v>
      </c>
      <c r="D203" s="16">
        <v>396221.15213</v>
      </c>
      <c r="E203" s="22">
        <f t="shared" si="0"/>
        <v>107.80431492696042</v>
      </c>
      <c r="F203" s="22">
        <v>444426.76427999994</v>
      </c>
      <c r="G203" s="22">
        <f t="shared" si="6"/>
        <v>89.153305780740695</v>
      </c>
    </row>
    <row r="204" spans="1:7" s="10" customFormat="1" ht="22.5" x14ac:dyDescent="0.2">
      <c r="A204" s="14" t="s">
        <v>196</v>
      </c>
      <c r="B204" s="11" t="s">
        <v>976</v>
      </c>
      <c r="C204" s="16">
        <v>8748</v>
      </c>
      <c r="D204" s="16">
        <v>17694.965179999999</v>
      </c>
      <c r="E204" s="22" t="s">
        <v>2032</v>
      </c>
      <c r="F204" s="22">
        <v>26111.114559999998</v>
      </c>
      <c r="G204" s="22">
        <f t="shared" si="6"/>
        <v>67.767942802055558</v>
      </c>
    </row>
    <row r="205" spans="1:7" s="10" customFormat="1" ht="22.5" x14ac:dyDescent="0.2">
      <c r="A205" s="14" t="s">
        <v>197</v>
      </c>
      <c r="B205" s="11" t="s">
        <v>977</v>
      </c>
      <c r="C205" s="16">
        <v>275767.51417000004</v>
      </c>
      <c r="D205" s="16">
        <v>287508.90102999995</v>
      </c>
      <c r="E205" s="22">
        <f t="shared" si="0"/>
        <v>104.25771211498167</v>
      </c>
      <c r="F205" s="22">
        <v>357078.12267000001</v>
      </c>
      <c r="G205" s="22">
        <f t="shared" si="6"/>
        <v>80.517086535628039</v>
      </c>
    </row>
    <row r="206" spans="1:7" s="10" customFormat="1" ht="22.5" x14ac:dyDescent="0.2">
      <c r="A206" s="14" t="s">
        <v>198</v>
      </c>
      <c r="B206" s="11" t="s">
        <v>978</v>
      </c>
      <c r="C206" s="16">
        <v>50220.1</v>
      </c>
      <c r="D206" s="16">
        <v>55906.677759999999</v>
      </c>
      <c r="E206" s="22">
        <f t="shared" si="0"/>
        <v>111.32331030802408</v>
      </c>
      <c r="F206" s="22">
        <v>18912.124510000001</v>
      </c>
      <c r="G206" s="22" t="s">
        <v>2032</v>
      </c>
    </row>
    <row r="207" spans="1:7" s="10" customFormat="1" ht="22.5" x14ac:dyDescent="0.2">
      <c r="A207" s="14" t="s">
        <v>199</v>
      </c>
      <c r="B207" s="11" t="s">
        <v>979</v>
      </c>
      <c r="C207" s="16">
        <v>8490.1</v>
      </c>
      <c r="D207" s="16">
        <v>11439.184220000001</v>
      </c>
      <c r="E207" s="22">
        <f t="shared" si="0"/>
        <v>134.73556518768919</v>
      </c>
      <c r="F207" s="22">
        <v>13229.764380000001</v>
      </c>
      <c r="G207" s="22">
        <f t="shared" ref="G207:G276" si="7">D207/F207*100</f>
        <v>86.465517385125196</v>
      </c>
    </row>
    <row r="208" spans="1:7" s="10" customFormat="1" ht="22.5" x14ac:dyDescent="0.2">
      <c r="A208" s="14" t="s">
        <v>200</v>
      </c>
      <c r="B208" s="11" t="s">
        <v>980</v>
      </c>
      <c r="C208" s="16">
        <v>6137.5535300000001</v>
      </c>
      <c r="D208" s="16">
        <v>6130.0074400000003</v>
      </c>
      <c r="E208" s="22">
        <f t="shared" si="0"/>
        <v>99.877050522441635</v>
      </c>
      <c r="F208" s="22">
        <v>7501.1375699999999</v>
      </c>
      <c r="G208" s="22">
        <f t="shared" si="7"/>
        <v>81.72103741326265</v>
      </c>
    </row>
    <row r="209" spans="1:7" s="10" customFormat="1" ht="22.5" x14ac:dyDescent="0.2">
      <c r="A209" s="14" t="s">
        <v>201</v>
      </c>
      <c r="B209" s="11" t="s">
        <v>981</v>
      </c>
      <c r="C209" s="16">
        <v>18174.11</v>
      </c>
      <c r="D209" s="16">
        <v>17541.416499999999</v>
      </c>
      <c r="E209" s="22">
        <f t="shared" si="0"/>
        <v>96.518709857043888</v>
      </c>
      <c r="F209" s="22">
        <v>21594.50059</v>
      </c>
      <c r="G209" s="22">
        <f t="shared" si="7"/>
        <v>81.23094316023726</v>
      </c>
    </row>
    <row r="210" spans="1:7" s="10" customFormat="1" ht="33.75" x14ac:dyDescent="0.2">
      <c r="A210" s="14" t="s">
        <v>202</v>
      </c>
      <c r="B210" s="11" t="s">
        <v>982</v>
      </c>
      <c r="C210" s="16">
        <v>30956</v>
      </c>
      <c r="D210" s="16">
        <v>34249.896770000007</v>
      </c>
      <c r="E210" s="22">
        <f t="shared" si="0"/>
        <v>110.64057620493605</v>
      </c>
      <c r="F210" s="22">
        <v>24740.13881</v>
      </c>
      <c r="G210" s="22">
        <f t="shared" si="7"/>
        <v>138.43857964190624</v>
      </c>
    </row>
    <row r="211" spans="1:7" s="13" customFormat="1" ht="45" x14ac:dyDescent="0.2">
      <c r="A211" s="14" t="s">
        <v>203</v>
      </c>
      <c r="B211" s="27" t="s">
        <v>983</v>
      </c>
      <c r="C211" s="22">
        <v>30956</v>
      </c>
      <c r="D211" s="22">
        <v>34249.851770000001</v>
      </c>
      <c r="E211" s="22">
        <f t="shared" si="0"/>
        <v>110.6404308373175</v>
      </c>
      <c r="F211" s="22">
        <v>24740.13881</v>
      </c>
      <c r="G211" s="22">
        <f t="shared" si="7"/>
        <v>138.43839775125338</v>
      </c>
    </row>
    <row r="212" spans="1:7" s="13" customFormat="1" ht="78.75" x14ac:dyDescent="0.2">
      <c r="A212" s="14" t="s">
        <v>204</v>
      </c>
      <c r="B212" s="11" t="s">
        <v>984</v>
      </c>
      <c r="C212" s="16">
        <v>26.4</v>
      </c>
      <c r="D212" s="16">
        <v>47.375949999999996</v>
      </c>
      <c r="E212" s="22">
        <f t="shared" si="0"/>
        <v>179.45435606060605</v>
      </c>
      <c r="F212" s="22">
        <v>2114.1462299999998</v>
      </c>
      <c r="G212" s="22">
        <f t="shared" si="7"/>
        <v>2.2409022293599814</v>
      </c>
    </row>
    <row r="213" spans="1:7" s="10" customFormat="1" ht="33.75" x14ac:dyDescent="0.2">
      <c r="A213" s="14" t="s">
        <v>205</v>
      </c>
      <c r="B213" s="11" t="s">
        <v>985</v>
      </c>
      <c r="C213" s="16">
        <v>869.79</v>
      </c>
      <c r="D213" s="16">
        <v>1892.1593899999998</v>
      </c>
      <c r="E213" s="22" t="s">
        <v>2032</v>
      </c>
      <c r="F213" s="22">
        <v>891.56432999999993</v>
      </c>
      <c r="G213" s="22" t="s">
        <v>2032</v>
      </c>
    </row>
    <row r="214" spans="1:7" s="10" customFormat="1" ht="22.5" x14ac:dyDescent="0.2">
      <c r="A214" s="14" t="s">
        <v>206</v>
      </c>
      <c r="B214" s="11" t="s">
        <v>986</v>
      </c>
      <c r="C214" s="16">
        <v>531.88</v>
      </c>
      <c r="D214" s="16">
        <v>1323.3071699999998</v>
      </c>
      <c r="E214" s="22" t="s">
        <v>2032</v>
      </c>
      <c r="F214" s="22">
        <v>506.03884999999997</v>
      </c>
      <c r="G214" s="22" t="s">
        <v>2032</v>
      </c>
    </row>
    <row r="215" spans="1:7" s="10" customFormat="1" ht="67.5" x14ac:dyDescent="0.2">
      <c r="A215" s="14" t="s">
        <v>207</v>
      </c>
      <c r="B215" s="11" t="s">
        <v>987</v>
      </c>
      <c r="C215" s="16">
        <v>518.67999999999995</v>
      </c>
      <c r="D215" s="16">
        <v>1283.51605</v>
      </c>
      <c r="E215" s="22" t="s">
        <v>2032</v>
      </c>
      <c r="F215" s="22">
        <v>489.42273</v>
      </c>
      <c r="G215" s="22" t="s">
        <v>2032</v>
      </c>
    </row>
    <row r="216" spans="1:7" s="10" customFormat="1" ht="67.5" x14ac:dyDescent="0.2">
      <c r="A216" s="14" t="s">
        <v>208</v>
      </c>
      <c r="B216" s="11" t="s">
        <v>988</v>
      </c>
      <c r="C216" s="16">
        <v>13.2</v>
      </c>
      <c r="D216" s="16">
        <v>39.782870000000003</v>
      </c>
      <c r="E216" s="22" t="s">
        <v>2032</v>
      </c>
      <c r="F216" s="22">
        <v>13.65175</v>
      </c>
      <c r="G216" s="22" t="s">
        <v>2032</v>
      </c>
    </row>
    <row r="217" spans="1:7" s="10" customFormat="1" ht="90" x14ac:dyDescent="0.2">
      <c r="A217" s="14" t="s">
        <v>209</v>
      </c>
      <c r="B217" s="11" t="s">
        <v>989</v>
      </c>
      <c r="C217" s="16">
        <v>0</v>
      </c>
      <c r="D217" s="16">
        <v>8.2500000000000004E-3</v>
      </c>
      <c r="E217" s="22">
        <v>0</v>
      </c>
      <c r="F217" s="22">
        <v>8.2500000000000004E-3</v>
      </c>
      <c r="G217" s="22">
        <f t="shared" si="7"/>
        <v>100</v>
      </c>
    </row>
    <row r="218" spans="1:7" s="10" customFormat="1" ht="67.5" x14ac:dyDescent="0.2">
      <c r="A218" s="14" t="s">
        <v>1888</v>
      </c>
      <c r="B218" s="11" t="s">
        <v>1889</v>
      </c>
      <c r="C218" s="16"/>
      <c r="D218" s="16"/>
      <c r="E218" s="22"/>
      <c r="F218" s="22">
        <v>2E-3</v>
      </c>
      <c r="G218" s="22"/>
    </row>
    <row r="219" spans="1:7" s="10" customFormat="1" ht="67.5" x14ac:dyDescent="0.2">
      <c r="A219" s="14" t="s">
        <v>1886</v>
      </c>
      <c r="B219" s="11" t="s">
        <v>1887</v>
      </c>
      <c r="C219" s="16"/>
      <c r="D219" s="16"/>
      <c r="E219" s="22"/>
      <c r="F219" s="22">
        <v>2.9541200000000001</v>
      </c>
      <c r="G219" s="22"/>
    </row>
    <row r="220" spans="1:7" s="10" customFormat="1" ht="22.5" x14ac:dyDescent="0.2">
      <c r="A220" s="14" t="s">
        <v>210</v>
      </c>
      <c r="B220" s="11" t="s">
        <v>990</v>
      </c>
      <c r="C220" s="16">
        <v>337.91</v>
      </c>
      <c r="D220" s="16">
        <v>568.85221999999999</v>
      </c>
      <c r="E220" s="22">
        <f t="shared" si="0"/>
        <v>168.34429877778106</v>
      </c>
      <c r="F220" s="22">
        <v>385.52547999999996</v>
      </c>
      <c r="G220" s="22">
        <f t="shared" si="7"/>
        <v>147.55243155394035</v>
      </c>
    </row>
    <row r="221" spans="1:7" s="10" customFormat="1" ht="67.5" x14ac:dyDescent="0.2">
      <c r="A221" s="14" t="s">
        <v>211</v>
      </c>
      <c r="B221" s="11" t="s">
        <v>991</v>
      </c>
      <c r="C221" s="16">
        <v>63.4</v>
      </c>
      <c r="D221" s="16">
        <v>271.18485999999996</v>
      </c>
      <c r="E221" s="22" t="s">
        <v>2032</v>
      </c>
      <c r="F221" s="22">
        <v>273.84771999999998</v>
      </c>
      <c r="G221" s="22">
        <f t="shared" si="7"/>
        <v>99.027612864551145</v>
      </c>
    </row>
    <row r="222" spans="1:7" s="10" customFormat="1" ht="56.25" x14ac:dyDescent="0.2">
      <c r="A222" s="14" t="s">
        <v>212</v>
      </c>
      <c r="B222" s="11" t="s">
        <v>992</v>
      </c>
      <c r="C222" s="16">
        <v>101</v>
      </c>
      <c r="D222" s="16">
        <v>124.04843</v>
      </c>
      <c r="E222" s="22">
        <f t="shared" si="0"/>
        <v>122.82022772277227</v>
      </c>
      <c r="F222" s="22">
        <v>111.40122</v>
      </c>
      <c r="G222" s="22">
        <f t="shared" si="7"/>
        <v>111.35284694368697</v>
      </c>
    </row>
    <row r="223" spans="1:7" s="10" customFormat="1" ht="56.25" x14ac:dyDescent="0.2">
      <c r="A223" s="14" t="s">
        <v>213</v>
      </c>
      <c r="B223" s="11" t="s">
        <v>993</v>
      </c>
      <c r="C223" s="16">
        <v>0</v>
      </c>
      <c r="D223" s="16">
        <v>7.5810000000000002E-2</v>
      </c>
      <c r="E223" s="22">
        <v>0</v>
      </c>
      <c r="F223" s="22">
        <v>0</v>
      </c>
      <c r="G223" s="22">
        <v>0</v>
      </c>
    </row>
    <row r="224" spans="1:7" s="13" customFormat="1" ht="56.25" x14ac:dyDescent="0.2">
      <c r="A224" s="14" t="s">
        <v>214</v>
      </c>
      <c r="B224" s="11" t="s">
        <v>994</v>
      </c>
      <c r="C224" s="16">
        <v>143.69999999999999</v>
      </c>
      <c r="D224" s="16">
        <v>143.73500000000001</v>
      </c>
      <c r="E224" s="22">
        <f t="shared" si="0"/>
        <v>100.02435629784274</v>
      </c>
      <c r="F224" s="22">
        <v>0.27654000000000001</v>
      </c>
      <c r="G224" s="22" t="s">
        <v>2032</v>
      </c>
    </row>
    <row r="225" spans="1:7" s="13" customFormat="1" ht="56.25" x14ac:dyDescent="0.2">
      <c r="A225" s="14" t="s">
        <v>215</v>
      </c>
      <c r="B225" s="11" t="s">
        <v>995</v>
      </c>
      <c r="C225" s="16">
        <v>9.91</v>
      </c>
      <c r="D225" s="16">
        <v>9.9130000000000003</v>
      </c>
      <c r="E225" s="22">
        <f t="shared" si="0"/>
        <v>100.03027245206862</v>
      </c>
      <c r="F225" s="22">
        <v>0</v>
      </c>
      <c r="G225" s="22">
        <v>0</v>
      </c>
    </row>
    <row r="226" spans="1:7" s="10" customFormat="1" ht="56.25" x14ac:dyDescent="0.2">
      <c r="A226" s="14" t="s">
        <v>216</v>
      </c>
      <c r="B226" s="11" t="s">
        <v>996</v>
      </c>
      <c r="C226" s="16">
        <v>19.899999999999999</v>
      </c>
      <c r="D226" s="16">
        <v>19.895119999999999</v>
      </c>
      <c r="E226" s="22">
        <f t="shared" si="0"/>
        <v>99.975477386934671</v>
      </c>
      <c r="F226" s="22">
        <v>0</v>
      </c>
      <c r="G226" s="22">
        <v>0</v>
      </c>
    </row>
    <row r="227" spans="1:7" s="10" customFormat="1" ht="45" x14ac:dyDescent="0.2">
      <c r="A227" s="14" t="s">
        <v>217</v>
      </c>
      <c r="B227" s="11" t="s">
        <v>997</v>
      </c>
      <c r="C227" s="16">
        <v>0</v>
      </c>
      <c r="D227" s="16">
        <v>0.86814000000000002</v>
      </c>
      <c r="E227" s="22">
        <v>0</v>
      </c>
      <c r="F227" s="22">
        <v>1.97E-3</v>
      </c>
      <c r="G227" s="22" t="s">
        <v>2032</v>
      </c>
    </row>
    <row r="228" spans="1:7" s="10" customFormat="1" ht="45" x14ac:dyDescent="0.2">
      <c r="A228" s="14" t="s">
        <v>218</v>
      </c>
      <c r="B228" s="11" t="s">
        <v>998</v>
      </c>
      <c r="C228" s="16">
        <v>0</v>
      </c>
      <c r="D228" s="16">
        <v>0.83826000000000001</v>
      </c>
      <c r="E228" s="22">
        <v>0</v>
      </c>
      <c r="F228" s="22">
        <v>7.0000000000000007E-5</v>
      </c>
      <c r="G228" s="22" t="s">
        <v>2032</v>
      </c>
    </row>
    <row r="229" spans="1:7" s="10" customFormat="1" ht="90" x14ac:dyDescent="0.2">
      <c r="A229" s="14" t="s">
        <v>219</v>
      </c>
      <c r="B229" s="11" t="s">
        <v>999</v>
      </c>
      <c r="C229" s="16">
        <v>0</v>
      </c>
      <c r="D229" s="16">
        <v>0.83826000000000001</v>
      </c>
      <c r="E229" s="22">
        <v>0</v>
      </c>
      <c r="F229" s="22">
        <v>0</v>
      </c>
      <c r="G229" s="22">
        <v>0</v>
      </c>
    </row>
    <row r="230" spans="1:7" s="10" customFormat="1" ht="101.25" x14ac:dyDescent="0.2">
      <c r="A230" s="14" t="s">
        <v>1890</v>
      </c>
      <c r="B230" s="11" t="s">
        <v>1891</v>
      </c>
      <c r="C230" s="16">
        <v>0</v>
      </c>
      <c r="D230" s="16">
        <v>0</v>
      </c>
      <c r="E230" s="22">
        <v>0</v>
      </c>
      <c r="F230" s="22">
        <v>7.0000000000000007E-5</v>
      </c>
      <c r="G230" s="22">
        <f t="shared" si="7"/>
        <v>0</v>
      </c>
    </row>
    <row r="231" spans="1:7" s="10" customFormat="1" ht="45" x14ac:dyDescent="0.2">
      <c r="A231" s="14" t="s">
        <v>220</v>
      </c>
      <c r="B231" s="11" t="s">
        <v>1000</v>
      </c>
      <c r="C231" s="16">
        <v>0</v>
      </c>
      <c r="D231" s="16">
        <v>2.988E-2</v>
      </c>
      <c r="E231" s="22">
        <v>0</v>
      </c>
      <c r="F231" s="22">
        <v>1.9E-3</v>
      </c>
      <c r="G231" s="22" t="s">
        <v>2032</v>
      </c>
    </row>
    <row r="232" spans="1:7" s="10" customFormat="1" ht="90" x14ac:dyDescent="0.2">
      <c r="A232" s="14" t="s">
        <v>221</v>
      </c>
      <c r="B232" s="11" t="s">
        <v>1001</v>
      </c>
      <c r="C232" s="16">
        <v>0</v>
      </c>
      <c r="D232" s="16">
        <v>2.988E-2</v>
      </c>
      <c r="E232" s="22">
        <v>0</v>
      </c>
      <c r="F232" s="22">
        <v>1.9E-3</v>
      </c>
      <c r="G232" s="22" t="s">
        <v>2032</v>
      </c>
    </row>
    <row r="233" spans="1:7" s="10" customFormat="1" ht="11.25" x14ac:dyDescent="0.2">
      <c r="A233" s="14" t="s">
        <v>222</v>
      </c>
      <c r="B233" s="11" t="s">
        <v>1002</v>
      </c>
      <c r="C233" s="16">
        <v>17900.084999999999</v>
      </c>
      <c r="D233" s="16">
        <v>24672.527539999999</v>
      </c>
      <c r="E233" s="22">
        <f t="shared" si="0"/>
        <v>137.83469486318083</v>
      </c>
      <c r="F233" s="22">
        <v>14317.002369999998</v>
      </c>
      <c r="G233" s="22">
        <f t="shared" si="7"/>
        <v>172.33026091899711</v>
      </c>
    </row>
    <row r="234" spans="1:7" s="10" customFormat="1" ht="33.75" x14ac:dyDescent="0.2">
      <c r="A234" s="14" t="s">
        <v>223</v>
      </c>
      <c r="B234" s="11" t="s">
        <v>1003</v>
      </c>
      <c r="C234" s="16">
        <v>17900.084999999999</v>
      </c>
      <c r="D234" s="16">
        <v>24672.527539999999</v>
      </c>
      <c r="E234" s="22">
        <f t="shared" si="0"/>
        <v>137.83469486318083</v>
      </c>
      <c r="F234" s="22">
        <v>14317.002369999998</v>
      </c>
      <c r="G234" s="22">
        <f t="shared" si="7"/>
        <v>172.33026091899711</v>
      </c>
    </row>
    <row r="235" spans="1:7" s="10" customFormat="1" ht="33.75" x14ac:dyDescent="0.2">
      <c r="A235" s="14" t="s">
        <v>224</v>
      </c>
      <c r="B235" s="11" t="s">
        <v>1004</v>
      </c>
      <c r="C235" s="16">
        <v>3963.5</v>
      </c>
      <c r="D235" s="16">
        <v>15361.457</v>
      </c>
      <c r="E235" s="22" t="s">
        <v>2032</v>
      </c>
      <c r="F235" s="22">
        <v>3786.2389900000003</v>
      </c>
      <c r="G235" s="22" t="s">
        <v>2032</v>
      </c>
    </row>
    <row r="236" spans="1:7" s="10" customFormat="1" ht="33.75" x14ac:dyDescent="0.2">
      <c r="A236" s="14" t="s">
        <v>225</v>
      </c>
      <c r="B236" s="11" t="s">
        <v>1005</v>
      </c>
      <c r="C236" s="16">
        <v>4656.84</v>
      </c>
      <c r="D236" s="16">
        <v>1565.9268400000001</v>
      </c>
      <c r="E236" s="22">
        <f t="shared" si="0"/>
        <v>33.626382697279702</v>
      </c>
      <c r="F236" s="22">
        <v>3251.84818</v>
      </c>
      <c r="G236" s="22">
        <f t="shared" si="7"/>
        <v>48.154979978185821</v>
      </c>
    </row>
    <row r="237" spans="1:7" s="13" customFormat="1" ht="33.75" x14ac:dyDescent="0.2">
      <c r="A237" s="14" t="s">
        <v>226</v>
      </c>
      <c r="B237" s="27" t="s">
        <v>1006</v>
      </c>
      <c r="C237" s="22">
        <v>3200.625</v>
      </c>
      <c r="D237" s="22">
        <v>1786.9153000000001</v>
      </c>
      <c r="E237" s="22">
        <f t="shared" si="0"/>
        <v>55.830198789298969</v>
      </c>
      <c r="F237" s="22">
        <v>2865.8022500000002</v>
      </c>
      <c r="G237" s="22">
        <f t="shared" si="7"/>
        <v>62.353056635362748</v>
      </c>
    </row>
    <row r="238" spans="1:7" s="13" customFormat="1" ht="33.75" x14ac:dyDescent="0.2">
      <c r="A238" s="14" t="s">
        <v>227</v>
      </c>
      <c r="B238" s="11" t="s">
        <v>1007</v>
      </c>
      <c r="C238" s="16">
        <v>5954.6</v>
      </c>
      <c r="D238" s="16">
        <v>5924.5087699999995</v>
      </c>
      <c r="E238" s="22">
        <f t="shared" si="0"/>
        <v>99.494655728344455</v>
      </c>
      <c r="F238" s="22">
        <v>3515.2215699999997</v>
      </c>
      <c r="G238" s="22">
        <f t="shared" si="7"/>
        <v>168.53870096160114</v>
      </c>
    </row>
    <row r="239" spans="1:7" s="13" customFormat="1" ht="33.75" x14ac:dyDescent="0.2">
      <c r="A239" s="14" t="s">
        <v>1892</v>
      </c>
      <c r="B239" s="11" t="s">
        <v>1893</v>
      </c>
      <c r="C239" s="16">
        <v>0</v>
      </c>
      <c r="D239" s="16">
        <v>0</v>
      </c>
      <c r="E239" s="22">
        <v>0</v>
      </c>
      <c r="F239" s="22">
        <v>0.02</v>
      </c>
      <c r="G239" s="22">
        <f t="shared" si="7"/>
        <v>0</v>
      </c>
    </row>
    <row r="240" spans="1:7" s="13" customFormat="1" ht="33.75" x14ac:dyDescent="0.2">
      <c r="A240" s="14" t="s">
        <v>228</v>
      </c>
      <c r="B240" s="11" t="s">
        <v>1008</v>
      </c>
      <c r="C240" s="16">
        <v>124.52</v>
      </c>
      <c r="D240" s="16">
        <v>33.719629999999995</v>
      </c>
      <c r="E240" s="22">
        <f t="shared" si="0"/>
        <v>27.079690009637002</v>
      </c>
      <c r="F240" s="22">
        <v>897.87138000000004</v>
      </c>
      <c r="G240" s="22">
        <f t="shared" si="7"/>
        <v>3.7555078323133531</v>
      </c>
    </row>
    <row r="241" spans="1:7" s="13" customFormat="1" ht="56.25" x14ac:dyDescent="0.2">
      <c r="A241" s="14" t="s">
        <v>229</v>
      </c>
      <c r="B241" s="11" t="s">
        <v>1009</v>
      </c>
      <c r="C241" s="16">
        <v>96173.360379999998</v>
      </c>
      <c r="D241" s="16">
        <v>102253.28735</v>
      </c>
      <c r="E241" s="22">
        <f t="shared" si="0"/>
        <v>106.32184104410723</v>
      </c>
      <c r="F241" s="22">
        <v>94790.236080000002</v>
      </c>
      <c r="G241" s="22">
        <f t="shared" si="7"/>
        <v>107.87322785408131</v>
      </c>
    </row>
    <row r="242" spans="1:7" s="13" customFormat="1" ht="22.5" x14ac:dyDescent="0.2">
      <c r="A242" s="14" t="s">
        <v>1894</v>
      </c>
      <c r="B242" s="11" t="s">
        <v>1895</v>
      </c>
      <c r="C242" s="16">
        <v>0</v>
      </c>
      <c r="D242" s="16">
        <v>0</v>
      </c>
      <c r="E242" s="22">
        <v>0</v>
      </c>
      <c r="F242" s="22">
        <v>111.395</v>
      </c>
      <c r="G242" s="22">
        <v>0</v>
      </c>
    </row>
    <row r="243" spans="1:7" s="13" customFormat="1" ht="22.5" x14ac:dyDescent="0.2">
      <c r="A243" s="14" t="s">
        <v>1896</v>
      </c>
      <c r="B243" s="11" t="s">
        <v>1897</v>
      </c>
      <c r="C243" s="16">
        <v>0</v>
      </c>
      <c r="D243" s="16">
        <v>0</v>
      </c>
      <c r="E243" s="22">
        <v>0</v>
      </c>
      <c r="F243" s="22">
        <v>111.395</v>
      </c>
      <c r="G243" s="22">
        <v>0</v>
      </c>
    </row>
    <row r="244" spans="1:7" s="13" customFormat="1" ht="56.25" x14ac:dyDescent="0.2">
      <c r="A244" s="14" t="s">
        <v>230</v>
      </c>
      <c r="B244" s="11" t="s">
        <v>1010</v>
      </c>
      <c r="C244" s="16">
        <v>61091.62629</v>
      </c>
      <c r="D244" s="16">
        <v>63941.670270000002</v>
      </c>
      <c r="E244" s="22">
        <f t="shared" si="0"/>
        <v>104.6651957937262</v>
      </c>
      <c r="F244" s="22">
        <v>63049.055209999999</v>
      </c>
      <c r="G244" s="22">
        <f t="shared" si="7"/>
        <v>101.41574692440184</v>
      </c>
    </row>
    <row r="245" spans="1:7" s="10" customFormat="1" ht="56.25" x14ac:dyDescent="0.2">
      <c r="A245" s="14" t="s">
        <v>231</v>
      </c>
      <c r="B245" s="11" t="s">
        <v>1011</v>
      </c>
      <c r="C245" s="16">
        <v>519.5</v>
      </c>
      <c r="D245" s="16">
        <v>404.14299</v>
      </c>
      <c r="E245" s="22">
        <f t="shared" si="0"/>
        <v>77.79460827718961</v>
      </c>
      <c r="F245" s="22">
        <v>461.49655000000001</v>
      </c>
      <c r="G245" s="22">
        <f t="shared" si="7"/>
        <v>87.572266791593563</v>
      </c>
    </row>
    <row r="246" spans="1:7" s="10" customFormat="1" ht="45" x14ac:dyDescent="0.2">
      <c r="A246" s="14" t="s">
        <v>232</v>
      </c>
      <c r="B246" s="11" t="s">
        <v>1012</v>
      </c>
      <c r="C246" s="16">
        <v>21945.42239</v>
      </c>
      <c r="D246" s="16">
        <v>24998.857110000001</v>
      </c>
      <c r="E246" s="22">
        <f t="shared" si="0"/>
        <v>113.91376600430063</v>
      </c>
      <c r="F246" s="22">
        <v>39144.372490000002</v>
      </c>
      <c r="G246" s="22">
        <f t="shared" si="7"/>
        <v>63.863220993991717</v>
      </c>
    </row>
    <row r="247" spans="1:7" s="10" customFormat="1" ht="45" x14ac:dyDescent="0.2">
      <c r="A247" s="14" t="s">
        <v>233</v>
      </c>
      <c r="B247" s="11" t="s">
        <v>1013</v>
      </c>
      <c r="C247" s="16">
        <v>22881.066999999999</v>
      </c>
      <c r="D247" s="16">
        <v>22448.062020000001</v>
      </c>
      <c r="E247" s="22">
        <f t="shared" si="0"/>
        <v>98.107583968876995</v>
      </c>
      <c r="F247" s="22">
        <v>4969.5985899999996</v>
      </c>
      <c r="G247" s="22" t="s">
        <v>2032</v>
      </c>
    </row>
    <row r="248" spans="1:7" s="10" customFormat="1" ht="45" x14ac:dyDescent="0.2">
      <c r="A248" s="14" t="s">
        <v>234</v>
      </c>
      <c r="B248" s="11" t="s">
        <v>1014</v>
      </c>
      <c r="C248" s="16">
        <v>1146.5761200000002</v>
      </c>
      <c r="D248" s="16">
        <v>1067.65543</v>
      </c>
      <c r="E248" s="22">
        <f t="shared" si="0"/>
        <v>93.116838156371145</v>
      </c>
      <c r="F248" s="22">
        <v>1409.6393999999998</v>
      </c>
      <c r="G248" s="22">
        <f t="shared" si="7"/>
        <v>75.739613265633764</v>
      </c>
    </row>
    <row r="249" spans="1:7" s="10" customFormat="1" ht="45" x14ac:dyDescent="0.2">
      <c r="A249" s="14" t="s">
        <v>235</v>
      </c>
      <c r="B249" s="11" t="s">
        <v>1015</v>
      </c>
      <c r="C249" s="16">
        <v>3854.4499900000001</v>
      </c>
      <c r="D249" s="16">
        <v>3859.9942299999998</v>
      </c>
      <c r="E249" s="22">
        <f t="shared" ref="E249:E595" si="8">D249/C249*100</f>
        <v>100.14383997754241</v>
      </c>
      <c r="F249" s="22">
        <v>4084.6845199999998</v>
      </c>
      <c r="G249" s="22">
        <f t="shared" si="7"/>
        <v>94.499200883205532</v>
      </c>
    </row>
    <row r="250" spans="1:7" s="10" customFormat="1" ht="45" x14ac:dyDescent="0.2">
      <c r="A250" s="14" t="s">
        <v>236</v>
      </c>
      <c r="B250" s="11" t="s">
        <v>1016</v>
      </c>
      <c r="C250" s="16">
        <v>10744.610789999999</v>
      </c>
      <c r="D250" s="16">
        <v>11162.958490000001</v>
      </c>
      <c r="E250" s="22">
        <f t="shared" si="8"/>
        <v>103.8935584375877</v>
      </c>
      <c r="F250" s="22">
        <v>12979.263660000001</v>
      </c>
      <c r="G250" s="22">
        <f t="shared" si="7"/>
        <v>86.006100056372532</v>
      </c>
    </row>
    <row r="251" spans="1:7" s="10" customFormat="1" ht="67.5" x14ac:dyDescent="0.2">
      <c r="A251" s="14" t="s">
        <v>237</v>
      </c>
      <c r="B251" s="11" t="s">
        <v>1017</v>
      </c>
      <c r="C251" s="16">
        <v>35081.734090000005</v>
      </c>
      <c r="D251" s="16">
        <v>38311.617079999996</v>
      </c>
      <c r="E251" s="22">
        <f t="shared" si="8"/>
        <v>109.20673699228757</v>
      </c>
      <c r="F251" s="22">
        <v>31629.78587</v>
      </c>
      <c r="G251" s="22">
        <f t="shared" si="7"/>
        <v>121.12512312749335</v>
      </c>
    </row>
    <row r="252" spans="1:7" s="10" customFormat="1" ht="67.5" x14ac:dyDescent="0.2">
      <c r="A252" s="14" t="s">
        <v>238</v>
      </c>
      <c r="B252" s="11" t="s">
        <v>1018</v>
      </c>
      <c r="C252" s="16">
        <v>29289.070449999999</v>
      </c>
      <c r="D252" s="16">
        <v>32286.699720000001</v>
      </c>
      <c r="E252" s="22">
        <f t="shared" si="8"/>
        <v>110.23463436682744</v>
      </c>
      <c r="F252" s="22">
        <v>29712.186300000001</v>
      </c>
      <c r="G252" s="22">
        <f t="shared" si="7"/>
        <v>108.66484005587968</v>
      </c>
    </row>
    <row r="253" spans="1:7" s="10" customFormat="1" ht="67.5" x14ac:dyDescent="0.2">
      <c r="A253" s="14" t="s">
        <v>239</v>
      </c>
      <c r="B253" s="11" t="s">
        <v>1019</v>
      </c>
      <c r="C253" s="16">
        <v>21.163640000000001</v>
      </c>
      <c r="D253" s="16">
        <v>49.111280000000001</v>
      </c>
      <c r="E253" s="22" t="s">
        <v>2032</v>
      </c>
      <c r="F253" s="22">
        <v>140.79032999999998</v>
      </c>
      <c r="G253" s="22">
        <f t="shared" si="7"/>
        <v>34.882566153513537</v>
      </c>
    </row>
    <row r="254" spans="1:7" s="10" customFormat="1" ht="67.5" x14ac:dyDescent="0.2">
      <c r="A254" s="14" t="s">
        <v>240</v>
      </c>
      <c r="B254" s="11" t="s">
        <v>1020</v>
      </c>
      <c r="C254" s="16">
        <v>32.799999999999997</v>
      </c>
      <c r="D254" s="16">
        <v>46.566180000000003</v>
      </c>
      <c r="E254" s="22">
        <f t="shared" si="8"/>
        <v>141.97006097560978</v>
      </c>
      <c r="F254" s="22">
        <v>53.055030000000002</v>
      </c>
      <c r="G254" s="22">
        <f t="shared" si="7"/>
        <v>87.769585654743764</v>
      </c>
    </row>
    <row r="255" spans="1:7" s="13" customFormat="1" ht="67.5" x14ac:dyDescent="0.2">
      <c r="A255" s="14" t="s">
        <v>241</v>
      </c>
      <c r="B255" s="27" t="s">
        <v>1021</v>
      </c>
      <c r="C255" s="22">
        <v>955.2</v>
      </c>
      <c r="D255" s="22">
        <v>1307.5297399999999</v>
      </c>
      <c r="E255" s="22">
        <f t="shared" si="8"/>
        <v>136.88544179229481</v>
      </c>
      <c r="F255" s="22">
        <v>1201.99821</v>
      </c>
      <c r="G255" s="22">
        <f t="shared" si="7"/>
        <v>108.77967447222738</v>
      </c>
    </row>
    <row r="256" spans="1:7" s="13" customFormat="1" ht="67.5" x14ac:dyDescent="0.2">
      <c r="A256" s="14" t="s">
        <v>242</v>
      </c>
      <c r="B256" s="11" t="s">
        <v>1022</v>
      </c>
      <c r="C256" s="22">
        <v>4783.5</v>
      </c>
      <c r="D256" s="22">
        <v>4621.7101600000005</v>
      </c>
      <c r="E256" s="22">
        <f t="shared" si="8"/>
        <v>96.617751855336067</v>
      </c>
      <c r="F256" s="22">
        <v>521.75599999999997</v>
      </c>
      <c r="G256" s="22" t="s">
        <v>2032</v>
      </c>
    </row>
    <row r="257" spans="1:7" s="13" customFormat="1" ht="10.5" x14ac:dyDescent="0.15">
      <c r="A257" s="21" t="s">
        <v>243</v>
      </c>
      <c r="B257" s="12" t="s">
        <v>1023</v>
      </c>
      <c r="C257" s="17">
        <v>717034.95848000003</v>
      </c>
      <c r="D257" s="17">
        <v>709581.44900000002</v>
      </c>
      <c r="E257" s="17">
        <f t="shared" si="8"/>
        <v>98.960509610884202</v>
      </c>
      <c r="F257" s="17">
        <v>685135.60011</v>
      </c>
      <c r="G257" s="17">
        <f t="shared" si="7"/>
        <v>103.56803074983627</v>
      </c>
    </row>
    <row r="258" spans="1:7" s="13" customFormat="1" ht="11.25" x14ac:dyDescent="0.2">
      <c r="A258" s="14" t="s">
        <v>244</v>
      </c>
      <c r="B258" s="11" t="s">
        <v>1024</v>
      </c>
      <c r="C258" s="16">
        <v>65505.158479999998</v>
      </c>
      <c r="D258" s="16">
        <v>72243.703529999999</v>
      </c>
      <c r="E258" s="22">
        <f t="shared" si="8"/>
        <v>110.28704487762961</v>
      </c>
      <c r="F258" s="22">
        <v>56968.20261</v>
      </c>
      <c r="G258" s="22">
        <f t="shared" si="7"/>
        <v>126.81408262882177</v>
      </c>
    </row>
    <row r="259" spans="1:7" s="13" customFormat="1" ht="22.5" x14ac:dyDescent="0.2">
      <c r="A259" s="14" t="s">
        <v>245</v>
      </c>
      <c r="B259" s="11" t="s">
        <v>1025</v>
      </c>
      <c r="C259" s="16">
        <v>10506.47716</v>
      </c>
      <c r="D259" s="16">
        <v>11639.124740000001</v>
      </c>
      <c r="E259" s="22">
        <f t="shared" si="8"/>
        <v>110.78046963555195</v>
      </c>
      <c r="F259" s="22">
        <v>9407.3431199999995</v>
      </c>
      <c r="G259" s="22">
        <f t="shared" si="7"/>
        <v>123.72382501128544</v>
      </c>
    </row>
    <row r="260" spans="1:7" s="13" customFormat="1" ht="11.25" x14ac:dyDescent="0.2">
      <c r="A260" s="14" t="s">
        <v>246</v>
      </c>
      <c r="B260" s="11" t="s">
        <v>1026</v>
      </c>
      <c r="C260" s="16">
        <v>13732.034960000001</v>
      </c>
      <c r="D260" s="16">
        <v>12159.883529999999</v>
      </c>
      <c r="E260" s="22">
        <f t="shared" si="8"/>
        <v>88.551213024293077</v>
      </c>
      <c r="F260" s="22">
        <v>12320.45493</v>
      </c>
      <c r="G260" s="22">
        <f t="shared" si="7"/>
        <v>98.696708839792819</v>
      </c>
    </row>
    <row r="261" spans="1:7" s="10" customFormat="1" ht="11.25" x14ac:dyDescent="0.2">
      <c r="A261" s="14" t="s">
        <v>247</v>
      </c>
      <c r="B261" s="11" t="s">
        <v>1027</v>
      </c>
      <c r="C261" s="16">
        <v>41266.646359999999</v>
      </c>
      <c r="D261" s="16">
        <v>48442.782630000002</v>
      </c>
      <c r="E261" s="22">
        <f t="shared" si="8"/>
        <v>117.38967641663238</v>
      </c>
      <c r="F261" s="22">
        <v>35239.084560000003</v>
      </c>
      <c r="G261" s="22">
        <f t="shared" si="7"/>
        <v>137.46890202984318</v>
      </c>
    </row>
    <row r="262" spans="1:7" s="10" customFormat="1" ht="11.25" x14ac:dyDescent="0.2">
      <c r="A262" s="14" t="s">
        <v>248</v>
      </c>
      <c r="B262" s="11" t="s">
        <v>1028</v>
      </c>
      <c r="C262" s="16">
        <v>29240.583300000002</v>
      </c>
      <c r="D262" s="16">
        <v>22418.85253</v>
      </c>
      <c r="E262" s="22">
        <f t="shared" si="8"/>
        <v>76.670332804202303</v>
      </c>
      <c r="F262" s="22">
        <v>23618.069219999998</v>
      </c>
      <c r="G262" s="22">
        <f t="shared" si="7"/>
        <v>94.92246093942137</v>
      </c>
    </row>
    <row r="263" spans="1:7" s="10" customFormat="1" ht="11.25" x14ac:dyDescent="0.2">
      <c r="A263" s="14" t="s">
        <v>249</v>
      </c>
      <c r="B263" s="11" t="s">
        <v>1029</v>
      </c>
      <c r="C263" s="16">
        <v>12026.06306</v>
      </c>
      <c r="D263" s="16">
        <v>26023.930100000001</v>
      </c>
      <c r="E263" s="22" t="s">
        <v>2032</v>
      </c>
      <c r="F263" s="22">
        <v>11621.01534</v>
      </c>
      <c r="G263" s="22" t="s">
        <v>2032</v>
      </c>
    </row>
    <row r="264" spans="1:7" s="10" customFormat="1" ht="22.5" x14ac:dyDescent="0.2">
      <c r="A264" s="14" t="s">
        <v>250</v>
      </c>
      <c r="B264" s="11" t="s">
        <v>1030</v>
      </c>
      <c r="C264" s="16">
        <v>0</v>
      </c>
      <c r="D264" s="16">
        <v>1.9126300000000001</v>
      </c>
      <c r="E264" s="22">
        <v>0</v>
      </c>
      <c r="F264" s="22">
        <v>1.32</v>
      </c>
      <c r="G264" s="22">
        <f t="shared" si="7"/>
        <v>144.8962121212121</v>
      </c>
    </row>
    <row r="265" spans="1:7" s="10" customFormat="1" ht="11.25" x14ac:dyDescent="0.2">
      <c r="A265" s="14" t="s">
        <v>251</v>
      </c>
      <c r="B265" s="11" t="s">
        <v>1031</v>
      </c>
      <c r="C265" s="16">
        <v>28381.8</v>
      </c>
      <c r="D265" s="16">
        <v>11999.686619999999</v>
      </c>
      <c r="E265" s="22">
        <f t="shared" si="8"/>
        <v>42.279512293089226</v>
      </c>
      <c r="F265" s="22">
        <v>45725.307509999999</v>
      </c>
      <c r="G265" s="22">
        <f t="shared" si="7"/>
        <v>26.242987250278631</v>
      </c>
    </row>
    <row r="266" spans="1:7" s="10" customFormat="1" ht="33.75" x14ac:dyDescent="0.2">
      <c r="A266" s="14" t="s">
        <v>252</v>
      </c>
      <c r="B266" s="11" t="s">
        <v>1032</v>
      </c>
      <c r="C266" s="16">
        <v>27889.8</v>
      </c>
      <c r="D266" s="16">
        <v>11574.50606</v>
      </c>
      <c r="E266" s="22">
        <f t="shared" si="8"/>
        <v>41.500857159248184</v>
      </c>
      <c r="F266" s="22">
        <v>44664.892570000004</v>
      </c>
      <c r="G266" s="22">
        <f t="shared" si="7"/>
        <v>25.914102540065731</v>
      </c>
    </row>
    <row r="267" spans="1:7" s="10" customFormat="1" ht="33.75" x14ac:dyDescent="0.2">
      <c r="A267" s="14" t="s">
        <v>253</v>
      </c>
      <c r="B267" s="11" t="s">
        <v>1033</v>
      </c>
      <c r="C267" s="16">
        <v>27889.8</v>
      </c>
      <c r="D267" s="16">
        <v>11574.50606</v>
      </c>
      <c r="E267" s="22">
        <f t="shared" si="8"/>
        <v>41.500857159248184</v>
      </c>
      <c r="F267" s="22">
        <v>44664.892570000004</v>
      </c>
      <c r="G267" s="22">
        <f t="shared" si="7"/>
        <v>25.914102540065731</v>
      </c>
    </row>
    <row r="268" spans="1:7" s="10" customFormat="1" ht="22.5" x14ac:dyDescent="0.2">
      <c r="A268" s="14" t="s">
        <v>254</v>
      </c>
      <c r="B268" s="11" t="s">
        <v>1034</v>
      </c>
      <c r="C268" s="16">
        <v>143</v>
      </c>
      <c r="D268" s="16">
        <v>49.19556</v>
      </c>
      <c r="E268" s="22">
        <f t="shared" si="8"/>
        <v>34.402489510489509</v>
      </c>
      <c r="F268" s="22">
        <v>184.31294</v>
      </c>
      <c r="G268" s="22">
        <f t="shared" si="7"/>
        <v>26.691321835569443</v>
      </c>
    </row>
    <row r="269" spans="1:7" s="10" customFormat="1" ht="33.75" x14ac:dyDescent="0.2">
      <c r="A269" s="14" t="s">
        <v>255</v>
      </c>
      <c r="B269" s="11" t="s">
        <v>1035</v>
      </c>
      <c r="C269" s="16">
        <v>255</v>
      </c>
      <c r="D269" s="16">
        <v>320</v>
      </c>
      <c r="E269" s="22">
        <f t="shared" si="8"/>
        <v>125.49019607843137</v>
      </c>
      <c r="F269" s="22">
        <v>320</v>
      </c>
      <c r="G269" s="22">
        <f t="shared" si="7"/>
        <v>100</v>
      </c>
    </row>
    <row r="270" spans="1:7" s="13" customFormat="1" ht="78.75" x14ac:dyDescent="0.2">
      <c r="A270" s="14" t="s">
        <v>256</v>
      </c>
      <c r="B270" s="11" t="s">
        <v>1036</v>
      </c>
      <c r="C270" s="16">
        <v>255</v>
      </c>
      <c r="D270" s="16">
        <v>320</v>
      </c>
      <c r="E270" s="22">
        <f t="shared" si="8"/>
        <v>125.49019607843137</v>
      </c>
      <c r="F270" s="22">
        <v>320</v>
      </c>
      <c r="G270" s="22">
        <f t="shared" si="7"/>
        <v>100</v>
      </c>
    </row>
    <row r="271" spans="1:7" s="13" customFormat="1" ht="22.5" x14ac:dyDescent="0.2">
      <c r="A271" s="14" t="s">
        <v>257</v>
      </c>
      <c r="B271" s="11" t="s">
        <v>1037</v>
      </c>
      <c r="C271" s="16">
        <v>94</v>
      </c>
      <c r="D271" s="16">
        <v>55.984999999999999</v>
      </c>
      <c r="E271" s="22">
        <f t="shared" si="8"/>
        <v>59.558510638297868</v>
      </c>
      <c r="F271" s="22">
        <v>556.10199999999998</v>
      </c>
      <c r="G271" s="22">
        <f t="shared" si="7"/>
        <v>10.067397707614791</v>
      </c>
    </row>
    <row r="272" spans="1:7" s="10" customFormat="1" ht="22.5" x14ac:dyDescent="0.2">
      <c r="A272" s="14" t="s">
        <v>258</v>
      </c>
      <c r="B272" s="11" t="s">
        <v>1038</v>
      </c>
      <c r="C272" s="16">
        <v>94</v>
      </c>
      <c r="D272" s="16">
        <v>55.984999999999999</v>
      </c>
      <c r="E272" s="22">
        <f t="shared" si="8"/>
        <v>59.558510638297868</v>
      </c>
      <c r="F272" s="22">
        <v>556.10199999999998</v>
      </c>
      <c r="G272" s="22">
        <f t="shared" si="7"/>
        <v>10.067397707614791</v>
      </c>
    </row>
    <row r="273" spans="1:7" s="10" customFormat="1" ht="11.25" x14ac:dyDescent="0.2">
      <c r="A273" s="14" t="s">
        <v>259</v>
      </c>
      <c r="B273" s="11" t="s">
        <v>1039</v>
      </c>
      <c r="C273" s="16">
        <v>623148</v>
      </c>
      <c r="D273" s="16">
        <v>625338.05885000003</v>
      </c>
      <c r="E273" s="22">
        <f t="shared" si="8"/>
        <v>100.3514508351146</v>
      </c>
      <c r="F273" s="22">
        <v>582442.08999000001</v>
      </c>
      <c r="G273" s="22">
        <f t="shared" si="7"/>
        <v>107.36484701178387</v>
      </c>
    </row>
    <row r="274" spans="1:7" s="10" customFormat="1" ht="11.25" x14ac:dyDescent="0.2">
      <c r="A274" s="14" t="s">
        <v>260</v>
      </c>
      <c r="B274" s="11" t="s">
        <v>1040</v>
      </c>
      <c r="C274" s="16">
        <v>623148</v>
      </c>
      <c r="D274" s="16">
        <v>625338.05885000003</v>
      </c>
      <c r="E274" s="22">
        <f t="shared" si="8"/>
        <v>100.3514508351146</v>
      </c>
      <c r="F274" s="22">
        <v>582442.08999000001</v>
      </c>
      <c r="G274" s="22">
        <f t="shared" si="7"/>
        <v>107.36484701178387</v>
      </c>
    </row>
    <row r="275" spans="1:7" s="10" customFormat="1" ht="33.75" x14ac:dyDescent="0.2">
      <c r="A275" s="14" t="s">
        <v>261</v>
      </c>
      <c r="B275" s="11" t="s">
        <v>1041</v>
      </c>
      <c r="C275" s="16">
        <v>657.6</v>
      </c>
      <c r="D275" s="16">
        <v>0</v>
      </c>
      <c r="E275" s="22">
        <f t="shared" si="8"/>
        <v>0</v>
      </c>
      <c r="F275" s="22">
        <v>0</v>
      </c>
      <c r="G275" s="22">
        <v>0</v>
      </c>
    </row>
    <row r="276" spans="1:7" s="10" customFormat="1" ht="22.5" x14ac:dyDescent="0.2">
      <c r="A276" s="14" t="s">
        <v>262</v>
      </c>
      <c r="B276" s="11" t="s">
        <v>1042</v>
      </c>
      <c r="C276" s="16">
        <v>602695</v>
      </c>
      <c r="D276" s="16">
        <v>609373.25304999994</v>
      </c>
      <c r="E276" s="22">
        <f t="shared" si="8"/>
        <v>101.10806511585461</v>
      </c>
      <c r="F276" s="22">
        <v>563294.87474999996</v>
      </c>
      <c r="G276" s="22">
        <f t="shared" si="7"/>
        <v>108.18015223739614</v>
      </c>
    </row>
    <row r="277" spans="1:7" s="10" customFormat="1" ht="33.75" x14ac:dyDescent="0.2">
      <c r="A277" s="14" t="s">
        <v>263</v>
      </c>
      <c r="B277" s="11" t="s">
        <v>1043</v>
      </c>
      <c r="C277" s="16">
        <v>19795.400000000001</v>
      </c>
      <c r="D277" s="16">
        <v>15964.8058</v>
      </c>
      <c r="E277" s="22">
        <f t="shared" si="8"/>
        <v>80.649068975620594</v>
      </c>
      <c r="F277" s="22">
        <v>19147.215239999998</v>
      </c>
      <c r="G277" s="22">
        <f t="shared" ref="G277:G343" si="9">D277/F277*100</f>
        <v>83.37925698275069</v>
      </c>
    </row>
    <row r="278" spans="1:7" s="10" customFormat="1" ht="21.75" x14ac:dyDescent="0.2">
      <c r="A278" s="21" t="s">
        <v>264</v>
      </c>
      <c r="B278" s="12" t="s">
        <v>1044</v>
      </c>
      <c r="C278" s="18">
        <v>2388738.7956099999</v>
      </c>
      <c r="D278" s="18">
        <v>1873079.9808800002</v>
      </c>
      <c r="E278" s="17">
        <f t="shared" si="8"/>
        <v>78.412925863737286</v>
      </c>
      <c r="F278" s="17">
        <v>1655290.8751700001</v>
      </c>
      <c r="G278" s="17">
        <f t="shared" si="9"/>
        <v>113.15715014061398</v>
      </c>
    </row>
    <row r="279" spans="1:7" s="10" customFormat="1" ht="11.25" x14ac:dyDescent="0.2">
      <c r="A279" s="14" t="s">
        <v>265</v>
      </c>
      <c r="B279" s="11" t="s">
        <v>1045</v>
      </c>
      <c r="C279" s="16">
        <v>62141.602979999996</v>
      </c>
      <c r="D279" s="16">
        <v>61556.119729999999</v>
      </c>
      <c r="E279" s="22">
        <f t="shared" si="8"/>
        <v>99.057824031046593</v>
      </c>
      <c r="F279" s="22">
        <v>55982.418290000001</v>
      </c>
      <c r="G279" s="22">
        <f t="shared" si="9"/>
        <v>109.95616411411011</v>
      </c>
    </row>
    <row r="280" spans="1:7" s="10" customFormat="1" ht="33.75" x14ac:dyDescent="0.2">
      <c r="A280" s="14" t="s">
        <v>266</v>
      </c>
      <c r="B280" s="11" t="s">
        <v>1046</v>
      </c>
      <c r="C280" s="16">
        <v>0.3</v>
      </c>
      <c r="D280" s="16">
        <v>4.0999999999999996</v>
      </c>
      <c r="E280" s="22" t="s">
        <v>2032</v>
      </c>
      <c r="F280" s="22">
        <v>1.1000000000000001</v>
      </c>
      <c r="G280" s="22" t="s">
        <v>2032</v>
      </c>
    </row>
    <row r="281" spans="1:7" s="10" customFormat="1" ht="22.5" x14ac:dyDescent="0.2">
      <c r="A281" s="14" t="s">
        <v>267</v>
      </c>
      <c r="B281" s="11" t="s">
        <v>1047</v>
      </c>
      <c r="C281" s="16">
        <v>0</v>
      </c>
      <c r="D281" s="16">
        <v>3077.1568199999997</v>
      </c>
      <c r="E281" s="22">
        <v>0</v>
      </c>
      <c r="F281" s="22">
        <v>0</v>
      </c>
      <c r="G281" s="22">
        <v>0</v>
      </c>
    </row>
    <row r="282" spans="1:7" s="13" customFormat="1" ht="11.25" x14ac:dyDescent="0.2">
      <c r="A282" s="14" t="s">
        <v>268</v>
      </c>
      <c r="B282" s="27" t="s">
        <v>1048</v>
      </c>
      <c r="C282" s="22">
        <v>0.3</v>
      </c>
      <c r="D282" s="22">
        <v>0.15</v>
      </c>
      <c r="E282" s="22">
        <f t="shared" si="8"/>
        <v>50</v>
      </c>
      <c r="F282" s="22">
        <v>0.1</v>
      </c>
      <c r="G282" s="22">
        <f t="shared" si="9"/>
        <v>149.99999999999997</v>
      </c>
    </row>
    <row r="283" spans="1:7" s="13" customFormat="1" ht="22.5" x14ac:dyDescent="0.2">
      <c r="A283" s="14" t="s">
        <v>269</v>
      </c>
      <c r="B283" s="11" t="s">
        <v>1049</v>
      </c>
      <c r="C283" s="16">
        <v>91.8</v>
      </c>
      <c r="D283" s="16">
        <v>103.2</v>
      </c>
      <c r="E283" s="22">
        <f t="shared" si="8"/>
        <v>112.41830065359477</v>
      </c>
      <c r="F283" s="22">
        <v>116.2</v>
      </c>
      <c r="G283" s="22">
        <f t="shared" si="9"/>
        <v>88.812392426850266</v>
      </c>
    </row>
    <row r="284" spans="1:7" s="13" customFormat="1" ht="56.25" x14ac:dyDescent="0.2">
      <c r="A284" s="14" t="s">
        <v>270</v>
      </c>
      <c r="B284" s="11" t="s">
        <v>1050</v>
      </c>
      <c r="C284" s="16">
        <v>91.8</v>
      </c>
      <c r="D284" s="16">
        <v>103.2</v>
      </c>
      <c r="E284" s="22">
        <f t="shared" si="8"/>
        <v>112.41830065359477</v>
      </c>
      <c r="F284" s="22">
        <v>116.2</v>
      </c>
      <c r="G284" s="22">
        <f t="shared" si="9"/>
        <v>88.812392426850266</v>
      </c>
    </row>
    <row r="285" spans="1:7" s="13" customFormat="1" ht="22.5" x14ac:dyDescent="0.2">
      <c r="A285" s="14" t="s">
        <v>271</v>
      </c>
      <c r="B285" s="11" t="s">
        <v>1051</v>
      </c>
      <c r="C285" s="16">
        <v>165.1</v>
      </c>
      <c r="D285" s="16">
        <v>92.918700000000001</v>
      </c>
      <c r="E285" s="22">
        <f t="shared" si="8"/>
        <v>56.280254391278021</v>
      </c>
      <c r="F285" s="22">
        <v>67.976199999999992</v>
      </c>
      <c r="G285" s="22">
        <f t="shared" si="9"/>
        <v>136.69298960518537</v>
      </c>
    </row>
    <row r="286" spans="1:7" s="10" customFormat="1" ht="45" x14ac:dyDescent="0.2">
      <c r="A286" s="14" t="s">
        <v>272</v>
      </c>
      <c r="B286" s="11" t="s">
        <v>1052</v>
      </c>
      <c r="C286" s="16">
        <v>165.1</v>
      </c>
      <c r="D286" s="16">
        <v>92.918700000000001</v>
      </c>
      <c r="E286" s="22">
        <f t="shared" si="8"/>
        <v>56.280254391278021</v>
      </c>
      <c r="F286" s="22">
        <v>67.976199999999992</v>
      </c>
      <c r="G286" s="22">
        <f t="shared" si="9"/>
        <v>136.69298960518537</v>
      </c>
    </row>
    <row r="287" spans="1:7" s="10" customFormat="1" ht="11.25" x14ac:dyDescent="0.2">
      <c r="A287" s="14" t="s">
        <v>273</v>
      </c>
      <c r="B287" s="11" t="s">
        <v>1053</v>
      </c>
      <c r="C287" s="16">
        <v>61884.102979999996</v>
      </c>
      <c r="D287" s="16">
        <v>58278.594210000003</v>
      </c>
      <c r="E287" s="22">
        <f t="shared" si="8"/>
        <v>94.173772267224692</v>
      </c>
      <c r="F287" s="22">
        <v>55797.042090000003</v>
      </c>
      <c r="G287" s="22">
        <f t="shared" si="9"/>
        <v>104.44746177762842</v>
      </c>
    </row>
    <row r="288" spans="1:7" s="10" customFormat="1" ht="22.5" x14ac:dyDescent="0.2">
      <c r="A288" s="14" t="s">
        <v>274</v>
      </c>
      <c r="B288" s="11" t="s">
        <v>1054</v>
      </c>
      <c r="C288" s="16">
        <v>0</v>
      </c>
      <c r="D288" s="16">
        <v>-0.2</v>
      </c>
      <c r="E288" s="22">
        <v>0</v>
      </c>
      <c r="F288" s="22">
        <v>0.6</v>
      </c>
      <c r="G288" s="22">
        <v>0</v>
      </c>
    </row>
    <row r="289" spans="1:7" s="10" customFormat="1" ht="22.5" x14ac:dyDescent="0.2">
      <c r="A289" s="14" t="s">
        <v>275</v>
      </c>
      <c r="B289" s="11" t="s">
        <v>1055</v>
      </c>
      <c r="C289" s="16">
        <v>40569.199999999997</v>
      </c>
      <c r="D289" s="16">
        <v>37751.018469999995</v>
      </c>
      <c r="E289" s="22">
        <f t="shared" si="8"/>
        <v>93.053396345010498</v>
      </c>
      <c r="F289" s="22">
        <v>32866.327499999999</v>
      </c>
      <c r="G289" s="22">
        <f t="shared" si="9"/>
        <v>114.86229628180999</v>
      </c>
    </row>
    <row r="290" spans="1:7" s="10" customFormat="1" ht="22.5" x14ac:dyDescent="0.2">
      <c r="A290" s="14" t="s">
        <v>276</v>
      </c>
      <c r="B290" s="11" t="s">
        <v>1056</v>
      </c>
      <c r="C290" s="16">
        <v>5156.1890000000003</v>
      </c>
      <c r="D290" s="16">
        <v>5147.5662899999998</v>
      </c>
      <c r="E290" s="22">
        <f t="shared" si="8"/>
        <v>99.832769706463438</v>
      </c>
      <c r="F290" s="22">
        <v>7038.2494200000001</v>
      </c>
      <c r="G290" s="22">
        <f t="shared" si="9"/>
        <v>73.137025740699031</v>
      </c>
    </row>
    <row r="291" spans="1:7" s="10" customFormat="1" ht="22.5" x14ac:dyDescent="0.2">
      <c r="A291" s="14" t="s">
        <v>277</v>
      </c>
      <c r="B291" s="11" t="s">
        <v>1057</v>
      </c>
      <c r="C291" s="16">
        <v>11894.0296</v>
      </c>
      <c r="D291" s="16">
        <v>11274.996730000001</v>
      </c>
      <c r="E291" s="22">
        <f t="shared" si="8"/>
        <v>94.795431903078509</v>
      </c>
      <c r="F291" s="22">
        <v>10330.966490000001</v>
      </c>
      <c r="G291" s="22">
        <f t="shared" si="9"/>
        <v>109.1378695392516</v>
      </c>
    </row>
    <row r="292" spans="1:7" s="10" customFormat="1" ht="22.5" x14ac:dyDescent="0.2">
      <c r="A292" s="14" t="s">
        <v>278</v>
      </c>
      <c r="B292" s="11" t="s">
        <v>1058</v>
      </c>
      <c r="C292" s="16">
        <v>453.7</v>
      </c>
      <c r="D292" s="16">
        <v>604.14374999999995</v>
      </c>
      <c r="E292" s="22">
        <f t="shared" si="8"/>
        <v>133.15930130041878</v>
      </c>
      <c r="F292" s="22">
        <v>617.07308</v>
      </c>
      <c r="G292" s="22">
        <f t="shared" si="9"/>
        <v>97.904732774925122</v>
      </c>
    </row>
    <row r="293" spans="1:7" s="10" customFormat="1" ht="22.5" x14ac:dyDescent="0.2">
      <c r="A293" s="14" t="s">
        <v>279</v>
      </c>
      <c r="B293" s="11" t="s">
        <v>1059</v>
      </c>
      <c r="C293" s="16">
        <v>2125.95921</v>
      </c>
      <c r="D293" s="16">
        <v>1868.8808000000001</v>
      </c>
      <c r="E293" s="22">
        <f t="shared" si="8"/>
        <v>87.907650871627027</v>
      </c>
      <c r="F293" s="22">
        <v>3441.2066400000003</v>
      </c>
      <c r="G293" s="22">
        <f t="shared" si="9"/>
        <v>54.308880445493969</v>
      </c>
    </row>
    <row r="294" spans="1:7" s="10" customFormat="1" ht="22.5" x14ac:dyDescent="0.2">
      <c r="A294" s="14" t="s">
        <v>280</v>
      </c>
      <c r="B294" s="11" t="s">
        <v>1060</v>
      </c>
      <c r="C294" s="16">
        <v>1685.0251699999999</v>
      </c>
      <c r="D294" s="16">
        <v>1632.1881699999999</v>
      </c>
      <c r="E294" s="22">
        <f t="shared" si="8"/>
        <v>96.864319836836614</v>
      </c>
      <c r="F294" s="22">
        <v>1502.61896</v>
      </c>
      <c r="G294" s="22">
        <f t="shared" si="9"/>
        <v>108.62289199385584</v>
      </c>
    </row>
    <row r="295" spans="1:7" s="10" customFormat="1" ht="11.25" x14ac:dyDescent="0.2">
      <c r="A295" s="14" t="s">
        <v>281</v>
      </c>
      <c r="B295" s="11" t="s">
        <v>1061</v>
      </c>
      <c r="C295" s="16">
        <v>2326597.1926299999</v>
      </c>
      <c r="D295" s="16">
        <v>1811523.86115</v>
      </c>
      <c r="E295" s="22">
        <f t="shared" si="8"/>
        <v>77.861516677162413</v>
      </c>
      <c r="F295" s="22">
        <v>1599308.4568800002</v>
      </c>
      <c r="G295" s="22">
        <f t="shared" si="9"/>
        <v>113.26919790594985</v>
      </c>
    </row>
    <row r="296" spans="1:7" s="10" customFormat="1" ht="22.5" x14ac:dyDescent="0.2">
      <c r="A296" s="14" t="s">
        <v>282</v>
      </c>
      <c r="B296" s="11" t="s">
        <v>1062</v>
      </c>
      <c r="C296" s="16">
        <v>17626.4604</v>
      </c>
      <c r="D296" s="16">
        <v>19846.652550000003</v>
      </c>
      <c r="E296" s="22">
        <f t="shared" si="8"/>
        <v>112.59579121171714</v>
      </c>
      <c r="F296" s="22">
        <v>27473.385549999999</v>
      </c>
      <c r="G296" s="22">
        <f t="shared" si="9"/>
        <v>72.239558950170974</v>
      </c>
    </row>
    <row r="297" spans="1:7" s="10" customFormat="1" ht="22.5" x14ac:dyDescent="0.2">
      <c r="A297" s="14" t="s">
        <v>283</v>
      </c>
      <c r="B297" s="11" t="s">
        <v>1063</v>
      </c>
      <c r="C297" s="16">
        <v>5753.3</v>
      </c>
      <c r="D297" s="16">
        <v>6115.9353300000002</v>
      </c>
      <c r="E297" s="22">
        <f t="shared" si="8"/>
        <v>106.3030839692003</v>
      </c>
      <c r="F297" s="22">
        <v>6337.7969499999999</v>
      </c>
      <c r="G297" s="22">
        <f t="shared" si="9"/>
        <v>96.499388955652805</v>
      </c>
    </row>
    <row r="298" spans="1:7" s="10" customFormat="1" ht="22.5" x14ac:dyDescent="0.2">
      <c r="A298" s="14" t="s">
        <v>284</v>
      </c>
      <c r="B298" s="11" t="s">
        <v>1064</v>
      </c>
      <c r="C298" s="16">
        <v>2865</v>
      </c>
      <c r="D298" s="16">
        <v>3103.6980699999999</v>
      </c>
      <c r="E298" s="22">
        <f t="shared" si="8"/>
        <v>108.33152076788831</v>
      </c>
      <c r="F298" s="22">
        <v>8333.7182699999994</v>
      </c>
      <c r="G298" s="22">
        <f t="shared" si="9"/>
        <v>37.242656512313324</v>
      </c>
    </row>
    <row r="299" spans="1:7" s="10" customFormat="1" ht="22.5" x14ac:dyDescent="0.2">
      <c r="A299" s="14" t="s">
        <v>285</v>
      </c>
      <c r="B299" s="11" t="s">
        <v>1065</v>
      </c>
      <c r="C299" s="16">
        <v>7535.7</v>
      </c>
      <c r="D299" s="16">
        <v>8968.6358199999995</v>
      </c>
      <c r="E299" s="22">
        <f t="shared" si="8"/>
        <v>119.01529811430922</v>
      </c>
      <c r="F299" s="22">
        <v>9307.8401999999987</v>
      </c>
      <c r="G299" s="22">
        <f t="shared" si="9"/>
        <v>96.355713326492236</v>
      </c>
    </row>
    <row r="300" spans="1:7" s="10" customFormat="1" ht="22.5" x14ac:dyDescent="0.2">
      <c r="A300" s="14" t="s">
        <v>286</v>
      </c>
      <c r="B300" s="11" t="s">
        <v>1066</v>
      </c>
      <c r="C300" s="16">
        <v>579.23</v>
      </c>
      <c r="D300" s="16">
        <v>678.72904000000005</v>
      </c>
      <c r="E300" s="22">
        <f t="shared" si="8"/>
        <v>117.177811922725</v>
      </c>
      <c r="F300" s="22">
        <v>2258.1511399999999</v>
      </c>
      <c r="G300" s="22">
        <f t="shared" si="9"/>
        <v>30.056847302080943</v>
      </c>
    </row>
    <row r="301" spans="1:7" s="13" customFormat="1" ht="22.5" x14ac:dyDescent="0.2">
      <c r="A301" s="14" t="s">
        <v>287</v>
      </c>
      <c r="B301" s="27" t="s">
        <v>1067</v>
      </c>
      <c r="C301" s="22">
        <v>247.93039999999999</v>
      </c>
      <c r="D301" s="22">
        <v>338.08140000000003</v>
      </c>
      <c r="E301" s="22">
        <f t="shared" si="8"/>
        <v>136.36141433240942</v>
      </c>
      <c r="F301" s="22">
        <v>361.91086999999999</v>
      </c>
      <c r="G301" s="22">
        <f t="shared" si="9"/>
        <v>93.415652312405001</v>
      </c>
    </row>
    <row r="302" spans="1:7" s="13" customFormat="1" ht="22.5" x14ac:dyDescent="0.2">
      <c r="A302" s="14" t="s">
        <v>288</v>
      </c>
      <c r="B302" s="11" t="s">
        <v>1068</v>
      </c>
      <c r="C302" s="16">
        <v>645.29999999999995</v>
      </c>
      <c r="D302" s="16">
        <v>641.57289000000003</v>
      </c>
      <c r="E302" s="22">
        <f t="shared" si="8"/>
        <v>99.422422129242221</v>
      </c>
      <c r="F302" s="22">
        <v>873.96812</v>
      </c>
      <c r="G302" s="22">
        <f t="shared" si="9"/>
        <v>73.409186824800884</v>
      </c>
    </row>
    <row r="303" spans="1:7" s="13" customFormat="1" ht="11.25" x14ac:dyDescent="0.2">
      <c r="A303" s="14" t="s">
        <v>289</v>
      </c>
      <c r="B303" s="11" t="s">
        <v>1069</v>
      </c>
      <c r="C303" s="16">
        <v>2308970.7322300002</v>
      </c>
      <c r="D303" s="16">
        <v>1791677.2086</v>
      </c>
      <c r="E303" s="22">
        <f t="shared" si="8"/>
        <v>77.596358567507735</v>
      </c>
      <c r="F303" s="22">
        <v>1571835.0713299999</v>
      </c>
      <c r="G303" s="22">
        <f t="shared" si="9"/>
        <v>113.98633617991369</v>
      </c>
    </row>
    <row r="304" spans="1:7" s="13" customFormat="1" ht="22.5" x14ac:dyDescent="0.2">
      <c r="A304" s="14" t="s">
        <v>290</v>
      </c>
      <c r="B304" s="11" t="s">
        <v>1070</v>
      </c>
      <c r="C304" s="16">
        <v>2238017.2999999998</v>
      </c>
      <c r="D304" s="16">
        <v>1700448.2401700001</v>
      </c>
      <c r="E304" s="22">
        <f t="shared" si="8"/>
        <v>75.980120447236942</v>
      </c>
      <c r="F304" s="22">
        <v>1506316.4578699998</v>
      </c>
      <c r="G304" s="22">
        <f t="shared" si="9"/>
        <v>112.88784845214475</v>
      </c>
    </row>
    <row r="305" spans="1:7" s="10" customFormat="1" ht="11.25" x14ac:dyDescent="0.2">
      <c r="A305" s="14" t="s">
        <v>291</v>
      </c>
      <c r="B305" s="11" t="s">
        <v>1071</v>
      </c>
      <c r="C305" s="16">
        <v>62957.683990000005</v>
      </c>
      <c r="D305" s="16">
        <v>79368.534450000006</v>
      </c>
      <c r="E305" s="22">
        <f t="shared" si="8"/>
        <v>126.06647738599573</v>
      </c>
      <c r="F305" s="22">
        <v>42392.32101</v>
      </c>
      <c r="G305" s="22">
        <f t="shared" si="9"/>
        <v>187.22384752483268</v>
      </c>
    </row>
    <row r="306" spans="1:7" s="10" customFormat="1" ht="11.25" x14ac:dyDescent="0.2">
      <c r="A306" s="14" t="s">
        <v>292</v>
      </c>
      <c r="B306" s="11" t="s">
        <v>1072</v>
      </c>
      <c r="C306" s="16">
        <v>889.91706000000011</v>
      </c>
      <c r="D306" s="16">
        <v>3272.7644399999999</v>
      </c>
      <c r="E306" s="22" t="s">
        <v>2032</v>
      </c>
      <c r="F306" s="22">
        <v>2969.6536299999998</v>
      </c>
      <c r="G306" s="22">
        <f t="shared" si="9"/>
        <v>110.20694154152922</v>
      </c>
    </row>
    <row r="307" spans="1:7" s="10" customFormat="1" ht="11.25" x14ac:dyDescent="0.2">
      <c r="A307" s="14" t="s">
        <v>293</v>
      </c>
      <c r="B307" s="11" t="s">
        <v>1073</v>
      </c>
      <c r="C307" s="16">
        <v>1261.18</v>
      </c>
      <c r="D307" s="16">
        <v>2650.9043900000001</v>
      </c>
      <c r="E307" s="22" t="s">
        <v>2032</v>
      </c>
      <c r="F307" s="22">
        <v>13542.481689999999</v>
      </c>
      <c r="G307" s="22">
        <f t="shared" si="9"/>
        <v>19.574731210140559</v>
      </c>
    </row>
    <row r="308" spans="1:7" s="10" customFormat="1" ht="11.25" x14ac:dyDescent="0.2">
      <c r="A308" s="14" t="s">
        <v>294</v>
      </c>
      <c r="B308" s="11" t="s">
        <v>1074</v>
      </c>
      <c r="C308" s="16">
        <v>178.13595999999998</v>
      </c>
      <c r="D308" s="16">
        <v>232.56512000000001</v>
      </c>
      <c r="E308" s="22">
        <f t="shared" si="8"/>
        <v>130.55484136947982</v>
      </c>
      <c r="F308" s="22">
        <v>1018.75375</v>
      </c>
      <c r="G308" s="22">
        <f t="shared" si="9"/>
        <v>22.828394005911637</v>
      </c>
    </row>
    <row r="309" spans="1:7" s="10" customFormat="1" ht="11.25" x14ac:dyDescent="0.2">
      <c r="A309" s="14" t="s">
        <v>295</v>
      </c>
      <c r="B309" s="11" t="s">
        <v>1075</v>
      </c>
      <c r="C309" s="16">
        <v>5666.5152199999993</v>
      </c>
      <c r="D309" s="16">
        <v>5704.20003</v>
      </c>
      <c r="E309" s="22">
        <f t="shared" si="8"/>
        <v>100.66504383270679</v>
      </c>
      <c r="F309" s="22">
        <v>5595.4033799999997</v>
      </c>
      <c r="G309" s="22">
        <f t="shared" si="9"/>
        <v>101.9443933280821</v>
      </c>
    </row>
    <row r="310" spans="1:7" s="10" customFormat="1" ht="21.75" x14ac:dyDescent="0.2">
      <c r="A310" s="21" t="s">
        <v>296</v>
      </c>
      <c r="B310" s="12" t="s">
        <v>1076</v>
      </c>
      <c r="C310" s="18">
        <v>1157742.72841</v>
      </c>
      <c r="D310" s="18">
        <v>1165589.33617</v>
      </c>
      <c r="E310" s="17">
        <f t="shared" si="8"/>
        <v>100.67775055437198</v>
      </c>
      <c r="F310" s="17">
        <v>1368562.8828199999</v>
      </c>
      <c r="G310" s="17">
        <f t="shared" si="9"/>
        <v>85.168854920881557</v>
      </c>
    </row>
    <row r="311" spans="1:7" s="10" customFormat="1" ht="11.25" x14ac:dyDescent="0.2">
      <c r="A311" s="14" t="s">
        <v>297</v>
      </c>
      <c r="B311" s="11" t="s">
        <v>1077</v>
      </c>
      <c r="C311" s="16">
        <v>9560.57</v>
      </c>
      <c r="D311" s="16">
        <v>7490.6929199999995</v>
      </c>
      <c r="E311" s="22">
        <f t="shared" si="8"/>
        <v>78.349856964595205</v>
      </c>
      <c r="F311" s="22">
        <v>6243.1873700000006</v>
      </c>
      <c r="G311" s="22">
        <f t="shared" si="9"/>
        <v>119.98186945332698</v>
      </c>
    </row>
    <row r="312" spans="1:7" s="10" customFormat="1" ht="22.5" x14ac:dyDescent="0.2">
      <c r="A312" s="14" t="s">
        <v>298</v>
      </c>
      <c r="B312" s="11" t="s">
        <v>1078</v>
      </c>
      <c r="C312" s="16">
        <v>339.6</v>
      </c>
      <c r="D312" s="16">
        <v>381.13403999999997</v>
      </c>
      <c r="E312" s="22">
        <f t="shared" si="8"/>
        <v>112.23028268551236</v>
      </c>
      <c r="F312" s="22">
        <v>343.78737000000001</v>
      </c>
      <c r="G312" s="22">
        <f t="shared" si="9"/>
        <v>110.86330483868561</v>
      </c>
    </row>
    <row r="313" spans="1:7" s="10" customFormat="1" ht="22.5" x14ac:dyDescent="0.2">
      <c r="A313" s="14" t="s">
        <v>299</v>
      </c>
      <c r="B313" s="11" t="s">
        <v>1079</v>
      </c>
      <c r="C313" s="16">
        <v>6279</v>
      </c>
      <c r="D313" s="16">
        <v>6305.4258799999998</v>
      </c>
      <c r="E313" s="22">
        <f t="shared" si="8"/>
        <v>100.42086128364389</v>
      </c>
      <c r="F313" s="22">
        <v>5218.8500000000004</v>
      </c>
      <c r="G313" s="22">
        <f t="shared" si="9"/>
        <v>120.82021671441025</v>
      </c>
    </row>
    <row r="314" spans="1:7" s="10" customFormat="1" ht="22.5" x14ac:dyDescent="0.2">
      <c r="A314" s="14" t="s">
        <v>300</v>
      </c>
      <c r="B314" s="11" t="s">
        <v>1080</v>
      </c>
      <c r="C314" s="16">
        <v>393.8</v>
      </c>
      <c r="D314" s="16">
        <v>804.13300000000004</v>
      </c>
      <c r="E314" s="22" t="s">
        <v>2032</v>
      </c>
      <c r="F314" s="22">
        <v>0</v>
      </c>
      <c r="G314" s="22">
        <v>0</v>
      </c>
    </row>
    <row r="315" spans="1:7" s="10" customFormat="1" ht="22.5" x14ac:dyDescent="0.2">
      <c r="A315" s="14" t="s">
        <v>1898</v>
      </c>
      <c r="B315" s="11" t="s">
        <v>1899</v>
      </c>
      <c r="C315" s="16">
        <v>0</v>
      </c>
      <c r="D315" s="16">
        <v>0</v>
      </c>
      <c r="E315" s="22">
        <v>0</v>
      </c>
      <c r="F315" s="22">
        <v>368.55</v>
      </c>
      <c r="G315" s="22">
        <f t="shared" si="9"/>
        <v>0</v>
      </c>
    </row>
    <row r="316" spans="1:7" s="10" customFormat="1" ht="22.5" x14ac:dyDescent="0.2">
      <c r="A316" s="14" t="s">
        <v>301</v>
      </c>
      <c r="B316" s="11" t="s">
        <v>1081</v>
      </c>
      <c r="C316" s="16">
        <v>2548.17</v>
      </c>
      <c r="D316" s="16">
        <v>0</v>
      </c>
      <c r="E316" s="22">
        <f t="shared" si="8"/>
        <v>0</v>
      </c>
      <c r="F316" s="22">
        <v>312</v>
      </c>
      <c r="G316" s="22">
        <f t="shared" si="9"/>
        <v>0</v>
      </c>
    </row>
    <row r="317" spans="1:7" s="10" customFormat="1" ht="45" x14ac:dyDescent="0.2">
      <c r="A317" s="14" t="s">
        <v>302</v>
      </c>
      <c r="B317" s="11" t="s">
        <v>1082</v>
      </c>
      <c r="C317" s="16">
        <v>116600.83254</v>
      </c>
      <c r="D317" s="16">
        <v>113821.85746</v>
      </c>
      <c r="E317" s="22">
        <f t="shared" si="8"/>
        <v>97.616676468371978</v>
      </c>
      <c r="F317" s="22">
        <v>135609.95097000001</v>
      </c>
      <c r="G317" s="22">
        <f t="shared" si="9"/>
        <v>83.933263485347013</v>
      </c>
    </row>
    <row r="318" spans="1:7" s="10" customFormat="1" ht="67.5" x14ac:dyDescent="0.2">
      <c r="A318" s="14" t="s">
        <v>303</v>
      </c>
      <c r="B318" s="27" t="s">
        <v>1083</v>
      </c>
      <c r="C318" s="16">
        <v>372.9</v>
      </c>
      <c r="D318" s="16">
        <v>336.15813000000003</v>
      </c>
      <c r="E318" s="22">
        <f t="shared" si="8"/>
        <v>90.146991150442489</v>
      </c>
      <c r="F318" s="22">
        <v>1009.1514</v>
      </c>
      <c r="G318" s="22">
        <f t="shared" si="9"/>
        <v>33.310970980172058</v>
      </c>
    </row>
    <row r="319" spans="1:7" s="13" customFormat="1" ht="67.5" x14ac:dyDescent="0.2">
      <c r="A319" s="14" t="s">
        <v>304</v>
      </c>
      <c r="B319" s="27" t="s">
        <v>1084</v>
      </c>
      <c r="C319" s="22">
        <v>1270.5</v>
      </c>
      <c r="D319" s="22">
        <v>2130.3817400000003</v>
      </c>
      <c r="E319" s="22">
        <f t="shared" si="8"/>
        <v>167.68057772530503</v>
      </c>
      <c r="F319" s="22">
        <v>1688.98965</v>
      </c>
      <c r="G319" s="22">
        <f t="shared" si="9"/>
        <v>126.13349880504006</v>
      </c>
    </row>
    <row r="320" spans="1:7" s="13" customFormat="1" ht="56.25" x14ac:dyDescent="0.2">
      <c r="A320" s="14" t="s">
        <v>1900</v>
      </c>
      <c r="B320" s="11" t="s">
        <v>1901</v>
      </c>
      <c r="C320" s="22">
        <v>0</v>
      </c>
      <c r="D320" s="22">
        <v>0</v>
      </c>
      <c r="E320" s="22">
        <v>0</v>
      </c>
      <c r="F320" s="22">
        <v>36.270000000000003</v>
      </c>
      <c r="G320" s="22">
        <f t="shared" si="9"/>
        <v>0</v>
      </c>
    </row>
    <row r="321" spans="1:7" s="13" customFormat="1" ht="56.25" x14ac:dyDescent="0.2">
      <c r="A321" s="14" t="s">
        <v>305</v>
      </c>
      <c r="B321" s="11" t="s">
        <v>1085</v>
      </c>
      <c r="C321" s="16">
        <v>1270.5</v>
      </c>
      <c r="D321" s="16">
        <v>2130.3817400000003</v>
      </c>
      <c r="E321" s="22">
        <f t="shared" si="8"/>
        <v>167.68057772530503</v>
      </c>
      <c r="F321" s="22">
        <v>1688.98965</v>
      </c>
      <c r="G321" s="22">
        <f t="shared" si="9"/>
        <v>126.13349880504006</v>
      </c>
    </row>
    <row r="322" spans="1:7" s="13" customFormat="1" ht="67.5" x14ac:dyDescent="0.2">
      <c r="A322" s="14" t="s">
        <v>306</v>
      </c>
      <c r="B322" s="11" t="s">
        <v>1086</v>
      </c>
      <c r="C322" s="16">
        <v>372.9</v>
      </c>
      <c r="D322" s="16">
        <v>336.15813000000003</v>
      </c>
      <c r="E322" s="22">
        <f t="shared" si="8"/>
        <v>90.146991150442489</v>
      </c>
      <c r="F322" s="22">
        <v>972.88139999999999</v>
      </c>
      <c r="G322" s="22">
        <f t="shared" si="9"/>
        <v>34.552837581230357</v>
      </c>
    </row>
    <row r="323" spans="1:7" s="13" customFormat="1" ht="56.25" x14ac:dyDescent="0.2">
      <c r="A323" s="14" t="s">
        <v>307</v>
      </c>
      <c r="B323" s="11" t="s">
        <v>1087</v>
      </c>
      <c r="C323" s="16">
        <v>104061.183</v>
      </c>
      <c r="D323" s="16">
        <v>104778.04687000001</v>
      </c>
      <c r="E323" s="22">
        <f t="shared" si="8"/>
        <v>100.68888691184685</v>
      </c>
      <c r="F323" s="22">
        <v>124796.36314</v>
      </c>
      <c r="G323" s="22">
        <f t="shared" si="9"/>
        <v>83.959215023323324</v>
      </c>
    </row>
    <row r="324" spans="1:7" s="10" customFormat="1" ht="56.25" x14ac:dyDescent="0.2">
      <c r="A324" s="14" t="s">
        <v>308</v>
      </c>
      <c r="B324" s="11" t="s">
        <v>1088</v>
      </c>
      <c r="C324" s="16">
        <v>65.099999999999994</v>
      </c>
      <c r="D324" s="16">
        <v>286.26549999999997</v>
      </c>
      <c r="E324" s="22" t="s">
        <v>2032</v>
      </c>
      <c r="F324" s="22">
        <v>444.94481999999999</v>
      </c>
      <c r="G324" s="22">
        <f t="shared" si="9"/>
        <v>64.337303668351495</v>
      </c>
    </row>
    <row r="325" spans="1:7" s="10" customFormat="1" ht="56.25" x14ac:dyDescent="0.2">
      <c r="A325" s="14" t="s">
        <v>309</v>
      </c>
      <c r="B325" s="11" t="s">
        <v>1089</v>
      </c>
      <c r="C325" s="16">
        <v>3735.5630000000001</v>
      </c>
      <c r="D325" s="16">
        <v>2759.4099000000001</v>
      </c>
      <c r="E325" s="22">
        <f t="shared" si="8"/>
        <v>73.868648447369239</v>
      </c>
      <c r="F325" s="22">
        <v>3391.6418399999998</v>
      </c>
      <c r="G325" s="22">
        <f t="shared" si="9"/>
        <v>81.359118390873491</v>
      </c>
    </row>
    <row r="326" spans="1:7" s="10" customFormat="1" ht="56.25" x14ac:dyDescent="0.2">
      <c r="A326" s="14" t="s">
        <v>310</v>
      </c>
      <c r="B326" s="11" t="s">
        <v>1090</v>
      </c>
      <c r="C326" s="16">
        <v>69.294039999999995</v>
      </c>
      <c r="D326" s="16">
        <v>193.36457999999999</v>
      </c>
      <c r="E326" s="22" t="s">
        <v>2032</v>
      </c>
      <c r="F326" s="22">
        <v>346.43</v>
      </c>
      <c r="G326" s="22">
        <f t="shared" si="9"/>
        <v>55.816349623300518</v>
      </c>
    </row>
    <row r="327" spans="1:7" s="10" customFormat="1" ht="56.25" x14ac:dyDescent="0.2">
      <c r="A327" s="14" t="s">
        <v>311</v>
      </c>
      <c r="B327" s="11" t="s">
        <v>1091</v>
      </c>
      <c r="C327" s="16">
        <v>43.6</v>
      </c>
      <c r="D327" s="16">
        <v>43.554000000000002</v>
      </c>
      <c r="E327" s="22">
        <f t="shared" si="8"/>
        <v>99.894495412844037</v>
      </c>
      <c r="F327" s="22">
        <v>85.698700000000002</v>
      </c>
      <c r="G327" s="22">
        <f t="shared" si="9"/>
        <v>50.82224117752078</v>
      </c>
    </row>
    <row r="328" spans="1:7" s="10" customFormat="1" ht="56.25" x14ac:dyDescent="0.2">
      <c r="A328" s="14" t="s">
        <v>312</v>
      </c>
      <c r="B328" s="11" t="s">
        <v>1092</v>
      </c>
      <c r="C328" s="16">
        <v>65.099999999999994</v>
      </c>
      <c r="D328" s="16">
        <v>80.760499999999993</v>
      </c>
      <c r="E328" s="22">
        <f t="shared" si="8"/>
        <v>124.05606758832566</v>
      </c>
      <c r="F328" s="22">
        <v>0</v>
      </c>
      <c r="G328" s="22">
        <v>0</v>
      </c>
    </row>
    <row r="329" spans="1:7" s="10" customFormat="1" ht="56.25" x14ac:dyDescent="0.2">
      <c r="A329" s="14" t="s">
        <v>313</v>
      </c>
      <c r="B329" s="11" t="s">
        <v>1093</v>
      </c>
      <c r="C329" s="16">
        <v>0</v>
      </c>
      <c r="D329" s="16">
        <v>169.17250000000001</v>
      </c>
      <c r="E329" s="22">
        <v>0</v>
      </c>
      <c r="F329" s="22">
        <v>0</v>
      </c>
      <c r="G329" s="22">
        <v>0</v>
      </c>
    </row>
    <row r="330" spans="1:7" s="10" customFormat="1" ht="56.25" x14ac:dyDescent="0.2">
      <c r="A330" s="14" t="s">
        <v>314</v>
      </c>
      <c r="B330" s="11" t="s">
        <v>1094</v>
      </c>
      <c r="C330" s="16">
        <v>26.929040000000001</v>
      </c>
      <c r="D330" s="16">
        <v>48.638080000000002</v>
      </c>
      <c r="E330" s="22">
        <f t="shared" si="8"/>
        <v>180.61572191210681</v>
      </c>
      <c r="F330" s="22">
        <v>0</v>
      </c>
      <c r="G330" s="22">
        <v>0</v>
      </c>
    </row>
    <row r="331" spans="1:7" s="10" customFormat="1" ht="56.25" x14ac:dyDescent="0.2">
      <c r="A331" s="14" t="s">
        <v>315</v>
      </c>
      <c r="B331" s="11" t="s">
        <v>1095</v>
      </c>
      <c r="C331" s="16">
        <v>104017.583</v>
      </c>
      <c r="D331" s="16">
        <v>104734.49287</v>
      </c>
      <c r="E331" s="22">
        <f t="shared" si="8"/>
        <v>100.68921988891051</v>
      </c>
      <c r="F331" s="22">
        <v>124796.36314</v>
      </c>
      <c r="G331" s="22">
        <f t="shared" si="9"/>
        <v>83.924314967821587</v>
      </c>
    </row>
    <row r="332" spans="1:7" s="10" customFormat="1" ht="56.25" x14ac:dyDescent="0.2">
      <c r="A332" s="14" t="s">
        <v>316</v>
      </c>
      <c r="B332" s="11" t="s">
        <v>1096</v>
      </c>
      <c r="C332" s="16">
        <v>0</v>
      </c>
      <c r="D332" s="16">
        <v>205.505</v>
      </c>
      <c r="E332" s="22">
        <v>0</v>
      </c>
      <c r="F332" s="22">
        <v>359.24612000000002</v>
      </c>
      <c r="G332" s="22">
        <f t="shared" si="9"/>
        <v>57.20451483233834</v>
      </c>
    </row>
    <row r="333" spans="1:7" s="13" customFormat="1" ht="56.25" x14ac:dyDescent="0.2">
      <c r="A333" s="14" t="s">
        <v>317</v>
      </c>
      <c r="B333" s="11" t="s">
        <v>1097</v>
      </c>
      <c r="C333" s="16">
        <v>3735.5630000000001</v>
      </c>
      <c r="D333" s="16">
        <v>2590.2374</v>
      </c>
      <c r="E333" s="22">
        <f t="shared" si="8"/>
        <v>69.339946883508588</v>
      </c>
      <c r="F333" s="22">
        <v>3391.6418399999998</v>
      </c>
      <c r="G333" s="22">
        <f t="shared" si="9"/>
        <v>76.371194901876791</v>
      </c>
    </row>
    <row r="334" spans="1:7" s="13" customFormat="1" ht="56.25" x14ac:dyDescent="0.2">
      <c r="A334" s="14" t="s">
        <v>318</v>
      </c>
      <c r="B334" s="11" t="s">
        <v>1098</v>
      </c>
      <c r="C334" s="16">
        <v>42.365000000000002</v>
      </c>
      <c r="D334" s="16">
        <v>144.72649999999999</v>
      </c>
      <c r="E334" s="22" t="s">
        <v>2032</v>
      </c>
      <c r="F334" s="22">
        <v>346.43</v>
      </c>
      <c r="G334" s="22">
        <f t="shared" si="9"/>
        <v>41.776549375054117</v>
      </c>
    </row>
    <row r="335" spans="1:7" s="10" customFormat="1" ht="56.25" x14ac:dyDescent="0.2">
      <c r="A335" s="14" t="s">
        <v>319</v>
      </c>
      <c r="B335" s="11" t="s">
        <v>1099</v>
      </c>
      <c r="C335" s="16">
        <v>136.9</v>
      </c>
      <c r="D335" s="16">
        <v>556.63880000000006</v>
      </c>
      <c r="E335" s="22" t="s">
        <v>2032</v>
      </c>
      <c r="F335" s="22">
        <v>1244.21677</v>
      </c>
      <c r="G335" s="22">
        <f t="shared" si="9"/>
        <v>44.738088524558314</v>
      </c>
    </row>
    <row r="336" spans="1:7" s="10" customFormat="1" ht="56.25" x14ac:dyDescent="0.2">
      <c r="A336" s="14" t="s">
        <v>320</v>
      </c>
      <c r="B336" s="11" t="s">
        <v>1100</v>
      </c>
      <c r="C336" s="16">
        <v>309.37200000000001</v>
      </c>
      <c r="D336" s="16">
        <v>620.61310000000003</v>
      </c>
      <c r="E336" s="22" t="s">
        <v>2032</v>
      </c>
      <c r="F336" s="22">
        <v>165.52245000000002</v>
      </c>
      <c r="G336" s="22" t="s">
        <v>2032</v>
      </c>
    </row>
    <row r="337" spans="1:8" s="10" customFormat="1" ht="56.25" x14ac:dyDescent="0.2">
      <c r="A337" s="14" t="s">
        <v>321</v>
      </c>
      <c r="B337" s="11" t="s">
        <v>1101</v>
      </c>
      <c r="C337" s="16">
        <v>6219.808</v>
      </c>
      <c r="D337" s="16">
        <v>1158.7996699999999</v>
      </c>
      <c r="E337" s="22">
        <f t="shared" si="8"/>
        <v>18.630794873410881</v>
      </c>
      <c r="F337" s="22">
        <v>2043.479</v>
      </c>
      <c r="G337" s="22">
        <f t="shared" si="9"/>
        <v>56.707197382503068</v>
      </c>
    </row>
    <row r="338" spans="1:8" s="10" customFormat="1" ht="56.25" x14ac:dyDescent="0.2">
      <c r="A338" s="14" t="s">
        <v>322</v>
      </c>
      <c r="B338" s="11" t="s">
        <v>1102</v>
      </c>
      <c r="C338" s="16">
        <v>118.1845</v>
      </c>
      <c r="D338" s="16">
        <v>118.1845</v>
      </c>
      <c r="E338" s="22">
        <f t="shared" si="8"/>
        <v>100</v>
      </c>
      <c r="F338" s="22">
        <v>332.63890000000004</v>
      </c>
      <c r="G338" s="22">
        <f t="shared" si="9"/>
        <v>35.529368333048232</v>
      </c>
    </row>
    <row r="339" spans="1:8" s="10" customFormat="1" ht="56.25" x14ac:dyDescent="0.2">
      <c r="A339" s="14" t="s">
        <v>323</v>
      </c>
      <c r="B339" s="11" t="s">
        <v>1103</v>
      </c>
      <c r="C339" s="16">
        <v>14.2</v>
      </c>
      <c r="D339" s="16">
        <v>656.16667000000007</v>
      </c>
      <c r="E339" s="22" t="s">
        <v>2032</v>
      </c>
      <c r="F339" s="22">
        <v>0</v>
      </c>
      <c r="G339" s="22">
        <v>0</v>
      </c>
    </row>
    <row r="340" spans="1:8" s="10" customFormat="1" ht="56.25" x14ac:dyDescent="0.2">
      <c r="A340" s="14" t="s">
        <v>324</v>
      </c>
      <c r="B340" s="11" t="s">
        <v>1104</v>
      </c>
      <c r="C340" s="16">
        <v>227.828</v>
      </c>
      <c r="D340" s="16">
        <v>227.828</v>
      </c>
      <c r="E340" s="22">
        <f t="shared" si="8"/>
        <v>100</v>
      </c>
      <c r="F340" s="22">
        <v>146.57300000000001</v>
      </c>
      <c r="G340" s="22">
        <f t="shared" si="9"/>
        <v>155.43654015405292</v>
      </c>
    </row>
    <row r="341" spans="1:8" s="10" customFormat="1" ht="56.25" x14ac:dyDescent="0.2">
      <c r="A341" s="14" t="s">
        <v>1902</v>
      </c>
      <c r="B341" s="11" t="s">
        <v>1903</v>
      </c>
      <c r="C341" s="16">
        <v>0</v>
      </c>
      <c r="D341" s="16">
        <v>0</v>
      </c>
      <c r="E341" s="22">
        <v>0</v>
      </c>
      <c r="F341" s="22">
        <v>36.910449999999997</v>
      </c>
      <c r="G341" s="22">
        <f t="shared" si="9"/>
        <v>0</v>
      </c>
    </row>
    <row r="342" spans="1:8" s="10" customFormat="1" ht="56.25" x14ac:dyDescent="0.2">
      <c r="A342" s="14" t="s">
        <v>1904</v>
      </c>
      <c r="B342" s="11" t="s">
        <v>1905</v>
      </c>
      <c r="C342" s="16">
        <v>0</v>
      </c>
      <c r="D342" s="16">
        <v>0</v>
      </c>
      <c r="E342" s="22">
        <v>0</v>
      </c>
      <c r="F342" s="22">
        <v>9.4499999999999993</v>
      </c>
      <c r="G342" s="22">
        <f t="shared" si="9"/>
        <v>0</v>
      </c>
    </row>
    <row r="343" spans="1:8" s="10" customFormat="1" ht="56.25" x14ac:dyDescent="0.2">
      <c r="A343" s="14" t="s">
        <v>325</v>
      </c>
      <c r="B343" s="11" t="s">
        <v>1105</v>
      </c>
      <c r="C343" s="16">
        <v>136.9</v>
      </c>
      <c r="D343" s="16">
        <v>556.63880000000006</v>
      </c>
      <c r="E343" s="22" t="s">
        <v>2032</v>
      </c>
      <c r="F343" s="22">
        <v>1244.21677</v>
      </c>
      <c r="G343" s="22">
        <f t="shared" si="9"/>
        <v>44.738088524558314</v>
      </c>
    </row>
    <row r="344" spans="1:8" s="10" customFormat="1" ht="56.25" x14ac:dyDescent="0.2">
      <c r="A344" s="14" t="s">
        <v>326</v>
      </c>
      <c r="B344" s="11" t="s">
        <v>1106</v>
      </c>
      <c r="C344" s="16">
        <v>309.37200000000001</v>
      </c>
      <c r="D344" s="16">
        <v>620.61310000000003</v>
      </c>
      <c r="E344" s="22" t="s">
        <v>2032</v>
      </c>
      <c r="F344" s="22">
        <v>128.61199999999999</v>
      </c>
      <c r="G344" s="22" t="s">
        <v>2032</v>
      </c>
    </row>
    <row r="345" spans="1:8" s="10" customFormat="1" ht="56.25" x14ac:dyDescent="0.2">
      <c r="A345" s="14" t="s">
        <v>327</v>
      </c>
      <c r="B345" s="11" t="s">
        <v>1107</v>
      </c>
      <c r="C345" s="16">
        <v>6219.808</v>
      </c>
      <c r="D345" s="16">
        <v>1158.7996699999999</v>
      </c>
      <c r="E345" s="22">
        <f t="shared" si="8"/>
        <v>18.630794873410881</v>
      </c>
      <c r="F345" s="22">
        <v>2034.029</v>
      </c>
      <c r="G345" s="22">
        <f t="shared" ref="G344:G408" si="10">D345/F345*100</f>
        <v>56.970656268912578</v>
      </c>
    </row>
    <row r="346" spans="1:8" s="10" customFormat="1" ht="56.25" x14ac:dyDescent="0.2">
      <c r="A346" s="14" t="s">
        <v>328</v>
      </c>
      <c r="B346" s="11" t="s">
        <v>1108</v>
      </c>
      <c r="C346" s="16">
        <v>118.1845</v>
      </c>
      <c r="D346" s="16">
        <v>118.1845</v>
      </c>
      <c r="E346" s="22">
        <f t="shared" si="8"/>
        <v>100</v>
      </c>
      <c r="F346" s="22">
        <v>332.63890000000004</v>
      </c>
      <c r="G346" s="22">
        <f t="shared" si="10"/>
        <v>35.529368333048232</v>
      </c>
    </row>
    <row r="347" spans="1:8" s="13" customFormat="1" ht="56.25" x14ac:dyDescent="0.2">
      <c r="A347" s="14" t="s">
        <v>329</v>
      </c>
      <c r="B347" s="27" t="s">
        <v>1109</v>
      </c>
      <c r="C347" s="22">
        <v>14.2</v>
      </c>
      <c r="D347" s="22">
        <v>656.16667000000007</v>
      </c>
      <c r="E347" s="22" t="s">
        <v>2032</v>
      </c>
      <c r="F347" s="22">
        <v>0</v>
      </c>
      <c r="G347" s="22">
        <v>0</v>
      </c>
    </row>
    <row r="348" spans="1:8" s="13" customFormat="1" ht="56.25" x14ac:dyDescent="0.2">
      <c r="A348" s="14" t="s">
        <v>330</v>
      </c>
      <c r="B348" s="11" t="s">
        <v>1110</v>
      </c>
      <c r="C348" s="16">
        <v>227.828</v>
      </c>
      <c r="D348" s="16">
        <v>227.828</v>
      </c>
      <c r="E348" s="22">
        <f t="shared" si="8"/>
        <v>100</v>
      </c>
      <c r="F348" s="22">
        <v>146.57300000000001</v>
      </c>
      <c r="G348" s="22">
        <f t="shared" si="10"/>
        <v>155.43654015405292</v>
      </c>
    </row>
    <row r="349" spans="1:8" s="13" customFormat="1" ht="22.5" x14ac:dyDescent="0.2">
      <c r="A349" s="14" t="s">
        <v>331</v>
      </c>
      <c r="B349" s="11" t="s">
        <v>1111</v>
      </c>
      <c r="C349" s="16">
        <v>611659.62141000002</v>
      </c>
      <c r="D349" s="16">
        <v>669629.50066999998</v>
      </c>
      <c r="E349" s="22">
        <f t="shared" si="8"/>
        <v>109.47747361945646</v>
      </c>
      <c r="F349" s="22">
        <v>854799.98428999993</v>
      </c>
      <c r="G349" s="22">
        <f t="shared" si="10"/>
        <v>78.337565860649462</v>
      </c>
    </row>
    <row r="350" spans="1:8" s="13" customFormat="1" ht="22.5" x14ac:dyDescent="0.2">
      <c r="A350" s="14" t="s">
        <v>332</v>
      </c>
      <c r="B350" s="11" t="s">
        <v>1112</v>
      </c>
      <c r="C350" s="16">
        <v>168200.30581999998</v>
      </c>
      <c r="D350" s="16">
        <v>186605.03438</v>
      </c>
      <c r="E350" s="22">
        <f t="shared" si="8"/>
        <v>110.94214928461301</v>
      </c>
      <c r="F350" s="22">
        <v>375228.45016000001</v>
      </c>
      <c r="G350" s="22">
        <f t="shared" si="10"/>
        <v>49.731046326692528</v>
      </c>
      <c r="H350" s="29" t="e">
        <f t="shared" ref="H350" si="11">+E350+E353+E356+E359</f>
        <v>#VALUE!</v>
      </c>
    </row>
    <row r="351" spans="1:8" s="10" customFormat="1" ht="33.75" x14ac:dyDescent="0.2">
      <c r="A351" s="14" t="s">
        <v>333</v>
      </c>
      <c r="B351" s="11" t="s">
        <v>1113</v>
      </c>
      <c r="C351" s="16">
        <v>37101.316869999995</v>
      </c>
      <c r="D351" s="16">
        <v>33461.941010000002</v>
      </c>
      <c r="E351" s="22">
        <f t="shared" si="8"/>
        <v>90.190709745554116</v>
      </c>
      <c r="F351" s="22">
        <v>119350.64971</v>
      </c>
      <c r="G351" s="22">
        <f t="shared" si="10"/>
        <v>28.036664309164909</v>
      </c>
    </row>
    <row r="352" spans="1:8" s="10" customFormat="1" ht="33.75" x14ac:dyDescent="0.2">
      <c r="A352" s="14" t="s">
        <v>334</v>
      </c>
      <c r="B352" s="11" t="s">
        <v>1114</v>
      </c>
      <c r="C352" s="16">
        <v>65762.181490000003</v>
      </c>
      <c r="D352" s="16">
        <v>53661.800840000004</v>
      </c>
      <c r="E352" s="22">
        <f t="shared" si="8"/>
        <v>81.599788243277757</v>
      </c>
      <c r="F352" s="22">
        <v>31582.062730000001</v>
      </c>
      <c r="G352" s="22">
        <f t="shared" si="10"/>
        <v>169.91227361798101</v>
      </c>
    </row>
    <row r="353" spans="1:7" s="10" customFormat="1" ht="33.75" x14ac:dyDescent="0.2">
      <c r="A353" s="14" t="s">
        <v>335</v>
      </c>
      <c r="B353" s="11" t="s">
        <v>1115</v>
      </c>
      <c r="C353" s="16">
        <v>52883.6</v>
      </c>
      <c r="D353" s="16">
        <v>82377.988859999998</v>
      </c>
      <c r="E353" s="22">
        <f t="shared" si="8"/>
        <v>155.7722788539358</v>
      </c>
      <c r="F353" s="22">
        <v>182916.2444</v>
      </c>
      <c r="G353" s="22">
        <f t="shared" si="10"/>
        <v>45.035906532093655</v>
      </c>
    </row>
    <row r="354" spans="1:7" s="10" customFormat="1" ht="33.75" x14ac:dyDescent="0.2">
      <c r="A354" s="14" t="s">
        <v>336</v>
      </c>
      <c r="B354" s="11" t="s">
        <v>1116</v>
      </c>
      <c r="C354" s="16">
        <v>12453.207460000001</v>
      </c>
      <c r="D354" s="16">
        <v>17103.303670000001</v>
      </c>
      <c r="E354" s="22">
        <f t="shared" si="8"/>
        <v>137.34055041591671</v>
      </c>
      <c r="F354" s="22">
        <v>41379.493320000001</v>
      </c>
      <c r="G354" s="22">
        <f t="shared" si="10"/>
        <v>41.332801099653487</v>
      </c>
    </row>
    <row r="355" spans="1:7" s="10" customFormat="1" ht="33.75" x14ac:dyDescent="0.2">
      <c r="A355" s="14" t="s">
        <v>337</v>
      </c>
      <c r="B355" s="11" t="s">
        <v>1117</v>
      </c>
      <c r="C355" s="16">
        <v>443459.31558999995</v>
      </c>
      <c r="D355" s="16">
        <v>483024.46629000001</v>
      </c>
      <c r="E355" s="22">
        <f t="shared" si="8"/>
        <v>108.92193473201948</v>
      </c>
      <c r="F355" s="22">
        <v>479571.53412999999</v>
      </c>
      <c r="G355" s="22">
        <f t="shared" si="10"/>
        <v>100.72000356865718</v>
      </c>
    </row>
    <row r="356" spans="1:7" s="10" customFormat="1" ht="33.75" x14ac:dyDescent="0.2">
      <c r="A356" s="14" t="s">
        <v>338</v>
      </c>
      <c r="B356" s="11" t="s">
        <v>1118</v>
      </c>
      <c r="C356" s="16">
        <v>289.2</v>
      </c>
      <c r="D356" s="16">
        <v>4371.8768300000002</v>
      </c>
      <c r="E356" s="22" t="s">
        <v>2032</v>
      </c>
      <c r="F356" s="22">
        <v>15435.24775</v>
      </c>
      <c r="G356" s="22">
        <f t="shared" si="10"/>
        <v>28.32398223086507</v>
      </c>
    </row>
    <row r="357" spans="1:7" s="10" customFormat="1" ht="33.75" x14ac:dyDescent="0.2">
      <c r="A357" s="14" t="s">
        <v>339</v>
      </c>
      <c r="B357" s="11" t="s">
        <v>1119</v>
      </c>
      <c r="C357" s="16">
        <v>92180.150170000008</v>
      </c>
      <c r="D357" s="16">
        <v>81383.863120000009</v>
      </c>
      <c r="E357" s="22">
        <f t="shared" si="8"/>
        <v>88.287839594436193</v>
      </c>
      <c r="F357" s="22">
        <v>93414.592749999996</v>
      </c>
      <c r="G357" s="22">
        <f t="shared" si="10"/>
        <v>87.121145341609392</v>
      </c>
    </row>
    <row r="358" spans="1:7" s="10" customFormat="1" ht="33.75" x14ac:dyDescent="0.2">
      <c r="A358" s="14" t="s">
        <v>340</v>
      </c>
      <c r="B358" s="11" t="s">
        <v>1120</v>
      </c>
      <c r="C358" s="16">
        <v>24728.155999999999</v>
      </c>
      <c r="D358" s="16">
        <v>31832.31006</v>
      </c>
      <c r="E358" s="22">
        <f t="shared" si="8"/>
        <v>128.72900858438453</v>
      </c>
      <c r="F358" s="22">
        <v>2950.3998300000003</v>
      </c>
      <c r="G358" s="22" t="s">
        <v>2032</v>
      </c>
    </row>
    <row r="359" spans="1:7" s="10" customFormat="1" ht="33.75" x14ac:dyDescent="0.2">
      <c r="A359" s="14" t="s">
        <v>341</v>
      </c>
      <c r="B359" s="11" t="s">
        <v>1121</v>
      </c>
      <c r="C359" s="16">
        <v>21545.211749999999</v>
      </c>
      <c r="D359" s="16">
        <v>13488.188259999999</v>
      </c>
      <c r="E359" s="22">
        <f t="shared" si="8"/>
        <v>62.604110911093734</v>
      </c>
      <c r="F359" s="22">
        <v>3544.67857</v>
      </c>
      <c r="G359" s="22" t="s">
        <v>2032</v>
      </c>
    </row>
    <row r="360" spans="1:7" s="10" customFormat="1" ht="33.75" x14ac:dyDescent="0.2">
      <c r="A360" s="14" t="s">
        <v>342</v>
      </c>
      <c r="B360" s="11" t="s">
        <v>1122</v>
      </c>
      <c r="C360" s="16">
        <v>221584.27272000001</v>
      </c>
      <c r="D360" s="16">
        <v>279712.92485000001</v>
      </c>
      <c r="E360" s="22">
        <f t="shared" si="8"/>
        <v>126.2332030231464</v>
      </c>
      <c r="F360" s="22">
        <v>319852.07498999999</v>
      </c>
      <c r="G360" s="22">
        <f t="shared" si="10"/>
        <v>87.450714477542505</v>
      </c>
    </row>
    <row r="361" spans="1:7" s="10" customFormat="1" ht="33.75" x14ac:dyDescent="0.2">
      <c r="A361" s="14" t="s">
        <v>343</v>
      </c>
      <c r="B361" s="11" t="s">
        <v>1123</v>
      </c>
      <c r="C361" s="16">
        <v>83132.324950000009</v>
      </c>
      <c r="D361" s="16">
        <v>72235.303169999999</v>
      </c>
      <c r="E361" s="22">
        <f t="shared" si="8"/>
        <v>86.89195594306544</v>
      </c>
      <c r="F361" s="22">
        <v>44374.540240000002</v>
      </c>
      <c r="G361" s="22">
        <f t="shared" si="10"/>
        <v>162.78546837739586</v>
      </c>
    </row>
    <row r="362" spans="1:7" s="10" customFormat="1" ht="45" x14ac:dyDescent="0.2">
      <c r="A362" s="14" t="s">
        <v>344</v>
      </c>
      <c r="B362" s="11" t="s">
        <v>1124</v>
      </c>
      <c r="C362" s="16">
        <v>158241.04615000001</v>
      </c>
      <c r="D362" s="16">
        <v>172338.16566999999</v>
      </c>
      <c r="E362" s="22">
        <f t="shared" si="8"/>
        <v>108.90863645241389</v>
      </c>
      <c r="F362" s="22">
        <v>196830.16850999999</v>
      </c>
      <c r="G362" s="22">
        <f t="shared" si="10"/>
        <v>87.556784091887991</v>
      </c>
    </row>
    <row r="363" spans="1:7" s="10" customFormat="1" ht="45" x14ac:dyDescent="0.2">
      <c r="A363" s="14" t="s">
        <v>345</v>
      </c>
      <c r="B363" s="11" t="s">
        <v>1125</v>
      </c>
      <c r="C363" s="16">
        <v>71702.456550000003</v>
      </c>
      <c r="D363" s="16">
        <v>78514.554230000009</v>
      </c>
      <c r="E363" s="22">
        <f t="shared" si="8"/>
        <v>109.50050808266208</v>
      </c>
      <c r="F363" s="22">
        <v>188669.77770999999</v>
      </c>
      <c r="G363" s="22">
        <f t="shared" si="10"/>
        <v>41.614801895130725</v>
      </c>
    </row>
    <row r="364" spans="1:7" s="10" customFormat="1" ht="56.25" x14ac:dyDescent="0.2">
      <c r="A364" s="14" t="s">
        <v>346</v>
      </c>
      <c r="B364" s="11" t="s">
        <v>1126</v>
      </c>
      <c r="C364" s="16">
        <v>10156.88313</v>
      </c>
      <c r="D364" s="16">
        <v>8706.8858299999993</v>
      </c>
      <c r="E364" s="22">
        <f t="shared" si="8"/>
        <v>85.723993459005172</v>
      </c>
      <c r="F364" s="22">
        <v>33612.898280000001</v>
      </c>
      <c r="G364" s="22">
        <f t="shared" si="10"/>
        <v>25.903406952505136</v>
      </c>
    </row>
    <row r="365" spans="1:7" s="10" customFormat="1" ht="56.25" x14ac:dyDescent="0.2">
      <c r="A365" s="14" t="s">
        <v>347</v>
      </c>
      <c r="B365" s="11" t="s">
        <v>1127</v>
      </c>
      <c r="C365" s="16">
        <v>15430.151320000001</v>
      </c>
      <c r="D365" s="16">
        <v>16426.688999999998</v>
      </c>
      <c r="E365" s="22">
        <f t="shared" si="8"/>
        <v>106.45837917809868</v>
      </c>
      <c r="F365" s="22">
        <v>4541.2918899999995</v>
      </c>
      <c r="G365" s="22" t="s">
        <v>2032</v>
      </c>
    </row>
    <row r="366" spans="1:7" s="13" customFormat="1" ht="56.25" x14ac:dyDescent="0.2">
      <c r="A366" s="14" t="s">
        <v>348</v>
      </c>
      <c r="B366" s="27" t="s">
        <v>1128</v>
      </c>
      <c r="C366" s="22">
        <v>42610.664100000002</v>
      </c>
      <c r="D366" s="22">
        <v>49518.198479999999</v>
      </c>
      <c r="E366" s="22">
        <f t="shared" si="8"/>
        <v>116.21081136822741</v>
      </c>
      <c r="F366" s="22">
        <v>131165.67791999999</v>
      </c>
      <c r="G366" s="22">
        <f t="shared" si="10"/>
        <v>37.752405404561642</v>
      </c>
    </row>
    <row r="367" spans="1:7" s="13" customFormat="1" ht="56.25" x14ac:dyDescent="0.2">
      <c r="A367" s="14" t="s">
        <v>349</v>
      </c>
      <c r="B367" s="11" t="s">
        <v>1129</v>
      </c>
      <c r="C367" s="16">
        <v>3504.7579999999998</v>
      </c>
      <c r="D367" s="16">
        <v>3862.7809200000002</v>
      </c>
      <c r="E367" s="22">
        <f t="shared" si="8"/>
        <v>110.21533926165516</v>
      </c>
      <c r="F367" s="22">
        <v>19349.909620000002</v>
      </c>
      <c r="G367" s="22">
        <f t="shared" si="10"/>
        <v>19.962785335221632</v>
      </c>
    </row>
    <row r="368" spans="1:7" s="13" customFormat="1" ht="45" x14ac:dyDescent="0.2">
      <c r="A368" s="14" t="s">
        <v>350</v>
      </c>
      <c r="B368" s="11" t="s">
        <v>1130</v>
      </c>
      <c r="C368" s="16">
        <v>86538.589599999992</v>
      </c>
      <c r="D368" s="16">
        <v>93823.611439999993</v>
      </c>
      <c r="E368" s="22">
        <f t="shared" si="8"/>
        <v>108.41823500206434</v>
      </c>
      <c r="F368" s="22">
        <v>8160.3908000000001</v>
      </c>
      <c r="G368" s="22" t="s">
        <v>2032</v>
      </c>
    </row>
    <row r="369" spans="1:7" s="13" customFormat="1" ht="33.75" x14ac:dyDescent="0.2">
      <c r="A369" s="14" t="s">
        <v>351</v>
      </c>
      <c r="B369" s="11" t="s">
        <v>1131</v>
      </c>
      <c r="C369" s="16">
        <v>0</v>
      </c>
      <c r="D369" s="16">
        <v>2168.9701299999997</v>
      </c>
      <c r="E369" s="22">
        <v>0</v>
      </c>
      <c r="F369" s="22">
        <v>2032.97956</v>
      </c>
      <c r="G369" s="22">
        <f t="shared" si="10"/>
        <v>106.6892246570349</v>
      </c>
    </row>
    <row r="370" spans="1:7" s="10" customFormat="1" ht="33.75" x14ac:dyDescent="0.2">
      <c r="A370" s="14" t="s">
        <v>352</v>
      </c>
      <c r="B370" s="11" t="s">
        <v>1132</v>
      </c>
      <c r="C370" s="16">
        <v>0</v>
      </c>
      <c r="D370" s="16">
        <v>88.553719999999998</v>
      </c>
      <c r="E370" s="22">
        <v>0</v>
      </c>
      <c r="F370" s="22">
        <v>21.211299999999998</v>
      </c>
      <c r="G370" s="22" t="s">
        <v>2032</v>
      </c>
    </row>
    <row r="371" spans="1:7" s="10" customFormat="1" ht="33.75" x14ac:dyDescent="0.2">
      <c r="A371" s="14" t="s">
        <v>353</v>
      </c>
      <c r="B371" s="11" t="s">
        <v>1133</v>
      </c>
      <c r="C371" s="16">
        <v>2828</v>
      </c>
      <c r="D371" s="16">
        <v>3252.3409900000001</v>
      </c>
      <c r="E371" s="22">
        <f t="shared" si="8"/>
        <v>115.00498550212164</v>
      </c>
      <c r="F371" s="22">
        <v>0</v>
      </c>
      <c r="G371" s="22">
        <v>0</v>
      </c>
    </row>
    <row r="372" spans="1:7" s="10" customFormat="1" ht="33.75" x14ac:dyDescent="0.2">
      <c r="A372" s="14" t="s">
        <v>354</v>
      </c>
      <c r="B372" s="11" t="s">
        <v>1134</v>
      </c>
      <c r="C372" s="16">
        <v>83710.589599999992</v>
      </c>
      <c r="D372" s="16">
        <v>88313.746599999999</v>
      </c>
      <c r="E372" s="22">
        <f t="shared" si="8"/>
        <v>105.49889449112185</v>
      </c>
      <c r="F372" s="22">
        <v>6106.1999400000004</v>
      </c>
      <c r="G372" s="22" t="s">
        <v>2032</v>
      </c>
    </row>
    <row r="373" spans="1:7" s="10" customFormat="1" ht="22.5" x14ac:dyDescent="0.2">
      <c r="A373" s="14" t="s">
        <v>355</v>
      </c>
      <c r="B373" s="11" t="s">
        <v>1135</v>
      </c>
      <c r="C373" s="16">
        <v>261680.65831</v>
      </c>
      <c r="D373" s="16">
        <v>202309.11945</v>
      </c>
      <c r="E373" s="22">
        <f t="shared" si="8"/>
        <v>77.311453111041359</v>
      </c>
      <c r="F373" s="22">
        <v>175079.59168000001</v>
      </c>
      <c r="G373" s="22">
        <f t="shared" si="10"/>
        <v>115.55265665673271</v>
      </c>
    </row>
    <row r="374" spans="1:7" s="10" customFormat="1" ht="33.75" x14ac:dyDescent="0.2">
      <c r="A374" s="14" t="s">
        <v>356</v>
      </c>
      <c r="B374" s="11" t="s">
        <v>1136</v>
      </c>
      <c r="C374" s="16">
        <v>128153.01655</v>
      </c>
      <c r="D374" s="16">
        <v>100630.57818000001</v>
      </c>
      <c r="E374" s="22">
        <f t="shared" si="8"/>
        <v>78.523768608082761</v>
      </c>
      <c r="F374" s="22">
        <v>100359.55073999999</v>
      </c>
      <c r="G374" s="22">
        <f t="shared" si="10"/>
        <v>100.27005645003551</v>
      </c>
    </row>
    <row r="375" spans="1:7" s="10" customFormat="1" ht="33.75" x14ac:dyDescent="0.2">
      <c r="A375" s="14" t="s">
        <v>357</v>
      </c>
      <c r="B375" s="11" t="s">
        <v>1137</v>
      </c>
      <c r="C375" s="16">
        <v>45340.04135</v>
      </c>
      <c r="D375" s="16">
        <v>47017.075720000001</v>
      </c>
      <c r="E375" s="22">
        <f t="shared" si="8"/>
        <v>103.69879320809221</v>
      </c>
      <c r="F375" s="22">
        <v>10453.190759999999</v>
      </c>
      <c r="G375" s="22" t="s">
        <v>2032</v>
      </c>
    </row>
    <row r="376" spans="1:7" s="10" customFormat="1" ht="33.75" x14ac:dyDescent="0.2">
      <c r="A376" s="14" t="s">
        <v>358</v>
      </c>
      <c r="B376" s="11" t="s">
        <v>1138</v>
      </c>
      <c r="C376" s="16">
        <v>29288.188999999998</v>
      </c>
      <c r="D376" s="16">
        <v>2664.5</v>
      </c>
      <c r="E376" s="22">
        <f t="shared" si="8"/>
        <v>9.0975239199665108</v>
      </c>
      <c r="F376" s="22">
        <v>42843.027040000001</v>
      </c>
      <c r="G376" s="22">
        <f t="shared" si="10"/>
        <v>6.2192150837341957</v>
      </c>
    </row>
    <row r="377" spans="1:7" s="10" customFormat="1" ht="33.75" x14ac:dyDescent="0.2">
      <c r="A377" s="14" t="s">
        <v>359</v>
      </c>
      <c r="B377" s="11" t="s">
        <v>1139</v>
      </c>
      <c r="C377" s="16">
        <v>43467.591409999994</v>
      </c>
      <c r="D377" s="16">
        <v>44972.343150000001</v>
      </c>
      <c r="E377" s="22">
        <f t="shared" si="8"/>
        <v>103.46177851403525</v>
      </c>
      <c r="F377" s="22">
        <v>14015.185740000001</v>
      </c>
      <c r="G377" s="22" t="s">
        <v>2032</v>
      </c>
    </row>
    <row r="378" spans="1:7" s="10" customFormat="1" ht="33.75" x14ac:dyDescent="0.2">
      <c r="A378" s="14" t="s">
        <v>360</v>
      </c>
      <c r="B378" s="11" t="s">
        <v>1140</v>
      </c>
      <c r="C378" s="16">
        <v>15431.82</v>
      </c>
      <c r="D378" s="16">
        <v>7024.6224000000002</v>
      </c>
      <c r="E378" s="22">
        <f t="shared" si="8"/>
        <v>45.520375432061805</v>
      </c>
      <c r="F378" s="22">
        <v>7408.6374000000005</v>
      </c>
      <c r="G378" s="22">
        <f t="shared" si="10"/>
        <v>94.816658188724418</v>
      </c>
    </row>
    <row r="379" spans="1:7" s="13" customFormat="1" ht="10.5" x14ac:dyDescent="0.15">
      <c r="A379" s="21" t="s">
        <v>361</v>
      </c>
      <c r="B379" s="12" t="s">
        <v>1141</v>
      </c>
      <c r="C379" s="18">
        <v>6663.1</v>
      </c>
      <c r="D379" s="18">
        <v>6964.0897000000004</v>
      </c>
      <c r="E379" s="17">
        <f t="shared" si="8"/>
        <v>104.51726223529589</v>
      </c>
      <c r="F379" s="17">
        <v>6812.26782</v>
      </c>
      <c r="G379" s="17">
        <f t="shared" si="10"/>
        <v>102.22865401084597</v>
      </c>
    </row>
    <row r="380" spans="1:7" s="13" customFormat="1" ht="22.5" x14ac:dyDescent="0.2">
      <c r="A380" s="14" t="s">
        <v>362</v>
      </c>
      <c r="B380" s="11" t="s">
        <v>1142</v>
      </c>
      <c r="C380" s="16">
        <v>6663.1</v>
      </c>
      <c r="D380" s="16">
        <v>6964.0897000000004</v>
      </c>
      <c r="E380" s="22">
        <f t="shared" si="8"/>
        <v>104.51726223529589</v>
      </c>
      <c r="F380" s="22">
        <v>6812.26782</v>
      </c>
      <c r="G380" s="22">
        <f t="shared" si="10"/>
        <v>102.22865401084597</v>
      </c>
    </row>
    <row r="381" spans="1:7" s="10" customFormat="1" ht="22.5" x14ac:dyDescent="0.2">
      <c r="A381" s="14" t="s">
        <v>363</v>
      </c>
      <c r="B381" s="11" t="s">
        <v>1143</v>
      </c>
      <c r="C381" s="16">
        <v>6663.1</v>
      </c>
      <c r="D381" s="16">
        <v>6964.0897000000004</v>
      </c>
      <c r="E381" s="22">
        <f t="shared" si="8"/>
        <v>104.51726223529589</v>
      </c>
      <c r="F381" s="22">
        <v>6811.2910700000002</v>
      </c>
      <c r="G381" s="22">
        <f t="shared" si="10"/>
        <v>102.24331376283411</v>
      </c>
    </row>
    <row r="382" spans="1:7" s="10" customFormat="1" ht="22.5" x14ac:dyDescent="0.2">
      <c r="A382" s="14" t="s">
        <v>1906</v>
      </c>
      <c r="B382" s="11" t="s">
        <v>1907</v>
      </c>
      <c r="C382" s="16">
        <v>0</v>
      </c>
      <c r="D382" s="16">
        <v>0</v>
      </c>
      <c r="E382" s="22">
        <v>0</v>
      </c>
      <c r="F382" s="22">
        <v>0.97675000000000001</v>
      </c>
      <c r="G382" s="22">
        <f t="shared" si="10"/>
        <v>0</v>
      </c>
    </row>
    <row r="383" spans="1:7" s="10" customFormat="1" ht="11.25" x14ac:dyDescent="0.2">
      <c r="A383" s="21" t="s">
        <v>364</v>
      </c>
      <c r="B383" s="12" t="s">
        <v>1144</v>
      </c>
      <c r="C383" s="18">
        <v>1066502.22964</v>
      </c>
      <c r="D383" s="18">
        <v>1301462.65056</v>
      </c>
      <c r="E383" s="17">
        <f t="shared" si="8"/>
        <v>122.03093574397039</v>
      </c>
      <c r="F383" s="17">
        <v>1380822.4086500001</v>
      </c>
      <c r="G383" s="17">
        <f t="shared" si="10"/>
        <v>94.252717974964767</v>
      </c>
    </row>
    <row r="384" spans="1:7" s="10" customFormat="1" ht="22.5" x14ac:dyDescent="0.2">
      <c r="A384" s="14" t="s">
        <v>365</v>
      </c>
      <c r="B384" s="11" t="s">
        <v>1145</v>
      </c>
      <c r="C384" s="16">
        <v>810155.58428999991</v>
      </c>
      <c r="D384" s="16">
        <v>826659.51053999993</v>
      </c>
      <c r="E384" s="22">
        <f t="shared" si="8"/>
        <v>102.0371304685215</v>
      </c>
      <c r="F384" s="22">
        <v>995797.19467</v>
      </c>
      <c r="G384" s="22">
        <f t="shared" si="10"/>
        <v>83.014846292467098</v>
      </c>
    </row>
    <row r="385" spans="1:7" s="10" customFormat="1" ht="33.75" x14ac:dyDescent="0.2">
      <c r="A385" s="14" t="s">
        <v>366</v>
      </c>
      <c r="B385" s="11" t="s">
        <v>1146</v>
      </c>
      <c r="C385" s="16">
        <v>1912.40688</v>
      </c>
      <c r="D385" s="16">
        <v>1572.4161000000001</v>
      </c>
      <c r="E385" s="22">
        <f t="shared" si="8"/>
        <v>82.22183869156548</v>
      </c>
      <c r="F385" s="22">
        <v>1780.8263899999999</v>
      </c>
      <c r="G385" s="22">
        <f t="shared" si="10"/>
        <v>88.296990028320508</v>
      </c>
    </row>
    <row r="386" spans="1:7" s="10" customFormat="1" ht="45" x14ac:dyDescent="0.2">
      <c r="A386" s="14" t="s">
        <v>367</v>
      </c>
      <c r="B386" s="11" t="s">
        <v>1147</v>
      </c>
      <c r="C386" s="16">
        <v>1912.40688</v>
      </c>
      <c r="D386" s="16">
        <v>1572.4161000000001</v>
      </c>
      <c r="E386" s="22">
        <f t="shared" si="8"/>
        <v>82.22183869156548</v>
      </c>
      <c r="F386" s="22">
        <v>1780.8263899999999</v>
      </c>
      <c r="G386" s="22">
        <f t="shared" si="10"/>
        <v>88.296990028320508</v>
      </c>
    </row>
    <row r="387" spans="1:7" s="10" customFormat="1" ht="45" x14ac:dyDescent="0.2">
      <c r="A387" s="14" t="s">
        <v>368</v>
      </c>
      <c r="B387" s="11" t="s">
        <v>1148</v>
      </c>
      <c r="C387" s="16">
        <v>3984.7</v>
      </c>
      <c r="D387" s="16">
        <v>4150.65445</v>
      </c>
      <c r="E387" s="22">
        <f t="shared" si="8"/>
        <v>104.16479157778504</v>
      </c>
      <c r="F387" s="22">
        <v>3751.1645099999996</v>
      </c>
      <c r="G387" s="22">
        <f t="shared" si="10"/>
        <v>110.64975793343706</v>
      </c>
    </row>
    <row r="388" spans="1:7" s="10" customFormat="1" ht="67.5" x14ac:dyDescent="0.2">
      <c r="A388" s="14" t="s">
        <v>369</v>
      </c>
      <c r="B388" s="11" t="s">
        <v>1149</v>
      </c>
      <c r="C388" s="16">
        <v>3984.7</v>
      </c>
      <c r="D388" s="16">
        <v>4150.65445</v>
      </c>
      <c r="E388" s="22">
        <f t="shared" si="8"/>
        <v>104.16479157778504</v>
      </c>
      <c r="F388" s="22">
        <v>3751.1645099999996</v>
      </c>
      <c r="G388" s="22">
        <f t="shared" si="10"/>
        <v>110.64975793343706</v>
      </c>
    </row>
    <row r="389" spans="1:7" s="10" customFormat="1" ht="33.75" x14ac:dyDescent="0.2">
      <c r="A389" s="14" t="s">
        <v>370</v>
      </c>
      <c r="B389" s="11" t="s">
        <v>1150</v>
      </c>
      <c r="C389" s="16">
        <v>15377.61066</v>
      </c>
      <c r="D389" s="16">
        <v>13451.33531</v>
      </c>
      <c r="E389" s="22">
        <f t="shared" si="8"/>
        <v>87.473506823718736</v>
      </c>
      <c r="F389" s="22">
        <v>50934.701999999997</v>
      </c>
      <c r="G389" s="22">
        <f t="shared" si="10"/>
        <v>26.408980089841304</v>
      </c>
    </row>
    <row r="390" spans="1:7" s="10" customFormat="1" ht="56.25" x14ac:dyDescent="0.2">
      <c r="A390" s="14" t="s">
        <v>371</v>
      </c>
      <c r="B390" s="11" t="s">
        <v>1151</v>
      </c>
      <c r="C390" s="16">
        <v>4103.5</v>
      </c>
      <c r="D390" s="16">
        <v>818.72344999999996</v>
      </c>
      <c r="E390" s="22">
        <f t="shared" si="8"/>
        <v>19.951832581942245</v>
      </c>
      <c r="F390" s="22">
        <v>1484.76604</v>
      </c>
      <c r="G390" s="22">
        <f t="shared" si="10"/>
        <v>55.141579746799707</v>
      </c>
    </row>
    <row r="391" spans="1:7" s="10" customFormat="1" ht="45" x14ac:dyDescent="0.2">
      <c r="A391" s="14" t="s">
        <v>372</v>
      </c>
      <c r="B391" s="11" t="s">
        <v>1152</v>
      </c>
      <c r="C391" s="16">
        <v>11082.875</v>
      </c>
      <c r="D391" s="16">
        <v>12595.44023</v>
      </c>
      <c r="E391" s="22">
        <f t="shared" si="8"/>
        <v>113.64776946415078</v>
      </c>
      <c r="F391" s="22">
        <v>48843.571360000002</v>
      </c>
      <c r="G391" s="22">
        <f t="shared" si="10"/>
        <v>25.787303997829529</v>
      </c>
    </row>
    <row r="392" spans="1:7" s="13" customFormat="1" ht="45" x14ac:dyDescent="0.2">
      <c r="A392" s="14" t="s">
        <v>373</v>
      </c>
      <c r="B392" s="27" t="s">
        <v>1153</v>
      </c>
      <c r="C392" s="22">
        <v>191.23566</v>
      </c>
      <c r="D392" s="22">
        <v>37.17163</v>
      </c>
      <c r="E392" s="22">
        <f t="shared" si="8"/>
        <v>19.437603844387603</v>
      </c>
      <c r="F392" s="22">
        <v>606.3646</v>
      </c>
      <c r="G392" s="22">
        <f t="shared" si="10"/>
        <v>6.1302440808714751</v>
      </c>
    </row>
    <row r="393" spans="1:7" s="13" customFormat="1" ht="45" x14ac:dyDescent="0.2">
      <c r="A393" s="14" t="s">
        <v>374</v>
      </c>
      <c r="B393" s="11" t="s">
        <v>1154</v>
      </c>
      <c r="C393" s="16">
        <v>15436.98517</v>
      </c>
      <c r="D393" s="16">
        <v>5944.2663899999998</v>
      </c>
      <c r="E393" s="22">
        <f t="shared" si="8"/>
        <v>38.506653498326834</v>
      </c>
      <c r="F393" s="22">
        <v>11066.660970000001</v>
      </c>
      <c r="G393" s="22">
        <f t="shared" si="10"/>
        <v>53.713278161443476</v>
      </c>
    </row>
    <row r="394" spans="1:7" s="13" customFormat="1" ht="67.5" x14ac:dyDescent="0.2">
      <c r="A394" s="14" t="s">
        <v>375</v>
      </c>
      <c r="B394" s="11" t="s">
        <v>1155</v>
      </c>
      <c r="C394" s="16">
        <v>8925.9</v>
      </c>
      <c r="D394" s="16">
        <v>3364.8009500000003</v>
      </c>
      <c r="E394" s="22">
        <f t="shared" si="8"/>
        <v>37.697049597239499</v>
      </c>
      <c r="F394" s="22">
        <v>5684.2806900000005</v>
      </c>
      <c r="G394" s="22">
        <f t="shared" si="10"/>
        <v>59.194841590414136</v>
      </c>
    </row>
    <row r="395" spans="1:7" s="13" customFormat="1" ht="56.25" x14ac:dyDescent="0.2">
      <c r="A395" s="14" t="s">
        <v>376</v>
      </c>
      <c r="B395" s="11" t="s">
        <v>1156</v>
      </c>
      <c r="C395" s="16">
        <v>5480.4</v>
      </c>
      <c r="D395" s="16">
        <v>1943.7505200000001</v>
      </c>
      <c r="E395" s="22">
        <f t="shared" si="8"/>
        <v>35.467311145171884</v>
      </c>
      <c r="F395" s="22">
        <v>3971.7160400000002</v>
      </c>
      <c r="G395" s="22">
        <f t="shared" si="10"/>
        <v>48.939815949178481</v>
      </c>
    </row>
    <row r="396" spans="1:7" s="10" customFormat="1" ht="56.25" x14ac:dyDescent="0.2">
      <c r="A396" s="14" t="s">
        <v>377</v>
      </c>
      <c r="B396" s="11" t="s">
        <v>1157</v>
      </c>
      <c r="C396" s="16">
        <v>1030.68517</v>
      </c>
      <c r="D396" s="16">
        <v>635.71492000000001</v>
      </c>
      <c r="E396" s="22">
        <f t="shared" si="8"/>
        <v>61.678865525929702</v>
      </c>
      <c r="F396" s="22">
        <v>1410.6642400000001</v>
      </c>
      <c r="G396" s="22">
        <f t="shared" si="10"/>
        <v>45.064934799793321</v>
      </c>
    </row>
    <row r="397" spans="1:7" s="10" customFormat="1" ht="33.75" x14ac:dyDescent="0.2">
      <c r="A397" s="14" t="s">
        <v>378</v>
      </c>
      <c r="B397" s="11" t="s">
        <v>1158</v>
      </c>
      <c r="C397" s="16">
        <v>1650.4</v>
      </c>
      <c r="D397" s="16">
        <v>1431.0098400000002</v>
      </c>
      <c r="E397" s="22">
        <f t="shared" si="8"/>
        <v>86.706849248666998</v>
      </c>
      <c r="F397" s="22">
        <v>1072.6010100000001</v>
      </c>
      <c r="G397" s="22">
        <f t="shared" si="10"/>
        <v>133.41492564882071</v>
      </c>
    </row>
    <row r="398" spans="1:7" s="10" customFormat="1" ht="67.5" x14ac:dyDescent="0.2">
      <c r="A398" s="14" t="s">
        <v>379</v>
      </c>
      <c r="B398" s="11" t="s">
        <v>1159</v>
      </c>
      <c r="C398" s="16">
        <v>1503.5</v>
      </c>
      <c r="D398" s="16">
        <v>1171.0098400000002</v>
      </c>
      <c r="E398" s="22">
        <f t="shared" si="8"/>
        <v>77.885589624210184</v>
      </c>
      <c r="F398" s="22">
        <v>808.50101000000006</v>
      </c>
      <c r="G398" s="22">
        <f t="shared" si="10"/>
        <v>144.83715239885723</v>
      </c>
    </row>
    <row r="399" spans="1:7" s="10" customFormat="1" ht="56.25" x14ac:dyDescent="0.2">
      <c r="A399" s="14" t="s">
        <v>380</v>
      </c>
      <c r="B399" s="11" t="s">
        <v>1160</v>
      </c>
      <c r="C399" s="16">
        <v>146.9</v>
      </c>
      <c r="D399" s="16">
        <v>260</v>
      </c>
      <c r="E399" s="22">
        <f t="shared" si="8"/>
        <v>176.99115044247787</v>
      </c>
      <c r="F399" s="22">
        <v>264.10000000000002</v>
      </c>
      <c r="G399" s="22">
        <f t="shared" si="10"/>
        <v>98.447557743279063</v>
      </c>
    </row>
    <row r="400" spans="1:7" s="10" customFormat="1" ht="33.75" x14ac:dyDescent="0.2">
      <c r="A400" s="14" t="s">
        <v>381</v>
      </c>
      <c r="B400" s="11" t="s">
        <v>1161</v>
      </c>
      <c r="C400" s="16">
        <v>20.2</v>
      </c>
      <c r="D400" s="16">
        <v>36.016800000000003</v>
      </c>
      <c r="E400" s="22">
        <f t="shared" si="8"/>
        <v>178.30099009900994</v>
      </c>
      <c r="F400" s="22">
        <v>9.8763199999999998</v>
      </c>
      <c r="G400" s="22" t="s">
        <v>2032</v>
      </c>
    </row>
    <row r="401" spans="1:7" s="10" customFormat="1" ht="56.25" x14ac:dyDescent="0.2">
      <c r="A401" s="14" t="s">
        <v>382</v>
      </c>
      <c r="B401" s="11" t="s">
        <v>1162</v>
      </c>
      <c r="C401" s="16">
        <v>20.2</v>
      </c>
      <c r="D401" s="16">
        <v>36.016800000000003</v>
      </c>
      <c r="E401" s="22">
        <f t="shared" si="8"/>
        <v>178.30099009900994</v>
      </c>
      <c r="F401" s="22">
        <v>9.8763199999999998</v>
      </c>
      <c r="G401" s="22" t="s">
        <v>2032</v>
      </c>
    </row>
    <row r="402" spans="1:7" s="10" customFormat="1" ht="33.75" x14ac:dyDescent="0.2">
      <c r="A402" s="14" t="s">
        <v>383</v>
      </c>
      <c r="B402" s="11" t="s">
        <v>1163</v>
      </c>
      <c r="C402" s="16">
        <v>139.4</v>
      </c>
      <c r="D402" s="16">
        <v>18.18</v>
      </c>
      <c r="E402" s="22">
        <f t="shared" si="8"/>
        <v>13.041606886657101</v>
      </c>
      <c r="F402" s="22">
        <v>92.02</v>
      </c>
      <c r="G402" s="22">
        <f t="shared" si="10"/>
        <v>19.756574657683114</v>
      </c>
    </row>
    <row r="403" spans="1:7" s="10" customFormat="1" ht="56.25" x14ac:dyDescent="0.2">
      <c r="A403" s="14" t="s">
        <v>384</v>
      </c>
      <c r="B403" s="11" t="s">
        <v>1164</v>
      </c>
      <c r="C403" s="16">
        <v>2</v>
      </c>
      <c r="D403" s="16">
        <v>0</v>
      </c>
      <c r="E403" s="22">
        <f t="shared" si="8"/>
        <v>0</v>
      </c>
      <c r="F403" s="22">
        <v>0</v>
      </c>
      <c r="G403" s="22">
        <v>0</v>
      </c>
    </row>
    <row r="404" spans="1:7" s="10" customFormat="1" ht="45" x14ac:dyDescent="0.2">
      <c r="A404" s="14" t="s">
        <v>385</v>
      </c>
      <c r="B404" s="11" t="s">
        <v>1165</v>
      </c>
      <c r="C404" s="16">
        <v>137.4</v>
      </c>
      <c r="D404" s="16">
        <v>18.18</v>
      </c>
      <c r="E404" s="22">
        <f t="shared" si="8"/>
        <v>13.231441048034934</v>
      </c>
      <c r="F404" s="22">
        <v>92.02</v>
      </c>
      <c r="G404" s="22">
        <f t="shared" si="10"/>
        <v>19.756574657683114</v>
      </c>
    </row>
    <row r="405" spans="1:7" s="10" customFormat="1" ht="33.75" x14ac:dyDescent="0.2">
      <c r="A405" s="14" t="s">
        <v>386</v>
      </c>
      <c r="B405" s="11" t="s">
        <v>1166</v>
      </c>
      <c r="C405" s="16">
        <v>718811.1</v>
      </c>
      <c r="D405" s="16">
        <v>751132.82182000007</v>
      </c>
      <c r="E405" s="22">
        <f t="shared" si="8"/>
        <v>104.49655296363677</v>
      </c>
      <c r="F405" s="22">
        <v>868002.06900999998</v>
      </c>
      <c r="G405" s="22">
        <f t="shared" si="10"/>
        <v>86.535833108866299</v>
      </c>
    </row>
    <row r="406" spans="1:7" s="10" customFormat="1" ht="56.25" x14ac:dyDescent="0.2">
      <c r="A406" s="14" t="s">
        <v>387</v>
      </c>
      <c r="B406" s="27" t="s">
        <v>1167</v>
      </c>
      <c r="C406" s="16">
        <v>621962.1</v>
      </c>
      <c r="D406" s="16">
        <v>634545.82342999999</v>
      </c>
      <c r="E406" s="22">
        <f t="shared" si="8"/>
        <v>102.02322994118131</v>
      </c>
      <c r="F406" s="22">
        <v>761312.66246000002</v>
      </c>
      <c r="G406" s="22">
        <f t="shared" si="10"/>
        <v>83.348912308855688</v>
      </c>
    </row>
    <row r="407" spans="1:7" s="13" customFormat="1" ht="56.25" x14ac:dyDescent="0.2">
      <c r="A407" s="14" t="s">
        <v>388</v>
      </c>
      <c r="B407" s="27" t="s">
        <v>1168</v>
      </c>
      <c r="C407" s="22">
        <v>116.8</v>
      </c>
      <c r="D407" s="22">
        <v>10.01449</v>
      </c>
      <c r="E407" s="22">
        <f t="shared" si="8"/>
        <v>8.5740496575342462</v>
      </c>
      <c r="F407" s="22">
        <v>45.535890000000002</v>
      </c>
      <c r="G407" s="22">
        <f t="shared" si="10"/>
        <v>21.99252062494002</v>
      </c>
    </row>
    <row r="408" spans="1:7" s="13" customFormat="1" ht="45" x14ac:dyDescent="0.2">
      <c r="A408" s="14" t="s">
        <v>389</v>
      </c>
      <c r="B408" s="11" t="s">
        <v>1169</v>
      </c>
      <c r="C408" s="16">
        <v>96732.2</v>
      </c>
      <c r="D408" s="16">
        <v>116576.98390000001</v>
      </c>
      <c r="E408" s="22">
        <f t="shared" si="8"/>
        <v>120.51517891663789</v>
      </c>
      <c r="F408" s="22">
        <v>106643.87066</v>
      </c>
      <c r="G408" s="22">
        <f t="shared" si="10"/>
        <v>109.31428424205323</v>
      </c>
    </row>
    <row r="409" spans="1:7" s="13" customFormat="1" ht="33.75" x14ac:dyDescent="0.2">
      <c r="A409" s="14" t="s">
        <v>390</v>
      </c>
      <c r="B409" s="11" t="s">
        <v>1170</v>
      </c>
      <c r="C409" s="16">
        <v>1010</v>
      </c>
      <c r="D409" s="16">
        <v>443.08123000000001</v>
      </c>
      <c r="E409" s="22">
        <f t="shared" si="8"/>
        <v>43.86942871287129</v>
      </c>
      <c r="F409" s="22">
        <v>704.13135999999997</v>
      </c>
      <c r="G409" s="22">
        <f t="shared" ref="G409:G476" si="12">D409/F409*100</f>
        <v>62.925933308807615</v>
      </c>
    </row>
    <row r="410" spans="1:7" s="13" customFormat="1" ht="56.25" x14ac:dyDescent="0.2">
      <c r="A410" s="14" t="s">
        <v>391</v>
      </c>
      <c r="B410" s="11" t="s">
        <v>1171</v>
      </c>
      <c r="C410" s="16">
        <v>472</v>
      </c>
      <c r="D410" s="16">
        <v>15</v>
      </c>
      <c r="E410" s="22">
        <f t="shared" si="8"/>
        <v>3.1779661016949152</v>
      </c>
      <c r="F410" s="22">
        <v>55</v>
      </c>
      <c r="G410" s="22">
        <f t="shared" si="12"/>
        <v>27.27272727272727</v>
      </c>
    </row>
    <row r="411" spans="1:7" s="10" customFormat="1" ht="45" x14ac:dyDescent="0.2">
      <c r="A411" s="14" t="s">
        <v>392</v>
      </c>
      <c r="B411" s="11" t="s">
        <v>1172</v>
      </c>
      <c r="C411" s="16">
        <v>538</v>
      </c>
      <c r="D411" s="16">
        <v>428.08123000000001</v>
      </c>
      <c r="E411" s="22">
        <f t="shared" si="8"/>
        <v>79.569001858736073</v>
      </c>
      <c r="F411" s="22">
        <v>649.13135999999997</v>
      </c>
      <c r="G411" s="22">
        <f t="shared" si="12"/>
        <v>65.946780016913692</v>
      </c>
    </row>
    <row r="412" spans="1:7" s="10" customFormat="1" ht="45" x14ac:dyDescent="0.2">
      <c r="A412" s="14" t="s">
        <v>393</v>
      </c>
      <c r="B412" s="11" t="s">
        <v>1173</v>
      </c>
      <c r="C412" s="16">
        <v>12719.980320000001</v>
      </c>
      <c r="D412" s="16">
        <v>13789.393749999999</v>
      </c>
      <c r="E412" s="22">
        <f t="shared" si="8"/>
        <v>108.40735129376363</v>
      </c>
      <c r="F412" s="22">
        <v>16136.371730000001</v>
      </c>
      <c r="G412" s="22">
        <f t="shared" si="12"/>
        <v>85.455355024843598</v>
      </c>
    </row>
    <row r="413" spans="1:7" s="10" customFormat="1" ht="67.5" x14ac:dyDescent="0.2">
      <c r="A413" s="14" t="s">
        <v>394</v>
      </c>
      <c r="B413" s="11" t="s">
        <v>1174</v>
      </c>
      <c r="C413" s="16">
        <v>2413</v>
      </c>
      <c r="D413" s="16">
        <v>5672.8529900000003</v>
      </c>
      <c r="E413" s="22" t="s">
        <v>2032</v>
      </c>
      <c r="F413" s="22">
        <v>5022.4964199999995</v>
      </c>
      <c r="G413" s="22">
        <f t="shared" si="12"/>
        <v>112.94887075300298</v>
      </c>
    </row>
    <row r="414" spans="1:7" s="10" customFormat="1" ht="56.25" x14ac:dyDescent="0.2">
      <c r="A414" s="14" t="s">
        <v>395</v>
      </c>
      <c r="B414" s="11" t="s">
        <v>1175</v>
      </c>
      <c r="C414" s="16">
        <v>10306.980320000001</v>
      </c>
      <c r="D414" s="16">
        <v>8116.5407599999999</v>
      </c>
      <c r="E414" s="22">
        <f t="shared" si="8"/>
        <v>78.747999006560633</v>
      </c>
      <c r="F414" s="22">
        <v>11113.875310000001</v>
      </c>
      <c r="G414" s="22">
        <f t="shared" si="12"/>
        <v>73.030698416212473</v>
      </c>
    </row>
    <row r="415" spans="1:7" s="10" customFormat="1" ht="45" x14ac:dyDescent="0.2">
      <c r="A415" s="14" t="s">
        <v>396</v>
      </c>
      <c r="B415" s="11" t="s">
        <v>1176</v>
      </c>
      <c r="C415" s="16">
        <v>2003.0162700000001</v>
      </c>
      <c r="D415" s="16">
        <v>435.86103000000003</v>
      </c>
      <c r="E415" s="22">
        <f t="shared" si="8"/>
        <v>21.760234129301406</v>
      </c>
      <c r="F415" s="22">
        <v>1945.42463</v>
      </c>
      <c r="G415" s="22">
        <f t="shared" si="12"/>
        <v>22.404416150524426</v>
      </c>
    </row>
    <row r="416" spans="1:7" s="10" customFormat="1" ht="78.75" x14ac:dyDescent="0.2">
      <c r="A416" s="14" t="s">
        <v>397</v>
      </c>
      <c r="B416" s="11" t="s">
        <v>1177</v>
      </c>
      <c r="C416" s="16">
        <v>110</v>
      </c>
      <c r="D416" s="16">
        <v>5</v>
      </c>
      <c r="E416" s="22">
        <f t="shared" si="8"/>
        <v>4.5454545454545459</v>
      </c>
      <c r="F416" s="22">
        <v>50</v>
      </c>
      <c r="G416" s="22">
        <f t="shared" si="12"/>
        <v>10</v>
      </c>
    </row>
    <row r="417" spans="1:7" s="10" customFormat="1" ht="67.5" x14ac:dyDescent="0.2">
      <c r="A417" s="14" t="s">
        <v>398</v>
      </c>
      <c r="B417" s="11" t="s">
        <v>1178</v>
      </c>
      <c r="C417" s="16">
        <v>1545.4162699999999</v>
      </c>
      <c r="D417" s="16">
        <v>342.74153000000001</v>
      </c>
      <c r="E417" s="22">
        <f t="shared" si="8"/>
        <v>22.177942387004894</v>
      </c>
      <c r="F417" s="22">
        <v>1427.56194</v>
      </c>
      <c r="G417" s="22">
        <f t="shared" si="12"/>
        <v>24.008872777877503</v>
      </c>
    </row>
    <row r="418" spans="1:7" s="10" customFormat="1" ht="67.5" x14ac:dyDescent="0.2">
      <c r="A418" s="14" t="s">
        <v>399</v>
      </c>
      <c r="B418" s="11" t="s">
        <v>1179</v>
      </c>
      <c r="C418" s="16">
        <v>0</v>
      </c>
      <c r="D418" s="16">
        <v>40</v>
      </c>
      <c r="E418" s="22">
        <v>0</v>
      </c>
      <c r="F418" s="22">
        <v>20</v>
      </c>
      <c r="G418" s="22" t="s">
        <v>2032</v>
      </c>
    </row>
    <row r="419" spans="1:7" s="10" customFormat="1" ht="123.75" x14ac:dyDescent="0.2">
      <c r="A419" s="14" t="s">
        <v>400</v>
      </c>
      <c r="B419" s="11" t="s">
        <v>1180</v>
      </c>
      <c r="C419" s="16">
        <v>316.7</v>
      </c>
      <c r="D419" s="16">
        <v>48.119500000000002</v>
      </c>
      <c r="E419" s="22">
        <f t="shared" si="8"/>
        <v>15.194032207136093</v>
      </c>
      <c r="F419" s="22">
        <v>447.86268999999999</v>
      </c>
      <c r="G419" s="22">
        <f t="shared" si="12"/>
        <v>10.744252886973014</v>
      </c>
    </row>
    <row r="420" spans="1:7" s="13" customFormat="1" ht="123.75" x14ac:dyDescent="0.2">
      <c r="A420" s="14" t="s">
        <v>401</v>
      </c>
      <c r="B420" s="11" t="s">
        <v>1181</v>
      </c>
      <c r="C420" s="16">
        <v>30.9</v>
      </c>
      <c r="D420" s="16">
        <v>0</v>
      </c>
      <c r="E420" s="22">
        <f t="shared" si="8"/>
        <v>0</v>
      </c>
      <c r="F420" s="22">
        <v>0</v>
      </c>
      <c r="G420" s="22">
        <v>0</v>
      </c>
    </row>
    <row r="421" spans="1:7" s="13" customFormat="1" ht="45" x14ac:dyDescent="0.2">
      <c r="A421" s="14" t="s">
        <v>402</v>
      </c>
      <c r="B421" s="11" t="s">
        <v>1182</v>
      </c>
      <c r="C421" s="16">
        <v>1.6</v>
      </c>
      <c r="D421" s="16">
        <v>4</v>
      </c>
      <c r="E421" s="22" t="s">
        <v>2032</v>
      </c>
      <c r="F421" s="22">
        <v>0</v>
      </c>
      <c r="G421" s="22">
        <v>0</v>
      </c>
    </row>
    <row r="422" spans="1:7" s="10" customFormat="1" ht="56.25" x14ac:dyDescent="0.2">
      <c r="A422" s="14" t="s">
        <v>403</v>
      </c>
      <c r="B422" s="11" t="s">
        <v>1183</v>
      </c>
      <c r="C422" s="16">
        <v>1.6</v>
      </c>
      <c r="D422" s="16">
        <v>4</v>
      </c>
      <c r="E422" s="22" t="s">
        <v>2032</v>
      </c>
      <c r="F422" s="22">
        <v>0</v>
      </c>
      <c r="G422" s="22">
        <v>0</v>
      </c>
    </row>
    <row r="423" spans="1:7" s="10" customFormat="1" ht="33.75" x14ac:dyDescent="0.2">
      <c r="A423" s="14" t="s">
        <v>404</v>
      </c>
      <c r="B423" s="11" t="s">
        <v>1184</v>
      </c>
      <c r="C423" s="16">
        <v>903.423</v>
      </c>
      <c r="D423" s="16">
        <v>1066.9803700000002</v>
      </c>
      <c r="E423" s="22">
        <f t="shared" si="8"/>
        <v>118.10418486135512</v>
      </c>
      <c r="F423" s="22">
        <v>1012.44382</v>
      </c>
      <c r="G423" s="22">
        <f t="shared" si="12"/>
        <v>105.38662481045125</v>
      </c>
    </row>
    <row r="424" spans="1:7" s="10" customFormat="1" ht="56.25" x14ac:dyDescent="0.2">
      <c r="A424" s="14" t="s">
        <v>405</v>
      </c>
      <c r="B424" s="11" t="s">
        <v>1185</v>
      </c>
      <c r="C424" s="16">
        <v>903.423</v>
      </c>
      <c r="D424" s="16">
        <v>1066.9803700000002</v>
      </c>
      <c r="E424" s="22">
        <f t="shared" si="8"/>
        <v>118.10418486135512</v>
      </c>
      <c r="F424" s="22">
        <v>1012.44382</v>
      </c>
      <c r="G424" s="22">
        <f t="shared" si="12"/>
        <v>105.38662481045125</v>
      </c>
    </row>
    <row r="425" spans="1:7" s="10" customFormat="1" ht="56.25" x14ac:dyDescent="0.2">
      <c r="A425" s="14" t="s">
        <v>406</v>
      </c>
      <c r="B425" s="11" t="s">
        <v>1186</v>
      </c>
      <c r="C425" s="16">
        <v>422.3</v>
      </c>
      <c r="D425" s="16">
        <v>2</v>
      </c>
      <c r="E425" s="22">
        <f t="shared" si="8"/>
        <v>0.47359696897939851</v>
      </c>
      <c r="F425" s="22">
        <v>0</v>
      </c>
      <c r="G425" s="22">
        <v>0</v>
      </c>
    </row>
    <row r="426" spans="1:7" s="10" customFormat="1" ht="78.75" x14ac:dyDescent="0.2">
      <c r="A426" s="14" t="s">
        <v>407</v>
      </c>
      <c r="B426" s="11" t="s">
        <v>1187</v>
      </c>
      <c r="C426" s="16">
        <v>422.3</v>
      </c>
      <c r="D426" s="16">
        <v>2</v>
      </c>
      <c r="E426" s="22">
        <f t="shared" si="8"/>
        <v>0.47359696897939851</v>
      </c>
      <c r="F426" s="22">
        <v>0</v>
      </c>
      <c r="G426" s="22">
        <v>0</v>
      </c>
    </row>
    <row r="427" spans="1:7" s="10" customFormat="1" ht="33.75" x14ac:dyDescent="0.2">
      <c r="A427" s="14" t="s">
        <v>408</v>
      </c>
      <c r="B427" s="11" t="s">
        <v>1188</v>
      </c>
      <c r="C427" s="16">
        <v>13039.24639</v>
      </c>
      <c r="D427" s="16">
        <v>8402.167449999999</v>
      </c>
      <c r="E427" s="22">
        <f t="shared" si="8"/>
        <v>64.437523448009628</v>
      </c>
      <c r="F427" s="22">
        <v>11977.442710000001</v>
      </c>
      <c r="G427" s="22">
        <f t="shared" si="12"/>
        <v>70.149928105980464</v>
      </c>
    </row>
    <row r="428" spans="1:7" s="10" customFormat="1" ht="56.25" x14ac:dyDescent="0.2">
      <c r="A428" s="14" t="s">
        <v>409</v>
      </c>
      <c r="B428" s="11" t="s">
        <v>1189</v>
      </c>
      <c r="C428" s="16">
        <v>121.5</v>
      </c>
      <c r="D428" s="16">
        <v>158.81885999999997</v>
      </c>
      <c r="E428" s="22">
        <f t="shared" si="8"/>
        <v>130.7151111111111</v>
      </c>
      <c r="F428" s="22">
        <v>360.05</v>
      </c>
      <c r="G428" s="22">
        <f t="shared" si="12"/>
        <v>44.110223580058317</v>
      </c>
    </row>
    <row r="429" spans="1:7" s="10" customFormat="1" ht="45" x14ac:dyDescent="0.2">
      <c r="A429" s="14" t="s">
        <v>410</v>
      </c>
      <c r="B429" s="11" t="s">
        <v>1190</v>
      </c>
      <c r="C429" s="16">
        <v>12846.64639</v>
      </c>
      <c r="D429" s="16">
        <v>8223.7451799999999</v>
      </c>
      <c r="E429" s="22">
        <f t="shared" si="8"/>
        <v>64.014723612237603</v>
      </c>
      <c r="F429" s="22">
        <v>11616.371060000001</v>
      </c>
      <c r="G429" s="22">
        <f t="shared" si="12"/>
        <v>70.794442924759664</v>
      </c>
    </row>
    <row r="430" spans="1:7" s="10" customFormat="1" ht="45" x14ac:dyDescent="0.2">
      <c r="A430" s="14" t="s">
        <v>411</v>
      </c>
      <c r="B430" s="11" t="s">
        <v>1191</v>
      </c>
      <c r="C430" s="16">
        <v>71.099999999999994</v>
      </c>
      <c r="D430" s="16">
        <v>19.60341</v>
      </c>
      <c r="E430" s="22">
        <f t="shared" si="8"/>
        <v>27.571603375527427</v>
      </c>
      <c r="F430" s="22">
        <v>1.0216499999999999</v>
      </c>
      <c r="G430" s="22" t="s">
        <v>2032</v>
      </c>
    </row>
    <row r="431" spans="1:7" s="10" customFormat="1" ht="45" x14ac:dyDescent="0.2">
      <c r="A431" s="14" t="s">
        <v>412</v>
      </c>
      <c r="B431" s="11" t="s">
        <v>1192</v>
      </c>
      <c r="C431" s="16">
        <v>22533.215600000003</v>
      </c>
      <c r="D431" s="16">
        <v>24779.326000000001</v>
      </c>
      <c r="E431" s="22">
        <f t="shared" si="8"/>
        <v>109.9679976434433</v>
      </c>
      <c r="F431" s="22">
        <v>27311.460210000001</v>
      </c>
      <c r="G431" s="22">
        <f t="shared" si="12"/>
        <v>90.728675103673623</v>
      </c>
    </row>
    <row r="432" spans="1:7" s="13" customFormat="1" ht="67.5" x14ac:dyDescent="0.2">
      <c r="A432" s="14" t="s">
        <v>413</v>
      </c>
      <c r="B432" s="27" t="s">
        <v>1193</v>
      </c>
      <c r="C432" s="22">
        <v>20</v>
      </c>
      <c r="D432" s="22">
        <v>2.6900000000000001E-3</v>
      </c>
      <c r="E432" s="22">
        <v>0</v>
      </c>
      <c r="F432" s="22">
        <v>12.13369</v>
      </c>
      <c r="G432" s="22">
        <v>0</v>
      </c>
    </row>
    <row r="433" spans="1:8" s="13" customFormat="1" ht="56.25" x14ac:dyDescent="0.2">
      <c r="A433" s="14" t="s">
        <v>414</v>
      </c>
      <c r="B433" s="11" t="s">
        <v>1194</v>
      </c>
      <c r="C433" s="16">
        <v>21913.215600000003</v>
      </c>
      <c r="D433" s="16">
        <v>24779.32331</v>
      </c>
      <c r="E433" s="22">
        <f t="shared" si="8"/>
        <v>113.07935705246288</v>
      </c>
      <c r="F433" s="22">
        <v>27243.313010000002</v>
      </c>
      <c r="G433" s="22">
        <f t="shared" si="12"/>
        <v>90.955616524702549</v>
      </c>
    </row>
    <row r="434" spans="1:8" s="13" customFormat="1" ht="56.25" x14ac:dyDescent="0.2">
      <c r="A434" s="14" t="s">
        <v>1908</v>
      </c>
      <c r="B434" s="11" t="s">
        <v>1909</v>
      </c>
      <c r="C434" s="16">
        <v>0</v>
      </c>
      <c r="D434" s="16">
        <v>0</v>
      </c>
      <c r="E434" s="22">
        <v>0</v>
      </c>
      <c r="F434" s="22">
        <v>6.0135100000000001</v>
      </c>
      <c r="G434" s="22">
        <f t="shared" si="12"/>
        <v>0</v>
      </c>
    </row>
    <row r="435" spans="1:8" s="13" customFormat="1" ht="78.75" x14ac:dyDescent="0.2">
      <c r="A435" s="14" t="s">
        <v>415</v>
      </c>
      <c r="B435" s="11" t="s">
        <v>1195</v>
      </c>
      <c r="C435" s="16">
        <v>600</v>
      </c>
      <c r="D435" s="16">
        <v>0</v>
      </c>
      <c r="E435" s="22">
        <f t="shared" si="8"/>
        <v>0</v>
      </c>
      <c r="F435" s="22">
        <v>50</v>
      </c>
      <c r="G435" s="22">
        <f t="shared" si="12"/>
        <v>0</v>
      </c>
    </row>
    <row r="436" spans="1:8" s="13" customFormat="1" ht="78.75" x14ac:dyDescent="0.2">
      <c r="A436" s="14" t="s">
        <v>416</v>
      </c>
      <c r="B436" s="11" t="s">
        <v>1196</v>
      </c>
      <c r="C436" s="16">
        <v>190</v>
      </c>
      <c r="D436" s="16">
        <v>0</v>
      </c>
      <c r="E436" s="22">
        <f t="shared" si="8"/>
        <v>0</v>
      </c>
      <c r="F436" s="22">
        <v>0</v>
      </c>
      <c r="G436" s="22">
        <v>0</v>
      </c>
      <c r="H436" s="29" t="e">
        <f t="shared" ref="H436" si="13">+E436+E439+E442+E445</f>
        <v>#VALUE!</v>
      </c>
    </row>
    <row r="437" spans="1:8" s="10" customFormat="1" ht="67.5" x14ac:dyDescent="0.2">
      <c r="A437" s="14" t="s">
        <v>417</v>
      </c>
      <c r="B437" s="11" t="s">
        <v>1197</v>
      </c>
      <c r="C437" s="16">
        <v>190</v>
      </c>
      <c r="D437" s="16">
        <v>0</v>
      </c>
      <c r="E437" s="22">
        <f t="shared" si="8"/>
        <v>0</v>
      </c>
      <c r="F437" s="22">
        <v>0</v>
      </c>
      <c r="G437" s="22">
        <v>0</v>
      </c>
    </row>
    <row r="438" spans="1:8" s="10" customFormat="1" ht="67.5" x14ac:dyDescent="0.2">
      <c r="A438" s="14" t="s">
        <v>418</v>
      </c>
      <c r="B438" s="11" t="s">
        <v>1198</v>
      </c>
      <c r="C438" s="16">
        <v>3228</v>
      </c>
      <c r="D438" s="16">
        <v>85</v>
      </c>
      <c r="E438" s="22">
        <f t="shared" si="8"/>
        <v>2.6332094175960346</v>
      </c>
      <c r="F438" s="22">
        <v>2533.2443499999999</v>
      </c>
      <c r="G438" s="22">
        <f t="shared" si="12"/>
        <v>3.3553810156529118</v>
      </c>
    </row>
    <row r="439" spans="1:8" s="10" customFormat="1" ht="90" x14ac:dyDescent="0.2">
      <c r="A439" s="14" t="s">
        <v>419</v>
      </c>
      <c r="B439" s="11" t="s">
        <v>1199</v>
      </c>
      <c r="C439" s="16">
        <v>3228</v>
      </c>
      <c r="D439" s="16">
        <v>85</v>
      </c>
      <c r="E439" s="22">
        <f t="shared" si="8"/>
        <v>2.6332094175960346</v>
      </c>
      <c r="F439" s="22">
        <v>2533.2443499999999</v>
      </c>
      <c r="G439" s="22">
        <f t="shared" si="12"/>
        <v>3.3553810156529118</v>
      </c>
    </row>
    <row r="440" spans="1:8" s="10" customFormat="1" ht="22.5" x14ac:dyDescent="0.2">
      <c r="A440" s="14" t="s">
        <v>420</v>
      </c>
      <c r="B440" s="11" t="s">
        <v>1200</v>
      </c>
      <c r="C440" s="16">
        <v>73039.332299999995</v>
      </c>
      <c r="D440" s="16">
        <v>80176.551139999996</v>
      </c>
      <c r="E440" s="22">
        <f t="shared" si="8"/>
        <v>109.77174710563449</v>
      </c>
      <c r="F440" s="22">
        <v>46439.8586</v>
      </c>
      <c r="G440" s="22">
        <f t="shared" si="12"/>
        <v>172.64598462838558</v>
      </c>
    </row>
    <row r="441" spans="1:8" s="10" customFormat="1" ht="33.75" x14ac:dyDescent="0.2">
      <c r="A441" s="14" t="s">
        <v>421</v>
      </c>
      <c r="B441" s="11" t="s">
        <v>1201</v>
      </c>
      <c r="C441" s="16">
        <v>24639.5</v>
      </c>
      <c r="D441" s="16">
        <v>29086.59247</v>
      </c>
      <c r="E441" s="22">
        <f t="shared" si="8"/>
        <v>118.04863114105399</v>
      </c>
      <c r="F441" s="22">
        <v>719.38869999999997</v>
      </c>
      <c r="G441" s="22" t="s">
        <v>2032</v>
      </c>
    </row>
    <row r="442" spans="1:8" s="10" customFormat="1" ht="33.75" x14ac:dyDescent="0.2">
      <c r="A442" s="14" t="s">
        <v>422</v>
      </c>
      <c r="B442" s="11" t="s">
        <v>1202</v>
      </c>
      <c r="C442" s="16">
        <v>48399.832299999995</v>
      </c>
      <c r="D442" s="16">
        <v>51089.95867</v>
      </c>
      <c r="E442" s="22">
        <f t="shared" si="8"/>
        <v>105.55813159294769</v>
      </c>
      <c r="F442" s="22">
        <v>45720.469899999996</v>
      </c>
      <c r="G442" s="22">
        <f t="shared" si="12"/>
        <v>111.74416794434565</v>
      </c>
    </row>
    <row r="443" spans="1:8" s="10" customFormat="1" ht="67.5" x14ac:dyDescent="0.2">
      <c r="A443" s="14" t="s">
        <v>423</v>
      </c>
      <c r="B443" s="11" t="s">
        <v>1203</v>
      </c>
      <c r="C443" s="16">
        <v>123916.06509999999</v>
      </c>
      <c r="D443" s="16">
        <v>144468.15338</v>
      </c>
      <c r="E443" s="22">
        <f t="shared" si="8"/>
        <v>116.58549136741432</v>
      </c>
      <c r="F443" s="22">
        <v>125488.73215000001</v>
      </c>
      <c r="G443" s="22">
        <f t="shared" si="12"/>
        <v>115.12440272909394</v>
      </c>
    </row>
    <row r="444" spans="1:8" s="10" customFormat="1" ht="33.75" x14ac:dyDescent="0.2">
      <c r="A444" s="14" t="s">
        <v>424</v>
      </c>
      <c r="B444" s="11" t="s">
        <v>1204</v>
      </c>
      <c r="C444" s="16">
        <v>16688.122460000002</v>
      </c>
      <c r="D444" s="16">
        <v>41801.670689999999</v>
      </c>
      <c r="E444" s="22" t="s">
        <v>2032</v>
      </c>
      <c r="F444" s="22">
        <v>25111.809329999996</v>
      </c>
      <c r="G444" s="22">
        <f t="shared" si="12"/>
        <v>166.46220167043617</v>
      </c>
    </row>
    <row r="445" spans="1:8" s="10" customFormat="1" ht="56.25" x14ac:dyDescent="0.2">
      <c r="A445" s="14" t="s">
        <v>425</v>
      </c>
      <c r="B445" s="11" t="s">
        <v>1205</v>
      </c>
      <c r="C445" s="16">
        <v>11651.3</v>
      </c>
      <c r="D445" s="16">
        <v>26766.640649999998</v>
      </c>
      <c r="E445" s="22" t="s">
        <v>2032</v>
      </c>
      <c r="F445" s="22">
        <v>9824.1036700000004</v>
      </c>
      <c r="G445" s="22" t="s">
        <v>2032</v>
      </c>
    </row>
    <row r="446" spans="1:8" s="10" customFormat="1" ht="45" x14ac:dyDescent="0.2">
      <c r="A446" s="14" t="s">
        <v>426</v>
      </c>
      <c r="B446" s="11" t="s">
        <v>1206</v>
      </c>
      <c r="C446" s="16">
        <v>1661.33293</v>
      </c>
      <c r="D446" s="16">
        <v>3925.58266</v>
      </c>
      <c r="E446" s="22" t="s">
        <v>2032</v>
      </c>
      <c r="F446" s="22">
        <v>7181.2084500000001</v>
      </c>
      <c r="G446" s="22">
        <f t="shared" si="12"/>
        <v>54.66465271593669</v>
      </c>
    </row>
    <row r="447" spans="1:8" s="10" customFormat="1" ht="45" x14ac:dyDescent="0.2">
      <c r="A447" s="14" t="s">
        <v>427</v>
      </c>
      <c r="B447" s="11" t="s">
        <v>1207</v>
      </c>
      <c r="C447" s="16">
        <v>217.6</v>
      </c>
      <c r="D447" s="16">
        <v>446.77449000000001</v>
      </c>
      <c r="E447" s="22" t="s">
        <v>2032</v>
      </c>
      <c r="F447" s="22">
        <v>5225.6983399999999</v>
      </c>
      <c r="G447" s="22">
        <f t="shared" si="12"/>
        <v>8.5495652625061407</v>
      </c>
    </row>
    <row r="448" spans="1:8" s="10" customFormat="1" ht="45" x14ac:dyDescent="0.2">
      <c r="A448" s="14" t="s">
        <v>428</v>
      </c>
      <c r="B448" s="11" t="s">
        <v>1208</v>
      </c>
      <c r="C448" s="16">
        <v>1483.62952</v>
      </c>
      <c r="D448" s="16">
        <v>1476.6947399999999</v>
      </c>
      <c r="E448" s="22">
        <f t="shared" si="8"/>
        <v>99.532580074303183</v>
      </c>
      <c r="F448" s="22">
        <v>895.28928000000008</v>
      </c>
      <c r="G448" s="22">
        <f t="shared" si="12"/>
        <v>164.94051397554986</v>
      </c>
    </row>
    <row r="449" spans="1:7" s="10" customFormat="1" ht="45" x14ac:dyDescent="0.2">
      <c r="A449" s="14" t="s">
        <v>429</v>
      </c>
      <c r="B449" s="11" t="s">
        <v>1209</v>
      </c>
      <c r="C449" s="16">
        <v>39.28</v>
      </c>
      <c r="D449" s="16">
        <v>37.61289</v>
      </c>
      <c r="E449" s="22">
        <f t="shared" si="8"/>
        <v>95.755829938900206</v>
      </c>
      <c r="F449" s="22">
        <v>415.48993999999999</v>
      </c>
      <c r="G449" s="22">
        <f t="shared" si="12"/>
        <v>9.052659614333864</v>
      </c>
    </row>
    <row r="450" spans="1:7" s="10" customFormat="1" ht="45" x14ac:dyDescent="0.2">
      <c r="A450" s="14" t="s">
        <v>430</v>
      </c>
      <c r="B450" s="11" t="s">
        <v>1210</v>
      </c>
      <c r="C450" s="16">
        <v>1634.98001</v>
      </c>
      <c r="D450" s="16">
        <v>9148.3652600000005</v>
      </c>
      <c r="E450" s="22" t="s">
        <v>2032</v>
      </c>
      <c r="F450" s="22">
        <v>1570.01965</v>
      </c>
      <c r="G450" s="22" t="s">
        <v>2032</v>
      </c>
    </row>
    <row r="451" spans="1:7" s="13" customFormat="1" ht="45" x14ac:dyDescent="0.2">
      <c r="A451" s="14" t="s">
        <v>431</v>
      </c>
      <c r="B451" s="27" t="s">
        <v>1211</v>
      </c>
      <c r="C451" s="22">
        <v>4604.8</v>
      </c>
      <c r="D451" s="22">
        <v>5755.2695899999999</v>
      </c>
      <c r="E451" s="22">
        <f t="shared" si="8"/>
        <v>124.98413807331478</v>
      </c>
      <c r="F451" s="22">
        <v>5390.9277300000003</v>
      </c>
      <c r="G451" s="22">
        <f t="shared" si="12"/>
        <v>106.75842597504084</v>
      </c>
    </row>
    <row r="452" spans="1:7" s="13" customFormat="1" ht="56.25" x14ac:dyDescent="0.2">
      <c r="A452" s="14" t="s">
        <v>432</v>
      </c>
      <c r="B452" s="11" t="s">
        <v>1212</v>
      </c>
      <c r="C452" s="16">
        <v>4604.8</v>
      </c>
      <c r="D452" s="16">
        <v>5755.2695899999999</v>
      </c>
      <c r="E452" s="22">
        <f t="shared" si="8"/>
        <v>124.98413807331478</v>
      </c>
      <c r="F452" s="22">
        <v>5390.9277300000003</v>
      </c>
      <c r="G452" s="22">
        <f t="shared" si="12"/>
        <v>106.75842597504084</v>
      </c>
    </row>
    <row r="453" spans="1:7" s="13" customFormat="1" ht="45" x14ac:dyDescent="0.2">
      <c r="A453" s="14" t="s">
        <v>433</v>
      </c>
      <c r="B453" s="11" t="s">
        <v>1213</v>
      </c>
      <c r="C453" s="16">
        <v>0</v>
      </c>
      <c r="D453" s="16">
        <v>24.882249999999999</v>
      </c>
      <c r="E453" s="22">
        <v>0</v>
      </c>
      <c r="F453" s="22">
        <v>45.447660000000006</v>
      </c>
      <c r="G453" s="22">
        <f t="shared" si="12"/>
        <v>54.749243415392556</v>
      </c>
    </row>
    <row r="454" spans="1:7" s="13" customFormat="1" ht="45" x14ac:dyDescent="0.2">
      <c r="A454" s="14" t="s">
        <v>434</v>
      </c>
      <c r="B454" s="11" t="s">
        <v>1214</v>
      </c>
      <c r="C454" s="16">
        <v>0</v>
      </c>
      <c r="D454" s="16">
        <v>24.882249999999999</v>
      </c>
      <c r="E454" s="22">
        <v>0</v>
      </c>
      <c r="F454" s="22">
        <v>45.447660000000006</v>
      </c>
      <c r="G454" s="22">
        <f t="shared" si="12"/>
        <v>54.749243415392556</v>
      </c>
    </row>
    <row r="455" spans="1:7" s="10" customFormat="1" ht="56.25" x14ac:dyDescent="0.2">
      <c r="A455" s="14" t="s">
        <v>435</v>
      </c>
      <c r="B455" s="11" t="s">
        <v>1215</v>
      </c>
      <c r="C455" s="16">
        <v>102623.14264000001</v>
      </c>
      <c r="D455" s="16">
        <v>96886.330849999998</v>
      </c>
      <c r="E455" s="22">
        <f t="shared" si="8"/>
        <v>94.40982643639687</v>
      </c>
      <c r="F455" s="22">
        <v>94940.547430000006</v>
      </c>
      <c r="G455" s="22">
        <f t="shared" si="12"/>
        <v>102.04947566942842</v>
      </c>
    </row>
    <row r="456" spans="1:7" s="10" customFormat="1" ht="45" x14ac:dyDescent="0.2">
      <c r="A456" s="14" t="s">
        <v>436</v>
      </c>
      <c r="B456" s="11" t="s">
        <v>1216</v>
      </c>
      <c r="C456" s="16">
        <v>15990.5</v>
      </c>
      <c r="D456" s="16">
        <v>26366.213110000001</v>
      </c>
      <c r="E456" s="22">
        <f t="shared" si="8"/>
        <v>164.88673343547734</v>
      </c>
      <c r="F456" s="22">
        <v>16034.68218</v>
      </c>
      <c r="G456" s="22">
        <f t="shared" si="12"/>
        <v>164.43240230159648</v>
      </c>
    </row>
    <row r="457" spans="1:7" s="10" customFormat="1" ht="45" x14ac:dyDescent="0.2">
      <c r="A457" s="14" t="s">
        <v>437</v>
      </c>
      <c r="B457" s="11" t="s">
        <v>1217</v>
      </c>
      <c r="C457" s="16">
        <v>80503.460000000006</v>
      </c>
      <c r="D457" s="16">
        <v>37546.028729999998</v>
      </c>
      <c r="E457" s="22">
        <f t="shared" si="8"/>
        <v>46.639024869241638</v>
      </c>
      <c r="F457" s="22">
        <v>69359.15496</v>
      </c>
      <c r="G457" s="22">
        <f t="shared" si="12"/>
        <v>54.132765532759308</v>
      </c>
    </row>
    <row r="458" spans="1:7" s="10" customFormat="1" ht="45" x14ac:dyDescent="0.2">
      <c r="A458" s="14" t="s">
        <v>438</v>
      </c>
      <c r="B458" s="11" t="s">
        <v>1218</v>
      </c>
      <c r="C458" s="16">
        <v>2937.5934400000001</v>
      </c>
      <c r="D458" s="16">
        <v>4519.3368099999998</v>
      </c>
      <c r="E458" s="22">
        <f t="shared" si="8"/>
        <v>153.84487003756379</v>
      </c>
      <c r="F458" s="22">
        <v>7058.0116200000002</v>
      </c>
      <c r="G458" s="22">
        <f t="shared" si="12"/>
        <v>64.031303054159608</v>
      </c>
    </row>
    <row r="459" spans="1:7" s="10" customFormat="1" ht="45" x14ac:dyDescent="0.2">
      <c r="A459" s="14" t="s">
        <v>439</v>
      </c>
      <c r="B459" s="11" t="s">
        <v>1219</v>
      </c>
      <c r="C459" s="16">
        <v>1890.7139999999999</v>
      </c>
      <c r="D459" s="16">
        <v>1566.70831</v>
      </c>
      <c r="E459" s="22">
        <f t="shared" si="8"/>
        <v>82.863315657471205</v>
      </c>
      <c r="F459" s="22">
        <v>720.68424000000005</v>
      </c>
      <c r="G459" s="22" t="s">
        <v>2032</v>
      </c>
    </row>
    <row r="460" spans="1:7" s="10" customFormat="1" ht="45" x14ac:dyDescent="0.2">
      <c r="A460" s="14" t="s">
        <v>440</v>
      </c>
      <c r="B460" s="11" t="s">
        <v>1220</v>
      </c>
      <c r="C460" s="16">
        <v>18.100000000000001</v>
      </c>
      <c r="D460" s="16">
        <v>42.543279999999996</v>
      </c>
      <c r="E460" s="22" t="s">
        <v>2032</v>
      </c>
      <c r="F460" s="22">
        <v>261.87935999999996</v>
      </c>
      <c r="G460" s="22">
        <f t="shared" si="12"/>
        <v>16.245373442183457</v>
      </c>
    </row>
    <row r="461" spans="1:7" s="10" customFormat="1" ht="45" x14ac:dyDescent="0.2">
      <c r="A461" s="14" t="s">
        <v>441</v>
      </c>
      <c r="B461" s="11" t="s">
        <v>1221</v>
      </c>
      <c r="C461" s="16">
        <v>1282.7752</v>
      </c>
      <c r="D461" s="16">
        <v>26845.500609999999</v>
      </c>
      <c r="E461" s="22" t="s">
        <v>2032</v>
      </c>
      <c r="F461" s="22">
        <v>1506.13507</v>
      </c>
      <c r="G461" s="22" t="s">
        <v>2032</v>
      </c>
    </row>
    <row r="462" spans="1:7" s="10" customFormat="1" ht="45" x14ac:dyDescent="0.2">
      <c r="A462" s="14" t="s">
        <v>442</v>
      </c>
      <c r="B462" s="11" t="s">
        <v>1222</v>
      </c>
      <c r="C462" s="16">
        <v>7209.8</v>
      </c>
      <c r="D462" s="16">
        <v>7608.7439999999997</v>
      </c>
      <c r="E462" s="22">
        <f t="shared" si="8"/>
        <v>105.53335737468446</v>
      </c>
      <c r="F462" s="22">
        <v>4250.4981799999996</v>
      </c>
      <c r="G462" s="22">
        <f t="shared" si="12"/>
        <v>179.00828744737871</v>
      </c>
    </row>
    <row r="463" spans="1:7" s="13" customFormat="1" ht="33.75" x14ac:dyDescent="0.2">
      <c r="A463" s="14" t="s">
        <v>443</v>
      </c>
      <c r="B463" s="11" t="s">
        <v>1223</v>
      </c>
      <c r="C463" s="16">
        <v>7173.6</v>
      </c>
      <c r="D463" s="16">
        <v>7573.6279999999997</v>
      </c>
      <c r="E463" s="22">
        <f t="shared" si="8"/>
        <v>105.57639121222257</v>
      </c>
      <c r="F463" s="22">
        <v>4203.8844800000006</v>
      </c>
      <c r="G463" s="22">
        <f t="shared" si="12"/>
        <v>180.15785248218805</v>
      </c>
    </row>
    <row r="464" spans="1:7" s="13" customFormat="1" ht="33.75" x14ac:dyDescent="0.2">
      <c r="A464" s="14" t="s">
        <v>1910</v>
      </c>
      <c r="B464" s="11" t="s">
        <v>1911</v>
      </c>
      <c r="C464" s="16">
        <v>0</v>
      </c>
      <c r="D464" s="16">
        <v>0</v>
      </c>
      <c r="E464" s="22">
        <v>0</v>
      </c>
      <c r="F464" s="22">
        <v>38.828499999999998</v>
      </c>
      <c r="G464" s="22">
        <f t="shared" si="12"/>
        <v>0</v>
      </c>
    </row>
    <row r="465" spans="1:7" s="13" customFormat="1" ht="33.75" x14ac:dyDescent="0.2">
      <c r="A465" s="14" t="s">
        <v>444</v>
      </c>
      <c r="B465" s="11" t="s">
        <v>1224</v>
      </c>
      <c r="C465" s="16">
        <v>36.200000000000003</v>
      </c>
      <c r="D465" s="16">
        <v>35.116</v>
      </c>
      <c r="E465" s="22">
        <f t="shared" si="8"/>
        <v>97.005524861878442</v>
      </c>
      <c r="F465" s="22">
        <v>7.7851999999999997</v>
      </c>
      <c r="G465" s="22" t="s">
        <v>2032</v>
      </c>
    </row>
    <row r="466" spans="1:7" s="10" customFormat="1" ht="11.25" x14ac:dyDescent="0.2">
      <c r="A466" s="14" t="s">
        <v>445</v>
      </c>
      <c r="B466" s="11" t="s">
        <v>1225</v>
      </c>
      <c r="C466" s="16">
        <v>10232.626340000001</v>
      </c>
      <c r="D466" s="16">
        <v>1871.7074</v>
      </c>
      <c r="E466" s="22">
        <f t="shared" si="8"/>
        <v>18.291564040439688</v>
      </c>
      <c r="F466" s="22">
        <v>150059.01238999999</v>
      </c>
      <c r="G466" s="22">
        <f t="shared" si="12"/>
        <v>1.2473142200452945</v>
      </c>
    </row>
    <row r="467" spans="1:7" s="10" customFormat="1" ht="67.5" x14ac:dyDescent="0.2">
      <c r="A467" s="14" t="s">
        <v>446</v>
      </c>
      <c r="B467" s="11" t="s">
        <v>1226</v>
      </c>
      <c r="C467" s="16">
        <v>397.8</v>
      </c>
      <c r="D467" s="16">
        <v>1035.46729</v>
      </c>
      <c r="E467" s="22" t="s">
        <v>2032</v>
      </c>
      <c r="F467" s="22">
        <v>637.42431999999997</v>
      </c>
      <c r="G467" s="22">
        <f t="shared" si="12"/>
        <v>162.4455260822179</v>
      </c>
    </row>
    <row r="468" spans="1:7" s="10" customFormat="1" ht="33.75" x14ac:dyDescent="0.2">
      <c r="A468" s="14" t="s">
        <v>447</v>
      </c>
      <c r="B468" s="11" t="s">
        <v>1227</v>
      </c>
      <c r="C468" s="16">
        <v>70.099999999999994</v>
      </c>
      <c r="D468" s="16">
        <v>605.83600000000001</v>
      </c>
      <c r="E468" s="22" t="s">
        <v>2032</v>
      </c>
      <c r="F468" s="22">
        <v>282.83209999999997</v>
      </c>
      <c r="G468" s="22" t="s">
        <v>2032</v>
      </c>
    </row>
    <row r="469" spans="1:7" s="10" customFormat="1" ht="45" x14ac:dyDescent="0.2">
      <c r="A469" s="14" t="s">
        <v>448</v>
      </c>
      <c r="B469" s="11" t="s">
        <v>1228</v>
      </c>
      <c r="C469" s="16">
        <v>327.7</v>
      </c>
      <c r="D469" s="16">
        <v>429.63128999999998</v>
      </c>
      <c r="E469" s="22">
        <f t="shared" si="8"/>
        <v>131.10506255721697</v>
      </c>
      <c r="F469" s="22">
        <v>354.59222</v>
      </c>
      <c r="G469" s="22">
        <f t="shared" si="12"/>
        <v>121.16207456553896</v>
      </c>
    </row>
    <row r="470" spans="1:7" s="10" customFormat="1" ht="56.25" x14ac:dyDescent="0.2">
      <c r="A470" s="14" t="s">
        <v>449</v>
      </c>
      <c r="B470" s="11" t="s">
        <v>1229</v>
      </c>
      <c r="C470" s="16">
        <v>258.40280000000001</v>
      </c>
      <c r="D470" s="16">
        <v>167.62951999999999</v>
      </c>
      <c r="E470" s="22">
        <f t="shared" si="8"/>
        <v>64.871402322265851</v>
      </c>
      <c r="F470" s="22">
        <v>234.90405999999999</v>
      </c>
      <c r="G470" s="22">
        <f t="shared" si="12"/>
        <v>71.360844082473491</v>
      </c>
    </row>
    <row r="471" spans="1:7" s="10" customFormat="1" ht="56.25" x14ac:dyDescent="0.2">
      <c r="A471" s="14" t="s">
        <v>1912</v>
      </c>
      <c r="B471" s="11" t="s">
        <v>1913</v>
      </c>
      <c r="C471" s="16">
        <v>0</v>
      </c>
      <c r="D471" s="16">
        <v>0</v>
      </c>
      <c r="E471" s="22">
        <v>0</v>
      </c>
      <c r="F471" s="22">
        <v>298.53010999999998</v>
      </c>
      <c r="G471" s="22">
        <f t="shared" si="12"/>
        <v>0</v>
      </c>
    </row>
    <row r="472" spans="1:7" s="10" customFormat="1" ht="56.25" x14ac:dyDescent="0.2">
      <c r="A472" s="14" t="s">
        <v>450</v>
      </c>
      <c r="B472" s="11" t="s">
        <v>1230</v>
      </c>
      <c r="C472" s="16">
        <v>0</v>
      </c>
      <c r="D472" s="16">
        <v>120.97619999999999</v>
      </c>
      <c r="E472" s="22">
        <v>0</v>
      </c>
      <c r="F472" s="22">
        <v>156.34</v>
      </c>
      <c r="G472" s="22">
        <f t="shared" si="12"/>
        <v>77.380197006524227</v>
      </c>
    </row>
    <row r="473" spans="1:7" s="10" customFormat="1" ht="56.25" x14ac:dyDescent="0.2">
      <c r="A473" s="14" t="s">
        <v>1914</v>
      </c>
      <c r="B473" s="11" t="s">
        <v>1915</v>
      </c>
      <c r="C473" s="16">
        <v>0</v>
      </c>
      <c r="D473" s="16">
        <v>0</v>
      </c>
      <c r="E473" s="22">
        <v>0</v>
      </c>
      <c r="F473" s="22">
        <v>45.862449999999995</v>
      </c>
      <c r="G473" s="22">
        <f t="shared" si="12"/>
        <v>0</v>
      </c>
    </row>
    <row r="474" spans="1:7" s="10" customFormat="1" ht="56.25" x14ac:dyDescent="0.2">
      <c r="A474" s="14" t="s">
        <v>451</v>
      </c>
      <c r="B474" s="11" t="s">
        <v>1231</v>
      </c>
      <c r="C474" s="16">
        <v>353.55</v>
      </c>
      <c r="D474" s="16">
        <v>669.70460000000003</v>
      </c>
      <c r="E474" s="22">
        <f t="shared" si="8"/>
        <v>189.42288219488051</v>
      </c>
      <c r="F474" s="22">
        <v>94.782529999999994</v>
      </c>
      <c r="G474" s="22" t="s">
        <v>2032</v>
      </c>
    </row>
    <row r="475" spans="1:7" s="10" customFormat="1" ht="33.75" x14ac:dyDescent="0.2">
      <c r="A475" s="14" t="s">
        <v>452</v>
      </c>
      <c r="B475" s="11" t="s">
        <v>1232</v>
      </c>
      <c r="C475" s="16">
        <v>54.402800000000006</v>
      </c>
      <c r="D475" s="16">
        <v>54.402800000000006</v>
      </c>
      <c r="E475" s="22">
        <f t="shared" si="8"/>
        <v>100</v>
      </c>
      <c r="F475" s="22">
        <v>114.61480999999999</v>
      </c>
      <c r="G475" s="22">
        <f t="shared" si="12"/>
        <v>47.46576816730753</v>
      </c>
    </row>
    <row r="476" spans="1:7" s="10" customFormat="1" ht="33.75" x14ac:dyDescent="0.2">
      <c r="A476" s="14" t="s">
        <v>1916</v>
      </c>
      <c r="B476" s="11" t="s">
        <v>1917</v>
      </c>
      <c r="C476" s="16">
        <v>0</v>
      </c>
      <c r="D476" s="16">
        <v>0</v>
      </c>
      <c r="E476" s="22">
        <v>0</v>
      </c>
      <c r="F476" s="22">
        <v>151.95212000000001</v>
      </c>
      <c r="G476" s="22">
        <f t="shared" si="12"/>
        <v>0</v>
      </c>
    </row>
    <row r="477" spans="1:7" s="10" customFormat="1" ht="33.75" x14ac:dyDescent="0.2">
      <c r="A477" s="14" t="s">
        <v>453</v>
      </c>
      <c r="B477" s="11" t="s">
        <v>1233</v>
      </c>
      <c r="C477" s="16">
        <v>0</v>
      </c>
      <c r="D477" s="16">
        <v>120.97619999999999</v>
      </c>
      <c r="E477" s="22">
        <v>0</v>
      </c>
      <c r="F477" s="22">
        <v>134.19999999999999</v>
      </c>
      <c r="G477" s="22">
        <f t="shared" ref="G477:G549" si="14">D477/F477*100</f>
        <v>90.146199701937419</v>
      </c>
    </row>
    <row r="478" spans="1:7" s="10" customFormat="1" ht="33.75" x14ac:dyDescent="0.2">
      <c r="A478" s="14" t="s">
        <v>1918</v>
      </c>
      <c r="B478" s="11" t="s">
        <v>1919</v>
      </c>
      <c r="C478" s="16">
        <v>0</v>
      </c>
      <c r="D478" s="16">
        <v>0</v>
      </c>
      <c r="E478" s="22">
        <v>0</v>
      </c>
      <c r="F478" s="22">
        <v>35.002449999999996</v>
      </c>
      <c r="G478" s="22">
        <f t="shared" si="14"/>
        <v>0</v>
      </c>
    </row>
    <row r="479" spans="1:7" s="10" customFormat="1" ht="33.75" x14ac:dyDescent="0.2">
      <c r="A479" s="14" t="s">
        <v>454</v>
      </c>
      <c r="B479" s="11" t="s">
        <v>1234</v>
      </c>
      <c r="C479" s="16">
        <v>69</v>
      </c>
      <c r="D479" s="16">
        <v>207.1</v>
      </c>
      <c r="E479" s="22" t="s">
        <v>2032</v>
      </c>
      <c r="F479" s="22">
        <v>52.5</v>
      </c>
      <c r="G479" s="22" t="s">
        <v>2032</v>
      </c>
    </row>
    <row r="480" spans="1:7" s="13" customFormat="1" ht="45" x14ac:dyDescent="0.2">
      <c r="A480" s="14" t="s">
        <v>455</v>
      </c>
      <c r="B480" s="27" t="s">
        <v>1235</v>
      </c>
      <c r="C480" s="22">
        <v>204</v>
      </c>
      <c r="D480" s="22">
        <v>113.22672</v>
      </c>
      <c r="E480" s="22">
        <f t="shared" si="8"/>
        <v>55.503294117647059</v>
      </c>
      <c r="F480" s="22">
        <v>120.28925</v>
      </c>
      <c r="G480" s="22">
        <f t="shared" si="14"/>
        <v>94.128710587188806</v>
      </c>
    </row>
    <row r="481" spans="1:7" s="13" customFormat="1" ht="45" x14ac:dyDescent="0.2">
      <c r="A481" s="14" t="s">
        <v>1920</v>
      </c>
      <c r="B481" s="11" t="s">
        <v>1921</v>
      </c>
      <c r="C481" s="22">
        <v>0</v>
      </c>
      <c r="D481" s="22">
        <v>0</v>
      </c>
      <c r="E481" s="22">
        <v>0</v>
      </c>
      <c r="F481" s="22">
        <v>146.57799</v>
      </c>
      <c r="G481" s="22">
        <f t="shared" si="14"/>
        <v>0</v>
      </c>
    </row>
    <row r="482" spans="1:7" s="13" customFormat="1" ht="45" x14ac:dyDescent="0.2">
      <c r="A482" s="14" t="s">
        <v>1922</v>
      </c>
      <c r="B482" s="11" t="s">
        <v>1923</v>
      </c>
      <c r="C482" s="22">
        <v>0</v>
      </c>
      <c r="D482" s="22">
        <v>0</v>
      </c>
      <c r="E482" s="22">
        <v>0</v>
      </c>
      <c r="F482" s="22">
        <v>22.14</v>
      </c>
      <c r="G482" s="22">
        <f t="shared" si="14"/>
        <v>0</v>
      </c>
    </row>
    <row r="483" spans="1:7" s="13" customFormat="1" ht="45" x14ac:dyDescent="0.2">
      <c r="A483" s="14" t="s">
        <v>1924</v>
      </c>
      <c r="B483" s="11" t="s">
        <v>1925</v>
      </c>
      <c r="C483" s="22">
        <v>0</v>
      </c>
      <c r="D483" s="22">
        <v>0</v>
      </c>
      <c r="E483" s="22">
        <v>0</v>
      </c>
      <c r="F483" s="22">
        <v>10.86</v>
      </c>
      <c r="G483" s="22">
        <f t="shared" si="14"/>
        <v>0</v>
      </c>
    </row>
    <row r="484" spans="1:7" s="13" customFormat="1" ht="45" x14ac:dyDescent="0.2">
      <c r="A484" s="14" t="s">
        <v>456</v>
      </c>
      <c r="B484" s="11" t="s">
        <v>1236</v>
      </c>
      <c r="C484" s="16">
        <v>284.55</v>
      </c>
      <c r="D484" s="16">
        <v>462.6046</v>
      </c>
      <c r="E484" s="22">
        <f t="shared" si="8"/>
        <v>162.57409945528025</v>
      </c>
      <c r="F484" s="22">
        <v>42.282530000000001</v>
      </c>
      <c r="G484" s="22" t="s">
        <v>2032</v>
      </c>
    </row>
    <row r="485" spans="1:7" s="13" customFormat="1" ht="22.5" x14ac:dyDescent="0.2">
      <c r="A485" s="14" t="s">
        <v>457</v>
      </c>
      <c r="B485" s="11" t="s">
        <v>1237</v>
      </c>
      <c r="C485" s="16">
        <v>1626.2</v>
      </c>
      <c r="D485" s="16">
        <v>-29.09638</v>
      </c>
      <c r="E485" s="22">
        <v>0</v>
      </c>
      <c r="F485" s="22">
        <v>63.554519999999997</v>
      </c>
      <c r="G485" s="22">
        <v>0</v>
      </c>
    </row>
    <row r="486" spans="1:7" s="13" customFormat="1" ht="101.25" x14ac:dyDescent="0.2">
      <c r="A486" s="14" t="s">
        <v>458</v>
      </c>
      <c r="B486" s="11" t="s">
        <v>1238</v>
      </c>
      <c r="C486" s="16">
        <v>1626.2</v>
      </c>
      <c r="D486" s="16">
        <v>-29.09638</v>
      </c>
      <c r="E486" s="22">
        <v>0</v>
      </c>
      <c r="F486" s="22">
        <v>63.554519999999997</v>
      </c>
      <c r="G486" s="22">
        <v>0</v>
      </c>
    </row>
    <row r="487" spans="1:7" s="10" customFormat="1" ht="22.5" x14ac:dyDescent="0.2">
      <c r="A487" s="14" t="s">
        <v>459</v>
      </c>
      <c r="B487" s="11" t="s">
        <v>1239</v>
      </c>
      <c r="C487" s="16">
        <v>1164.19</v>
      </c>
      <c r="D487" s="16">
        <v>612.87149999999997</v>
      </c>
      <c r="E487" s="22">
        <f t="shared" si="8"/>
        <v>52.643597694534392</v>
      </c>
      <c r="F487" s="22">
        <v>873.2531899999999</v>
      </c>
      <c r="G487" s="22">
        <f t="shared" si="14"/>
        <v>70.182566410092363</v>
      </c>
    </row>
    <row r="488" spans="1:7" s="10" customFormat="1" ht="101.25" x14ac:dyDescent="0.2">
      <c r="A488" s="14" t="s">
        <v>460</v>
      </c>
      <c r="B488" s="11" t="s">
        <v>1240</v>
      </c>
      <c r="C488" s="16">
        <v>1131.5999999999999</v>
      </c>
      <c r="D488" s="16">
        <v>580.28150000000005</v>
      </c>
      <c r="E488" s="22">
        <f t="shared" si="8"/>
        <v>51.279736656062227</v>
      </c>
      <c r="F488" s="22">
        <v>285.53467000000001</v>
      </c>
      <c r="G488" s="22" t="s">
        <v>2032</v>
      </c>
    </row>
    <row r="489" spans="1:7" s="10" customFormat="1" ht="101.25" x14ac:dyDescent="0.2">
      <c r="A489" s="14" t="s">
        <v>461</v>
      </c>
      <c r="B489" s="11" t="s">
        <v>1241</v>
      </c>
      <c r="C489" s="16">
        <v>32.590000000000003</v>
      </c>
      <c r="D489" s="16">
        <v>32.590000000000003</v>
      </c>
      <c r="E489" s="22">
        <f t="shared" si="8"/>
        <v>100</v>
      </c>
      <c r="F489" s="22">
        <v>0</v>
      </c>
      <c r="G489" s="22">
        <v>0</v>
      </c>
    </row>
    <row r="490" spans="1:7" s="10" customFormat="1" ht="101.25" x14ac:dyDescent="0.2">
      <c r="A490" s="14" t="s">
        <v>1926</v>
      </c>
      <c r="B490" s="11" t="s">
        <v>1927</v>
      </c>
      <c r="C490" s="16">
        <v>0</v>
      </c>
      <c r="D490" s="16">
        <v>0</v>
      </c>
      <c r="E490" s="22">
        <v>0</v>
      </c>
      <c r="F490" s="22">
        <v>587.71852000000001</v>
      </c>
      <c r="G490" s="22">
        <f t="shared" si="14"/>
        <v>0</v>
      </c>
    </row>
    <row r="491" spans="1:7" s="10" customFormat="1" ht="22.5" x14ac:dyDescent="0.2">
      <c r="A491" s="14" t="s">
        <v>462</v>
      </c>
      <c r="B491" s="11" t="s">
        <v>1242</v>
      </c>
      <c r="C491" s="16">
        <v>0</v>
      </c>
      <c r="D491" s="16">
        <v>561.17018000000007</v>
      </c>
      <c r="E491" s="22">
        <v>0</v>
      </c>
      <c r="F491" s="22">
        <v>228.48224999999999</v>
      </c>
      <c r="G491" s="22" t="s">
        <v>2032</v>
      </c>
    </row>
    <row r="492" spans="1:7" s="10" customFormat="1" ht="33.75" x14ac:dyDescent="0.2">
      <c r="A492" s="14" t="s">
        <v>1928</v>
      </c>
      <c r="B492" s="11" t="s">
        <v>1929</v>
      </c>
      <c r="C492" s="16">
        <v>0</v>
      </c>
      <c r="D492" s="16">
        <v>0</v>
      </c>
      <c r="E492" s="22">
        <v>0</v>
      </c>
      <c r="F492" s="22">
        <v>228.48224999999999</v>
      </c>
      <c r="G492" s="22">
        <f t="shared" si="14"/>
        <v>0</v>
      </c>
    </row>
    <row r="493" spans="1:7" s="10" customFormat="1" ht="45" x14ac:dyDescent="0.2">
      <c r="A493" s="14" t="s">
        <v>463</v>
      </c>
      <c r="B493" s="11" t="s">
        <v>1243</v>
      </c>
      <c r="C493" s="16">
        <v>0</v>
      </c>
      <c r="D493" s="16">
        <v>0</v>
      </c>
      <c r="E493" s="22">
        <v>0</v>
      </c>
      <c r="F493" s="22">
        <v>0</v>
      </c>
      <c r="G493" s="22">
        <v>0</v>
      </c>
    </row>
    <row r="494" spans="1:7" s="13" customFormat="1" ht="33.75" x14ac:dyDescent="0.2">
      <c r="A494" s="14" t="s">
        <v>464</v>
      </c>
      <c r="B494" s="27" t="s">
        <v>1244</v>
      </c>
      <c r="C494" s="22">
        <v>0</v>
      </c>
      <c r="D494" s="22">
        <v>561.17018000000007</v>
      </c>
      <c r="E494" s="22">
        <v>0</v>
      </c>
      <c r="F494" s="22">
        <v>0</v>
      </c>
      <c r="G494" s="22">
        <v>0</v>
      </c>
    </row>
    <row r="495" spans="1:7" s="13" customFormat="1" ht="56.25" x14ac:dyDescent="0.2">
      <c r="A495" s="14" t="s">
        <v>465</v>
      </c>
      <c r="B495" s="11" t="s">
        <v>1245</v>
      </c>
      <c r="C495" s="16">
        <v>0</v>
      </c>
      <c r="D495" s="16">
        <v>0</v>
      </c>
      <c r="E495" s="22">
        <v>0</v>
      </c>
      <c r="F495" s="22">
        <v>0</v>
      </c>
      <c r="G495" s="22">
        <v>0</v>
      </c>
    </row>
    <row r="496" spans="1:7" s="13" customFormat="1" ht="45" x14ac:dyDescent="0.2">
      <c r="A496" s="14" t="s">
        <v>466</v>
      </c>
      <c r="B496" s="11" t="s">
        <v>1246</v>
      </c>
      <c r="C496" s="16">
        <v>0</v>
      </c>
      <c r="D496" s="16">
        <v>0</v>
      </c>
      <c r="E496" s="22">
        <v>0</v>
      </c>
      <c r="F496" s="22">
        <v>0</v>
      </c>
      <c r="G496" s="22">
        <v>0</v>
      </c>
    </row>
    <row r="497" spans="1:7" s="13" customFormat="1" ht="45" x14ac:dyDescent="0.2">
      <c r="A497" s="14" t="s">
        <v>467</v>
      </c>
      <c r="B497" s="11" t="s">
        <v>1247</v>
      </c>
      <c r="C497" s="16">
        <v>6432.4835400000002</v>
      </c>
      <c r="D497" s="16">
        <v>-1267.0155099999999</v>
      </c>
      <c r="E497" s="22">
        <v>0</v>
      </c>
      <c r="F497" s="22">
        <v>147425.87896</v>
      </c>
      <c r="G497" s="22">
        <v>0</v>
      </c>
    </row>
    <row r="498" spans="1:7" s="10" customFormat="1" ht="45" x14ac:dyDescent="0.2">
      <c r="A498" s="14" t="s">
        <v>468</v>
      </c>
      <c r="B498" s="11" t="s">
        <v>1248</v>
      </c>
      <c r="C498" s="16">
        <v>660</v>
      </c>
      <c r="D498" s="16">
        <v>-5023.59879</v>
      </c>
      <c r="E498" s="22">
        <v>0</v>
      </c>
      <c r="F498" s="22">
        <v>5070.7250700000004</v>
      </c>
      <c r="G498" s="22">
        <v>0</v>
      </c>
    </row>
    <row r="499" spans="1:7" s="10" customFormat="1" ht="45" x14ac:dyDescent="0.2">
      <c r="A499" s="14" t="s">
        <v>469</v>
      </c>
      <c r="B499" s="11" t="s">
        <v>1249</v>
      </c>
      <c r="C499" s="16">
        <v>5466.4835400000002</v>
      </c>
      <c r="D499" s="16">
        <v>3562.9748300000001</v>
      </c>
      <c r="E499" s="22">
        <f t="shared" si="8"/>
        <v>65.178552243477526</v>
      </c>
      <c r="F499" s="22">
        <v>141580.55446000001</v>
      </c>
      <c r="G499" s="22">
        <f t="shared" si="14"/>
        <v>2.5165707561956383</v>
      </c>
    </row>
    <row r="500" spans="1:7" s="10" customFormat="1" ht="45" x14ac:dyDescent="0.2">
      <c r="A500" s="14" t="s">
        <v>470</v>
      </c>
      <c r="B500" s="11" t="s">
        <v>1250</v>
      </c>
      <c r="C500" s="16">
        <v>0</v>
      </c>
      <c r="D500" s="16">
        <v>-1.8</v>
      </c>
      <c r="E500" s="22">
        <v>0</v>
      </c>
      <c r="F500" s="22">
        <v>0.46776999999999996</v>
      </c>
      <c r="G500" s="22">
        <v>0</v>
      </c>
    </row>
    <row r="501" spans="1:7" s="10" customFormat="1" ht="45" x14ac:dyDescent="0.2">
      <c r="A501" s="14" t="s">
        <v>471</v>
      </c>
      <c r="B501" s="11" t="s">
        <v>1251</v>
      </c>
      <c r="C501" s="16">
        <v>306</v>
      </c>
      <c r="D501" s="16">
        <v>195.40845000000002</v>
      </c>
      <c r="E501" s="22">
        <f t="shared" si="8"/>
        <v>63.858970588235294</v>
      </c>
      <c r="F501" s="22">
        <v>774.13166000000001</v>
      </c>
      <c r="G501" s="22">
        <f t="shared" si="14"/>
        <v>25.242275971505933</v>
      </c>
    </row>
    <row r="502" spans="1:7" s="10" customFormat="1" ht="11.25" x14ac:dyDescent="0.2">
      <c r="A502" s="14" t="s">
        <v>472</v>
      </c>
      <c r="B502" s="11" t="s">
        <v>1252</v>
      </c>
      <c r="C502" s="16">
        <v>38720.821609999999</v>
      </c>
      <c r="D502" s="16">
        <v>60117.142650000002</v>
      </c>
      <c r="E502" s="22">
        <f t="shared" si="8"/>
        <v>155.25792106248647</v>
      </c>
      <c r="F502" s="22">
        <v>56253.868310000005</v>
      </c>
      <c r="G502" s="22">
        <f t="shared" si="14"/>
        <v>106.86757098855944</v>
      </c>
    </row>
    <row r="503" spans="1:7" s="10" customFormat="1" ht="67.5" x14ac:dyDescent="0.2">
      <c r="A503" s="14" t="s">
        <v>473</v>
      </c>
      <c r="B503" s="11" t="s">
        <v>1253</v>
      </c>
      <c r="C503" s="16">
        <v>23130.601609999998</v>
      </c>
      <c r="D503" s="16">
        <v>48446.40238</v>
      </c>
      <c r="E503" s="22" t="s">
        <v>2032</v>
      </c>
      <c r="F503" s="22">
        <v>46867.388380000004</v>
      </c>
      <c r="G503" s="22">
        <f t="shared" si="14"/>
        <v>103.36911028026007</v>
      </c>
    </row>
    <row r="504" spans="1:7" s="10" customFormat="1" ht="22.5" x14ac:dyDescent="0.2">
      <c r="A504" s="14" t="s">
        <v>474</v>
      </c>
      <c r="B504" s="11" t="s">
        <v>1254</v>
      </c>
      <c r="C504" s="16">
        <v>15590.22</v>
      </c>
      <c r="D504" s="16">
        <v>11670.74027</v>
      </c>
      <c r="E504" s="22">
        <f t="shared" si="8"/>
        <v>74.859368693963262</v>
      </c>
      <c r="F504" s="22">
        <v>9386.4799299999995</v>
      </c>
      <c r="G504" s="22">
        <f t="shared" si="14"/>
        <v>124.33564400110532</v>
      </c>
    </row>
    <row r="505" spans="1:7" s="10" customFormat="1" ht="45" x14ac:dyDescent="0.2">
      <c r="A505" s="14" t="s">
        <v>475</v>
      </c>
      <c r="B505" s="11" t="s">
        <v>1255</v>
      </c>
      <c r="C505" s="16">
        <v>8927.4</v>
      </c>
      <c r="D505" s="16">
        <v>5414.2793600000005</v>
      </c>
      <c r="E505" s="22">
        <f t="shared" si="8"/>
        <v>60.647885834621505</v>
      </c>
      <c r="F505" s="22">
        <v>7996.3419100000001</v>
      </c>
      <c r="G505" s="22">
        <f t="shared" si="14"/>
        <v>67.709452909074017</v>
      </c>
    </row>
    <row r="506" spans="1:7" s="10" customFormat="1" ht="45" x14ac:dyDescent="0.2">
      <c r="A506" s="14" t="s">
        <v>476</v>
      </c>
      <c r="B506" s="11" t="s">
        <v>1256</v>
      </c>
      <c r="C506" s="16">
        <v>6662.82</v>
      </c>
      <c r="D506" s="16">
        <v>6256.4609099999998</v>
      </c>
      <c r="E506" s="22">
        <f t="shared" si="8"/>
        <v>93.901094581573574</v>
      </c>
      <c r="F506" s="22">
        <v>1390.1380200000001</v>
      </c>
      <c r="G506" s="22" t="s">
        <v>2032</v>
      </c>
    </row>
    <row r="507" spans="1:7" s="13" customFormat="1" ht="67.5" x14ac:dyDescent="0.2">
      <c r="A507" s="14" t="s">
        <v>477</v>
      </c>
      <c r="B507" s="11" t="s">
        <v>1257</v>
      </c>
      <c r="C507" s="16">
        <v>0</v>
      </c>
      <c r="D507" s="16">
        <v>180475.84144999998</v>
      </c>
      <c r="E507" s="22">
        <v>0</v>
      </c>
      <c r="F507" s="22">
        <v>0</v>
      </c>
      <c r="G507" s="22">
        <v>0</v>
      </c>
    </row>
    <row r="508" spans="1:7" s="13" customFormat="1" ht="10.5" x14ac:dyDescent="0.15">
      <c r="A508" s="21" t="s">
        <v>478</v>
      </c>
      <c r="B508" s="12" t="s">
        <v>1258</v>
      </c>
      <c r="C508" s="18">
        <v>41770.567069999997</v>
      </c>
      <c r="D508" s="18">
        <v>36839.51369</v>
      </c>
      <c r="E508" s="17">
        <f t="shared" si="8"/>
        <v>88.19490917675013</v>
      </c>
      <c r="F508" s="17">
        <v>64027.604700000004</v>
      </c>
      <c r="G508" s="17">
        <f t="shared" si="14"/>
        <v>57.536923117162928</v>
      </c>
    </row>
    <row r="509" spans="1:7" s="13" customFormat="1" ht="11.25" x14ac:dyDescent="0.2">
      <c r="A509" s="14" t="s">
        <v>479</v>
      </c>
      <c r="B509" s="11" t="s">
        <v>1259</v>
      </c>
      <c r="C509" s="16">
        <v>-36</v>
      </c>
      <c r="D509" s="16">
        <v>-3811.4250899999997</v>
      </c>
      <c r="E509" s="22" t="s">
        <v>2032</v>
      </c>
      <c r="F509" s="22">
        <v>3739.4965899999997</v>
      </c>
      <c r="G509" s="22">
        <v>0</v>
      </c>
    </row>
    <row r="510" spans="1:7" s="13" customFormat="1" ht="22.5" x14ac:dyDescent="0.2">
      <c r="A510" s="14" t="s">
        <v>480</v>
      </c>
      <c r="B510" s="11" t="s">
        <v>1260</v>
      </c>
      <c r="C510" s="16">
        <v>0</v>
      </c>
      <c r="D510" s="16">
        <v>-3525.9224599999998</v>
      </c>
      <c r="E510" s="22">
        <v>0</v>
      </c>
      <c r="F510" s="22">
        <v>3426.9405000000002</v>
      </c>
      <c r="G510" s="22">
        <v>0</v>
      </c>
    </row>
    <row r="511" spans="1:7" s="10" customFormat="1" ht="11.25" x14ac:dyDescent="0.2">
      <c r="A511" s="14" t="s">
        <v>481</v>
      </c>
      <c r="B511" s="11" t="s">
        <v>1261</v>
      </c>
      <c r="C511" s="16">
        <v>-36</v>
      </c>
      <c r="D511" s="16">
        <v>-26.956849999999999</v>
      </c>
      <c r="E511" s="22">
        <f t="shared" si="8"/>
        <v>74.880138888888894</v>
      </c>
      <c r="F511" s="22">
        <v>-1.79915</v>
      </c>
      <c r="G511" s="22" t="s">
        <v>2032</v>
      </c>
    </row>
    <row r="512" spans="1:7" s="10" customFormat="1" ht="22.5" x14ac:dyDescent="0.2">
      <c r="A512" s="14" t="s">
        <v>482</v>
      </c>
      <c r="B512" s="11" t="s">
        <v>1262</v>
      </c>
      <c r="C512" s="16">
        <v>0</v>
      </c>
      <c r="D512" s="16">
        <v>29.0078</v>
      </c>
      <c r="E512" s="22">
        <v>0</v>
      </c>
      <c r="F512" s="22">
        <v>-1.14453</v>
      </c>
      <c r="G512" s="22">
        <v>0</v>
      </c>
    </row>
    <row r="513" spans="1:7" s="10" customFormat="1" ht="22.5" x14ac:dyDescent="0.2">
      <c r="A513" s="14" t="s">
        <v>483</v>
      </c>
      <c r="B513" s="11" t="s">
        <v>1263</v>
      </c>
      <c r="C513" s="16">
        <v>0</v>
      </c>
      <c r="D513" s="16">
        <v>-299.09709999999995</v>
      </c>
      <c r="E513" s="22">
        <v>0</v>
      </c>
      <c r="F513" s="22">
        <v>339.01934</v>
      </c>
      <c r="G513" s="22">
        <v>0</v>
      </c>
    </row>
    <row r="514" spans="1:7" s="10" customFormat="1" ht="11.25" x14ac:dyDescent="0.2">
      <c r="A514" s="14" t="s">
        <v>484</v>
      </c>
      <c r="B514" s="11" t="s">
        <v>1264</v>
      </c>
      <c r="C514" s="16">
        <v>0</v>
      </c>
      <c r="D514" s="16">
        <v>11.543520000000001</v>
      </c>
      <c r="E514" s="22">
        <v>0</v>
      </c>
      <c r="F514" s="22">
        <v>-7.8921599999999996</v>
      </c>
      <c r="G514" s="22">
        <v>0</v>
      </c>
    </row>
    <row r="515" spans="1:7" s="10" customFormat="1" ht="11.25" x14ac:dyDescent="0.2">
      <c r="A515" s="14" t="s">
        <v>1930</v>
      </c>
      <c r="B515" s="11" t="s">
        <v>1931</v>
      </c>
      <c r="C515" s="16">
        <v>0</v>
      </c>
      <c r="D515" s="16">
        <v>0</v>
      </c>
      <c r="E515" s="22">
        <v>0</v>
      </c>
      <c r="F515" s="22">
        <v>-15.627409999999999</v>
      </c>
      <c r="G515" s="22">
        <f t="shared" si="14"/>
        <v>0</v>
      </c>
    </row>
    <row r="516" spans="1:7" s="10" customFormat="1" ht="11.25" x14ac:dyDescent="0.2">
      <c r="A516" s="14" t="s">
        <v>485</v>
      </c>
      <c r="B516" s="11" t="s">
        <v>1265</v>
      </c>
      <c r="C516" s="16">
        <v>2525.8116500000001</v>
      </c>
      <c r="D516" s="16">
        <v>3114.7728299999999</v>
      </c>
      <c r="E516" s="22">
        <f t="shared" ref="E516:E591" si="15">D516/C516*100</f>
        <v>123.31769987679009</v>
      </c>
      <c r="F516" s="22">
        <v>24908.432049999999</v>
      </c>
      <c r="G516" s="22">
        <f t="shared" si="14"/>
        <v>12.504893217475727</v>
      </c>
    </row>
    <row r="517" spans="1:7" s="10" customFormat="1" ht="11.25" x14ac:dyDescent="0.2">
      <c r="A517" s="14" t="s">
        <v>486</v>
      </c>
      <c r="B517" s="11" t="s">
        <v>1266</v>
      </c>
      <c r="C517" s="16">
        <v>145.9</v>
      </c>
      <c r="D517" s="16">
        <v>329.74205999999998</v>
      </c>
      <c r="E517" s="22" t="s">
        <v>2032</v>
      </c>
      <c r="F517" s="22">
        <v>671.47368999999992</v>
      </c>
      <c r="G517" s="22">
        <f t="shared" si="14"/>
        <v>49.107219673789452</v>
      </c>
    </row>
    <row r="518" spans="1:7" s="10" customFormat="1" ht="11.25" x14ac:dyDescent="0.2">
      <c r="A518" s="14" t="s">
        <v>487</v>
      </c>
      <c r="B518" s="11" t="s">
        <v>1267</v>
      </c>
      <c r="C518" s="16">
        <v>115.3</v>
      </c>
      <c r="D518" s="16">
        <v>125.35786999999999</v>
      </c>
      <c r="E518" s="22">
        <f t="shared" si="15"/>
        <v>108.72321769297484</v>
      </c>
      <c r="F518" s="22">
        <v>2162.9698800000001</v>
      </c>
      <c r="G518" s="22">
        <f t="shared" si="14"/>
        <v>5.7956364145024519</v>
      </c>
    </row>
    <row r="519" spans="1:7" s="10" customFormat="1" ht="11.25" x14ac:dyDescent="0.2">
      <c r="A519" s="14" t="s">
        <v>488</v>
      </c>
      <c r="B519" s="11" t="s">
        <v>1268</v>
      </c>
      <c r="C519" s="16">
        <v>1421.75865</v>
      </c>
      <c r="D519" s="16">
        <v>1492.96164</v>
      </c>
      <c r="E519" s="22">
        <f t="shared" si="15"/>
        <v>105.00809261825135</v>
      </c>
      <c r="F519" s="22">
        <v>732.48032999999998</v>
      </c>
      <c r="G519" s="22" t="s">
        <v>2032</v>
      </c>
    </row>
    <row r="520" spans="1:7" s="10" customFormat="1" ht="11.25" x14ac:dyDescent="0.2">
      <c r="A520" s="14" t="s">
        <v>489</v>
      </c>
      <c r="B520" s="11" t="s">
        <v>1269</v>
      </c>
      <c r="C520" s="16">
        <v>104.3</v>
      </c>
      <c r="D520" s="16">
        <v>230.91794000000002</v>
      </c>
      <c r="E520" s="22" t="s">
        <v>2032</v>
      </c>
      <c r="F520" s="22">
        <v>5756.5970399999997</v>
      </c>
      <c r="G520" s="22">
        <f t="shared" si="14"/>
        <v>4.0113618930672983</v>
      </c>
    </row>
    <row r="521" spans="1:7" s="10" customFormat="1" ht="11.25" x14ac:dyDescent="0.2">
      <c r="A521" s="14" t="s">
        <v>490</v>
      </c>
      <c r="B521" s="11" t="s">
        <v>1270</v>
      </c>
      <c r="C521" s="16">
        <v>679.053</v>
      </c>
      <c r="D521" s="16">
        <v>751.06726000000003</v>
      </c>
      <c r="E521" s="22">
        <f t="shared" si="15"/>
        <v>110.60510151637648</v>
      </c>
      <c r="F521" s="22">
        <v>271.36761000000001</v>
      </c>
      <c r="G521" s="22" t="s">
        <v>2032</v>
      </c>
    </row>
    <row r="522" spans="1:7" s="13" customFormat="1" ht="11.25" x14ac:dyDescent="0.2">
      <c r="A522" s="14" t="s">
        <v>491</v>
      </c>
      <c r="B522" s="27" t="s">
        <v>1271</v>
      </c>
      <c r="C522" s="22">
        <v>59.5</v>
      </c>
      <c r="D522" s="22">
        <v>184.72605999999999</v>
      </c>
      <c r="E522" s="22" t="s">
        <v>2032</v>
      </c>
      <c r="F522" s="22">
        <v>15313.5435</v>
      </c>
      <c r="G522" s="22">
        <f t="shared" si="14"/>
        <v>1.2062920642763053</v>
      </c>
    </row>
    <row r="523" spans="1:7" s="13" customFormat="1" ht="11.25" x14ac:dyDescent="0.2">
      <c r="A523" s="14" t="s">
        <v>492</v>
      </c>
      <c r="B523" s="11" t="s">
        <v>1272</v>
      </c>
      <c r="C523" s="16">
        <v>544.70000000000005</v>
      </c>
      <c r="D523" s="16">
        <v>41.95</v>
      </c>
      <c r="E523" s="22">
        <f t="shared" si="15"/>
        <v>7.7014870570956493</v>
      </c>
      <c r="F523" s="22">
        <v>580.63</v>
      </c>
      <c r="G523" s="22">
        <f t="shared" si="14"/>
        <v>7.2249108726727869</v>
      </c>
    </row>
    <row r="524" spans="1:7" s="13" customFormat="1" ht="22.5" x14ac:dyDescent="0.2">
      <c r="A524" s="14" t="s">
        <v>493</v>
      </c>
      <c r="B524" s="11" t="s">
        <v>1273</v>
      </c>
      <c r="C524" s="16">
        <v>544.70000000000005</v>
      </c>
      <c r="D524" s="16">
        <v>41.95</v>
      </c>
      <c r="E524" s="22">
        <f t="shared" si="15"/>
        <v>7.7014870570956493</v>
      </c>
      <c r="F524" s="22">
        <v>0</v>
      </c>
      <c r="G524" s="22">
        <v>0</v>
      </c>
    </row>
    <row r="525" spans="1:7" s="13" customFormat="1" ht="22.5" x14ac:dyDescent="0.2">
      <c r="A525" s="14" t="s">
        <v>1932</v>
      </c>
      <c r="B525" s="11" t="s">
        <v>1933</v>
      </c>
      <c r="C525" s="16">
        <v>0</v>
      </c>
      <c r="D525" s="16">
        <v>0</v>
      </c>
      <c r="E525" s="22">
        <v>0</v>
      </c>
      <c r="F525" s="22">
        <v>577.63</v>
      </c>
      <c r="G525" s="22">
        <f t="shared" si="14"/>
        <v>0</v>
      </c>
    </row>
    <row r="526" spans="1:7" s="13" customFormat="1" ht="22.5" x14ac:dyDescent="0.2">
      <c r="A526" s="14" t="s">
        <v>1934</v>
      </c>
      <c r="B526" s="11" t="s">
        <v>1935</v>
      </c>
      <c r="C526" s="16">
        <v>0</v>
      </c>
      <c r="D526" s="16">
        <v>0</v>
      </c>
      <c r="E526" s="22">
        <v>0</v>
      </c>
      <c r="F526" s="22">
        <v>3</v>
      </c>
      <c r="G526" s="22">
        <f t="shared" si="14"/>
        <v>0</v>
      </c>
    </row>
    <row r="527" spans="1:7" s="10" customFormat="1" ht="11.25" x14ac:dyDescent="0.2">
      <c r="A527" s="14" t="s">
        <v>494</v>
      </c>
      <c r="B527" s="11" t="s">
        <v>1274</v>
      </c>
      <c r="C527" s="16">
        <v>38736.055420000004</v>
      </c>
      <c r="D527" s="16">
        <v>37486.420749999997</v>
      </c>
      <c r="E527" s="22">
        <f t="shared" si="15"/>
        <v>96.773975417861465</v>
      </c>
      <c r="F527" s="22">
        <v>34743.806060000003</v>
      </c>
      <c r="G527" s="22">
        <f t="shared" si="14"/>
        <v>107.89382339189812</v>
      </c>
    </row>
    <row r="528" spans="1:7" s="10" customFormat="1" ht="11.25" x14ac:dyDescent="0.2">
      <c r="A528" s="14" t="s">
        <v>495</v>
      </c>
      <c r="B528" s="11" t="s">
        <v>1275</v>
      </c>
      <c r="C528" s="16">
        <v>14614.414000000001</v>
      </c>
      <c r="D528" s="16">
        <v>13881.13571</v>
      </c>
      <c r="E528" s="22">
        <f t="shared" si="15"/>
        <v>94.982499537785088</v>
      </c>
      <c r="F528" s="22">
        <v>11299.96896</v>
      </c>
      <c r="G528" s="22">
        <f t="shared" si="14"/>
        <v>122.84224637374579</v>
      </c>
    </row>
    <row r="529" spans="1:7" s="10" customFormat="1" ht="11.25" x14ac:dyDescent="0.2">
      <c r="A529" s="14" t="s">
        <v>496</v>
      </c>
      <c r="B529" s="11" t="s">
        <v>1276</v>
      </c>
      <c r="C529" s="16">
        <v>17005.130659999999</v>
      </c>
      <c r="D529" s="16">
        <v>16562.21255</v>
      </c>
      <c r="E529" s="22">
        <f t="shared" si="15"/>
        <v>97.395385434809711</v>
      </c>
      <c r="F529" s="22">
        <v>8425.2298300000002</v>
      </c>
      <c r="G529" s="22">
        <f t="shared" si="14"/>
        <v>196.57876264723808</v>
      </c>
    </row>
    <row r="530" spans="1:7" s="10" customFormat="1" ht="11.25" x14ac:dyDescent="0.2">
      <c r="A530" s="14" t="s">
        <v>497</v>
      </c>
      <c r="B530" s="11" t="s">
        <v>1277</v>
      </c>
      <c r="C530" s="16">
        <v>4390.4711799999995</v>
      </c>
      <c r="D530" s="16">
        <v>4303.6844800000008</v>
      </c>
      <c r="E530" s="22">
        <f t="shared" si="15"/>
        <v>98.023294164978466</v>
      </c>
      <c r="F530" s="22">
        <v>10872.436760000001</v>
      </c>
      <c r="G530" s="22">
        <f t="shared" si="14"/>
        <v>39.583439986824082</v>
      </c>
    </row>
    <row r="531" spans="1:7" s="10" customFormat="1" ht="11.25" x14ac:dyDescent="0.2">
      <c r="A531" s="14" t="s">
        <v>498</v>
      </c>
      <c r="B531" s="11" t="s">
        <v>1278</v>
      </c>
      <c r="C531" s="16">
        <v>2726.0395800000001</v>
      </c>
      <c r="D531" s="16">
        <v>2739.3880099999997</v>
      </c>
      <c r="E531" s="22">
        <f t="shared" si="15"/>
        <v>100.48966383679578</v>
      </c>
      <c r="F531" s="22">
        <v>4146.1705099999999</v>
      </c>
      <c r="G531" s="22">
        <f t="shared" si="14"/>
        <v>66.070317257646977</v>
      </c>
    </row>
    <row r="532" spans="1:7" s="10" customFormat="1" ht="45" x14ac:dyDescent="0.2">
      <c r="A532" s="14" t="s">
        <v>499</v>
      </c>
      <c r="B532" s="11" t="s">
        <v>1279</v>
      </c>
      <c r="C532" s="16">
        <v>0</v>
      </c>
      <c r="D532" s="16">
        <v>7.7951999999999995</v>
      </c>
      <c r="E532" s="22">
        <v>0</v>
      </c>
      <c r="F532" s="22">
        <v>55.24</v>
      </c>
      <c r="G532" s="22">
        <f t="shared" si="14"/>
        <v>14.111513396089789</v>
      </c>
    </row>
    <row r="533" spans="1:7" s="10" customFormat="1" ht="45" x14ac:dyDescent="0.2">
      <c r="A533" s="14" t="s">
        <v>500</v>
      </c>
      <c r="B533" s="11" t="s">
        <v>1280</v>
      </c>
      <c r="C533" s="16">
        <v>0</v>
      </c>
      <c r="D533" s="16">
        <v>7.7951999999999995</v>
      </c>
      <c r="E533" s="22">
        <v>0</v>
      </c>
      <c r="F533" s="22">
        <v>55.24</v>
      </c>
      <c r="G533" s="22">
        <f t="shared" si="14"/>
        <v>14.111513396089789</v>
      </c>
    </row>
    <row r="534" spans="1:7" s="10" customFormat="1" ht="11.25" x14ac:dyDescent="0.2">
      <c r="A534" s="21" t="s">
        <v>501</v>
      </c>
      <c r="B534" s="12" t="s">
        <v>1281</v>
      </c>
      <c r="C534" s="18">
        <f>C535+C819+C829+C849+C867+C868</f>
        <v>30635124.903480001</v>
      </c>
      <c r="D534" s="18">
        <v>29933108.26049</v>
      </c>
      <c r="E534" s="17">
        <f t="shared" si="15"/>
        <v>97.708458362086674</v>
      </c>
      <c r="F534" s="17">
        <v>34731228.460650004</v>
      </c>
      <c r="G534" s="17">
        <f t="shared" si="14"/>
        <v>86.184997154373022</v>
      </c>
    </row>
    <row r="535" spans="1:7" s="10" customFormat="1" ht="21.75" x14ac:dyDescent="0.2">
      <c r="A535" s="21" t="s">
        <v>502</v>
      </c>
      <c r="B535" s="12" t="s">
        <v>1282</v>
      </c>
      <c r="C535" s="18">
        <f>C536+C545+C731+C768</f>
        <v>29880319.683579996</v>
      </c>
      <c r="D535" s="18">
        <v>29274411.63287</v>
      </c>
      <c r="E535" s="17">
        <f t="shared" si="15"/>
        <v>97.972216973826562</v>
      </c>
      <c r="F535" s="17">
        <v>33171458.846619997</v>
      </c>
      <c r="G535" s="17">
        <f t="shared" si="14"/>
        <v>88.251806374361223</v>
      </c>
    </row>
    <row r="536" spans="1:7" s="13" customFormat="1" ht="11.25" x14ac:dyDescent="0.2">
      <c r="A536" s="14" t="s">
        <v>503</v>
      </c>
      <c r="B536" s="11" t="s">
        <v>1283</v>
      </c>
      <c r="C536" s="16">
        <f>C537+C539+C541+C543+C544</f>
        <v>7267307.7999999998</v>
      </c>
      <c r="D536" s="16">
        <v>7267307.7999999998</v>
      </c>
      <c r="E536" s="22">
        <f t="shared" si="15"/>
        <v>100</v>
      </c>
      <c r="F536" s="22">
        <v>6958315.0999999996</v>
      </c>
      <c r="G536" s="22">
        <f t="shared" si="14"/>
        <v>104.44062528872831</v>
      </c>
    </row>
    <row r="537" spans="1:7" s="13" customFormat="1" ht="11.25" x14ac:dyDescent="0.2">
      <c r="A537" s="14" t="s">
        <v>504</v>
      </c>
      <c r="B537" s="11" t="s">
        <v>1284</v>
      </c>
      <c r="C537" s="16">
        <v>5597338</v>
      </c>
      <c r="D537" s="16">
        <v>5597338</v>
      </c>
      <c r="E537" s="22">
        <f t="shared" si="15"/>
        <v>100</v>
      </c>
      <c r="F537" s="22">
        <v>5015006.5</v>
      </c>
      <c r="G537" s="22">
        <f t="shared" si="14"/>
        <v>111.6117795659886</v>
      </c>
    </row>
    <row r="538" spans="1:7" s="10" customFormat="1" ht="22.5" x14ac:dyDescent="0.2">
      <c r="A538" s="14" t="s">
        <v>505</v>
      </c>
      <c r="B538" s="11" t="s">
        <v>1285</v>
      </c>
      <c r="C538" s="16">
        <v>5597338</v>
      </c>
      <c r="D538" s="16">
        <v>5597338</v>
      </c>
      <c r="E538" s="22">
        <f t="shared" si="15"/>
        <v>100</v>
      </c>
      <c r="F538" s="22">
        <v>5015006.5</v>
      </c>
      <c r="G538" s="22">
        <f t="shared" si="14"/>
        <v>111.6117795659886</v>
      </c>
    </row>
    <row r="539" spans="1:7" s="10" customFormat="1" ht="22.5" x14ac:dyDescent="0.2">
      <c r="A539" s="14" t="s">
        <v>506</v>
      </c>
      <c r="B539" s="11" t="s">
        <v>1286</v>
      </c>
      <c r="C539" s="16">
        <v>1271371</v>
      </c>
      <c r="D539" s="16">
        <v>1271371</v>
      </c>
      <c r="E539" s="22">
        <f t="shared" si="15"/>
        <v>100</v>
      </c>
      <c r="F539" s="22">
        <v>1143910</v>
      </c>
      <c r="G539" s="22">
        <f t="shared" si="14"/>
        <v>111.14257240517173</v>
      </c>
    </row>
    <row r="540" spans="1:7" s="13" customFormat="1" ht="33.75" x14ac:dyDescent="0.2">
      <c r="A540" s="14" t="s">
        <v>507</v>
      </c>
      <c r="B540" s="27" t="s">
        <v>1287</v>
      </c>
      <c r="C540" s="22">
        <v>1271371</v>
      </c>
      <c r="D540" s="22">
        <v>1271371</v>
      </c>
      <c r="E540" s="22">
        <f t="shared" si="15"/>
        <v>100</v>
      </c>
      <c r="F540" s="22">
        <v>1143910</v>
      </c>
      <c r="G540" s="22">
        <f t="shared" si="14"/>
        <v>111.14257240517173</v>
      </c>
    </row>
    <row r="541" spans="1:7" s="13" customFormat="1" ht="33.75" x14ac:dyDescent="0.2">
      <c r="A541" s="14" t="s">
        <v>508</v>
      </c>
      <c r="B541" s="11" t="s">
        <v>1288</v>
      </c>
      <c r="C541" s="16">
        <v>203511</v>
      </c>
      <c r="D541" s="16">
        <v>203511</v>
      </c>
      <c r="E541" s="22">
        <f t="shared" si="15"/>
        <v>100</v>
      </c>
      <c r="F541" s="22">
        <v>215617</v>
      </c>
      <c r="G541" s="22">
        <f t="shared" si="14"/>
        <v>94.385414879160734</v>
      </c>
    </row>
    <row r="542" spans="1:7" s="13" customFormat="1" ht="33.75" x14ac:dyDescent="0.2">
      <c r="A542" s="14" t="s">
        <v>509</v>
      </c>
      <c r="B542" s="11" t="s">
        <v>1289</v>
      </c>
      <c r="C542" s="16">
        <v>203511</v>
      </c>
      <c r="D542" s="16">
        <v>203511</v>
      </c>
      <c r="E542" s="22">
        <f t="shared" si="15"/>
        <v>100</v>
      </c>
      <c r="F542" s="22">
        <v>215617</v>
      </c>
      <c r="G542" s="22">
        <f t="shared" si="14"/>
        <v>94.385414879160734</v>
      </c>
    </row>
    <row r="543" spans="1:7" s="13" customFormat="1" ht="33.75" x14ac:dyDescent="0.2">
      <c r="A543" s="14" t="s">
        <v>510</v>
      </c>
      <c r="B543" s="11" t="s">
        <v>1290</v>
      </c>
      <c r="C543" s="16">
        <v>48290</v>
      </c>
      <c r="D543" s="16">
        <v>48290</v>
      </c>
      <c r="E543" s="22">
        <f t="shared" si="15"/>
        <v>100</v>
      </c>
      <c r="F543" s="22">
        <v>0</v>
      </c>
      <c r="G543" s="22">
        <v>0</v>
      </c>
    </row>
    <row r="544" spans="1:7" s="10" customFormat="1" ht="33.75" x14ac:dyDescent="0.2">
      <c r="A544" s="14" t="s">
        <v>511</v>
      </c>
      <c r="B544" s="11" t="s">
        <v>1291</v>
      </c>
      <c r="C544" s="16">
        <v>146797.79999999999</v>
      </c>
      <c r="D544" s="16">
        <v>146797.79999999999</v>
      </c>
      <c r="E544" s="22">
        <f t="shared" si="15"/>
        <v>100</v>
      </c>
      <c r="F544" s="22">
        <v>583781.6</v>
      </c>
      <c r="G544" s="22">
        <f t="shared" si="14"/>
        <v>25.146013509161648</v>
      </c>
    </row>
    <row r="545" spans="1:7" s="10" customFormat="1" ht="22.5" x14ac:dyDescent="0.2">
      <c r="A545" s="14" t="s">
        <v>512</v>
      </c>
      <c r="B545" s="11" t="s">
        <v>1292</v>
      </c>
      <c r="C545" s="16">
        <f>C546+C549+C551+C554+C556+C559+C561+C563+C564+C566+C567+C568+C572+C574+C576+C578+C580+C584+C586+C590+C594+C596+C600+C604+C606+C608+C612+C614+C618+C623+C625+C626+C628+C632+C634+C636+C638+C642+C644+C646+C648+C649+C651+C653+C654+C656+C658+C662+C668+C670+C672+C674+C677+C679+C681+C683+C685+C687+C688+C691+C692+C694+C695+C697+C699+C700+C702+C704+C707+C711+C713+C715+C720+C722+C724+C726</f>
        <v>15267774.78437</v>
      </c>
      <c r="D545" s="16">
        <v>14707005.43417</v>
      </c>
      <c r="E545" s="22">
        <f t="shared" si="15"/>
        <v>96.327104911358319</v>
      </c>
      <c r="F545" s="22">
        <v>15991964.986639999</v>
      </c>
      <c r="G545" s="22">
        <f t="shared" si="14"/>
        <v>91.964967697568881</v>
      </c>
    </row>
    <row r="546" spans="1:7" s="10" customFormat="1" ht="22.5" x14ac:dyDescent="0.2">
      <c r="A546" s="14" t="s">
        <v>513</v>
      </c>
      <c r="B546" s="11" t="s">
        <v>1293</v>
      </c>
      <c r="C546" s="16">
        <v>42137.9</v>
      </c>
      <c r="D546" s="16">
        <v>0</v>
      </c>
      <c r="E546" s="22">
        <f t="shared" si="15"/>
        <v>0</v>
      </c>
      <c r="F546" s="22">
        <v>0</v>
      </c>
      <c r="G546" s="22">
        <v>0</v>
      </c>
    </row>
    <row r="547" spans="1:7" s="13" customFormat="1" ht="22.5" x14ac:dyDescent="0.2">
      <c r="A547" s="14" t="s">
        <v>514</v>
      </c>
      <c r="B547" s="27" t="s">
        <v>1294</v>
      </c>
      <c r="C547" s="22">
        <v>38881.199999999997</v>
      </c>
      <c r="D547" s="22">
        <v>0</v>
      </c>
      <c r="E547" s="22">
        <f t="shared" si="15"/>
        <v>0</v>
      </c>
      <c r="F547" s="22">
        <v>0</v>
      </c>
      <c r="G547" s="22">
        <v>0</v>
      </c>
    </row>
    <row r="548" spans="1:7" s="13" customFormat="1" ht="22.5" x14ac:dyDescent="0.2">
      <c r="A548" s="14" t="s">
        <v>515</v>
      </c>
      <c r="B548" s="11" t="s">
        <v>1295</v>
      </c>
      <c r="C548" s="16">
        <v>3256.7</v>
      </c>
      <c r="D548" s="16">
        <v>0</v>
      </c>
      <c r="E548" s="22">
        <f t="shared" si="15"/>
        <v>0</v>
      </c>
      <c r="F548" s="22">
        <v>0</v>
      </c>
      <c r="G548" s="22">
        <v>0</v>
      </c>
    </row>
    <row r="549" spans="1:7" s="13" customFormat="1" ht="45" x14ac:dyDescent="0.2">
      <c r="A549" s="14" t="s">
        <v>516</v>
      </c>
      <c r="B549" s="11" t="s">
        <v>1296</v>
      </c>
      <c r="C549" s="16">
        <v>8783.1</v>
      </c>
      <c r="D549" s="16">
        <v>0</v>
      </c>
      <c r="E549" s="22">
        <f t="shared" si="15"/>
        <v>0</v>
      </c>
      <c r="F549" s="22">
        <v>0</v>
      </c>
      <c r="G549" s="22">
        <v>0</v>
      </c>
    </row>
    <row r="550" spans="1:7" s="10" customFormat="1" ht="56.25" x14ac:dyDescent="0.2">
      <c r="A550" s="14" t="s">
        <v>517</v>
      </c>
      <c r="B550" s="11" t="s">
        <v>1297</v>
      </c>
      <c r="C550" s="16">
        <v>8783.1</v>
      </c>
      <c r="D550" s="16">
        <v>0</v>
      </c>
      <c r="E550" s="22">
        <f t="shared" si="15"/>
        <v>0</v>
      </c>
      <c r="F550" s="22">
        <v>0</v>
      </c>
      <c r="G550" s="22">
        <v>0</v>
      </c>
    </row>
    <row r="551" spans="1:7" s="10" customFormat="1" ht="11.25" x14ac:dyDescent="0.2">
      <c r="A551" s="14" t="s">
        <v>518</v>
      </c>
      <c r="B551" s="11" t="s">
        <v>1298</v>
      </c>
      <c r="C551" s="16">
        <f>C552+C553</f>
        <v>414178.6</v>
      </c>
      <c r="D551" s="16">
        <v>164172.97081999999</v>
      </c>
      <c r="E551" s="22">
        <f t="shared" si="15"/>
        <v>39.638207000554829</v>
      </c>
      <c r="F551" s="22">
        <v>400232.37556999997</v>
      </c>
      <c r="G551" s="22">
        <f t="shared" ref="G550:G634" si="16">D551/F551*100</f>
        <v>41.019412931347532</v>
      </c>
    </row>
    <row r="552" spans="1:7" s="13" customFormat="1" ht="22.5" x14ac:dyDescent="0.2">
      <c r="A552" s="14" t="s">
        <v>519</v>
      </c>
      <c r="B552" s="11" t="s">
        <v>1299</v>
      </c>
      <c r="C552" s="16">
        <v>164178.6</v>
      </c>
      <c r="D552" s="16">
        <v>164172.97081999999</v>
      </c>
      <c r="E552" s="22">
        <f t="shared" si="15"/>
        <v>99.996571307100908</v>
      </c>
      <c r="F552" s="22">
        <v>400232.37556999997</v>
      </c>
      <c r="G552" s="22">
        <f t="shared" si="16"/>
        <v>41.019412931347532</v>
      </c>
    </row>
    <row r="553" spans="1:7" s="13" customFormat="1" ht="22.5" x14ac:dyDescent="0.2">
      <c r="A553" s="14" t="s">
        <v>520</v>
      </c>
      <c r="B553" s="11" t="s">
        <v>1300</v>
      </c>
      <c r="C553" s="16">
        <v>250000</v>
      </c>
      <c r="D553" s="16">
        <v>0</v>
      </c>
      <c r="E553" s="22">
        <f t="shared" si="15"/>
        <v>0</v>
      </c>
      <c r="F553" s="22">
        <v>0</v>
      </c>
      <c r="G553" s="22">
        <v>0</v>
      </c>
    </row>
    <row r="554" spans="1:7" s="10" customFormat="1" ht="22.5" x14ac:dyDescent="0.2">
      <c r="A554" s="14" t="s">
        <v>521</v>
      </c>
      <c r="B554" s="11" t="s">
        <v>1301</v>
      </c>
      <c r="C554" s="16">
        <v>49819.9</v>
      </c>
      <c r="D554" s="16">
        <v>47725.601630000005</v>
      </c>
      <c r="E554" s="22">
        <f t="shared" si="15"/>
        <v>95.796261393539538</v>
      </c>
      <c r="F554" s="22">
        <v>0</v>
      </c>
      <c r="G554" s="22">
        <v>0</v>
      </c>
    </row>
    <row r="555" spans="1:7" s="10" customFormat="1" ht="22.5" x14ac:dyDescent="0.2">
      <c r="A555" s="14" t="s">
        <v>522</v>
      </c>
      <c r="B555" s="11" t="s">
        <v>1302</v>
      </c>
      <c r="C555" s="16">
        <v>49819.9</v>
      </c>
      <c r="D555" s="16">
        <v>47725.601630000005</v>
      </c>
      <c r="E555" s="22">
        <f t="shared" si="15"/>
        <v>95.796261393539538</v>
      </c>
      <c r="F555" s="22">
        <v>0</v>
      </c>
      <c r="G555" s="22">
        <v>0</v>
      </c>
    </row>
    <row r="556" spans="1:7" s="10" customFormat="1" ht="33.75" x14ac:dyDescent="0.2">
      <c r="A556" s="14" t="s">
        <v>523</v>
      </c>
      <c r="B556" s="11" t="s">
        <v>1303</v>
      </c>
      <c r="C556" s="16">
        <f>C557+C558</f>
        <v>93744.813249999992</v>
      </c>
      <c r="D556" s="16">
        <v>93744.7</v>
      </c>
      <c r="E556" s="22">
        <f t="shared" si="15"/>
        <v>99.999879193316332</v>
      </c>
      <c r="F556" s="22">
        <v>117639.29998000001</v>
      </c>
      <c r="G556" s="22">
        <f t="shared" si="16"/>
        <v>79.688250453664409</v>
      </c>
    </row>
    <row r="557" spans="1:7" s="10" customFormat="1" ht="33.75" x14ac:dyDescent="0.2">
      <c r="A557" s="14" t="s">
        <v>524</v>
      </c>
      <c r="B557" s="11" t="s">
        <v>1304</v>
      </c>
      <c r="C557" s="16">
        <v>93744.7</v>
      </c>
      <c r="D557" s="16">
        <v>93744.7</v>
      </c>
      <c r="E557" s="22">
        <f t="shared" si="15"/>
        <v>100</v>
      </c>
      <c r="F557" s="22">
        <v>117639.29998000001</v>
      </c>
      <c r="G557" s="22">
        <f t="shared" si="16"/>
        <v>79.688250453664409</v>
      </c>
    </row>
    <row r="558" spans="1:7" s="10" customFormat="1" ht="33.75" x14ac:dyDescent="0.2">
      <c r="A558" s="14" t="s">
        <v>525</v>
      </c>
      <c r="B558" s="11" t="s">
        <v>1305</v>
      </c>
      <c r="C558" s="16">
        <v>0.11325</v>
      </c>
      <c r="D558" s="16">
        <v>0</v>
      </c>
      <c r="E558" s="22">
        <f t="shared" si="15"/>
        <v>0</v>
      </c>
      <c r="F558" s="22">
        <v>0</v>
      </c>
      <c r="G558" s="22">
        <v>0</v>
      </c>
    </row>
    <row r="559" spans="1:7" s="10" customFormat="1" ht="22.5" x14ac:dyDescent="0.2">
      <c r="A559" s="14" t="s">
        <v>526</v>
      </c>
      <c r="B559" s="11" t="s">
        <v>1306</v>
      </c>
      <c r="C559" s="16">
        <v>3704.4</v>
      </c>
      <c r="D559" s="16">
        <v>3704.3850000000002</v>
      </c>
      <c r="E559" s="22">
        <f t="shared" si="15"/>
        <v>99.999595076125686</v>
      </c>
      <c r="F559" s="22">
        <v>3400</v>
      </c>
      <c r="G559" s="22">
        <f t="shared" si="16"/>
        <v>108.95250000000001</v>
      </c>
    </row>
    <row r="560" spans="1:7" s="10" customFormat="1" ht="22.5" x14ac:dyDescent="0.2">
      <c r="A560" s="14" t="s">
        <v>527</v>
      </c>
      <c r="B560" s="11" t="s">
        <v>1307</v>
      </c>
      <c r="C560" s="16">
        <v>3704.4</v>
      </c>
      <c r="D560" s="16">
        <v>3704.3850000000002</v>
      </c>
      <c r="E560" s="22">
        <f t="shared" si="15"/>
        <v>99.999595076125686</v>
      </c>
      <c r="F560" s="22">
        <v>3400</v>
      </c>
      <c r="G560" s="22">
        <f t="shared" si="16"/>
        <v>108.95250000000001</v>
      </c>
    </row>
    <row r="561" spans="1:7" s="10" customFormat="1" ht="22.5" x14ac:dyDescent="0.2">
      <c r="A561" s="14" t="s">
        <v>528</v>
      </c>
      <c r="B561" s="11" t="s">
        <v>1308</v>
      </c>
      <c r="C561" s="16">
        <v>8119</v>
      </c>
      <c r="D561" s="16">
        <v>8119</v>
      </c>
      <c r="E561" s="22">
        <f t="shared" si="15"/>
        <v>100</v>
      </c>
      <c r="F561" s="22">
        <v>25025</v>
      </c>
      <c r="G561" s="22">
        <f t="shared" si="16"/>
        <v>32.443556443556446</v>
      </c>
    </row>
    <row r="562" spans="1:7" s="13" customFormat="1" ht="33.75" x14ac:dyDescent="0.2">
      <c r="A562" s="14" t="s">
        <v>529</v>
      </c>
      <c r="B562" s="27" t="s">
        <v>1309</v>
      </c>
      <c r="C562" s="22">
        <v>8119</v>
      </c>
      <c r="D562" s="22">
        <v>8119</v>
      </c>
      <c r="E562" s="22">
        <f t="shared" si="15"/>
        <v>100</v>
      </c>
      <c r="F562" s="22">
        <v>25025</v>
      </c>
      <c r="G562" s="22">
        <f t="shared" si="16"/>
        <v>32.443556443556446</v>
      </c>
    </row>
    <row r="563" spans="1:7" s="13" customFormat="1" ht="33.75" x14ac:dyDescent="0.2">
      <c r="A563" s="14" t="s">
        <v>530</v>
      </c>
      <c r="B563" s="11" t="s">
        <v>1310</v>
      </c>
      <c r="C563" s="16">
        <v>395.2</v>
      </c>
      <c r="D563" s="16">
        <v>395.2</v>
      </c>
      <c r="E563" s="22">
        <f t="shared" si="15"/>
        <v>100</v>
      </c>
      <c r="F563" s="22">
        <v>420.55200000000002</v>
      </c>
      <c r="G563" s="22">
        <f t="shared" si="16"/>
        <v>93.971732389811478</v>
      </c>
    </row>
    <row r="564" spans="1:7" s="13" customFormat="1" ht="22.5" x14ac:dyDescent="0.2">
      <c r="A564" s="14" t="s">
        <v>531</v>
      </c>
      <c r="B564" s="11" t="s">
        <v>1311</v>
      </c>
      <c r="C564" s="16">
        <v>5260.6</v>
      </c>
      <c r="D564" s="16">
        <v>5260.6</v>
      </c>
      <c r="E564" s="22">
        <f t="shared" si="15"/>
        <v>100</v>
      </c>
      <c r="F564" s="22">
        <v>6023.5</v>
      </c>
      <c r="G564" s="22">
        <f t="shared" si="16"/>
        <v>87.334606126006477</v>
      </c>
    </row>
    <row r="565" spans="1:7" s="10" customFormat="1" ht="22.5" x14ac:dyDescent="0.2">
      <c r="A565" s="14" t="s">
        <v>532</v>
      </c>
      <c r="B565" s="11" t="s">
        <v>1312</v>
      </c>
      <c r="C565" s="16">
        <v>5260.6</v>
      </c>
      <c r="D565" s="16">
        <v>5260.6</v>
      </c>
      <c r="E565" s="22">
        <f t="shared" si="15"/>
        <v>100</v>
      </c>
      <c r="F565" s="22">
        <v>6023.5</v>
      </c>
      <c r="G565" s="22">
        <f t="shared" si="16"/>
        <v>87.334606126006477</v>
      </c>
    </row>
    <row r="566" spans="1:7" s="10" customFormat="1" ht="45" x14ac:dyDescent="0.2">
      <c r="A566" s="14" t="s">
        <v>533</v>
      </c>
      <c r="B566" s="11" t="s">
        <v>1313</v>
      </c>
      <c r="C566" s="16">
        <v>76156.100000000006</v>
      </c>
      <c r="D566" s="16">
        <v>76142.787260000012</v>
      </c>
      <c r="E566" s="22">
        <f t="shared" si="15"/>
        <v>99.982519141605209</v>
      </c>
      <c r="F566" s="22">
        <v>58820.940670000004</v>
      </c>
      <c r="G566" s="22">
        <f t="shared" si="16"/>
        <v>129.44843518769932</v>
      </c>
    </row>
    <row r="567" spans="1:7" s="10" customFormat="1" ht="33.75" x14ac:dyDescent="0.2">
      <c r="A567" s="14" t="s">
        <v>534</v>
      </c>
      <c r="B567" s="11" t="s">
        <v>1314</v>
      </c>
      <c r="C567" s="16">
        <v>486710.6</v>
      </c>
      <c r="D567" s="16">
        <v>483014.35207999998</v>
      </c>
      <c r="E567" s="22">
        <f t="shared" si="15"/>
        <v>99.240565559903573</v>
      </c>
      <c r="F567" s="22">
        <v>827960.37632000004</v>
      </c>
      <c r="G567" s="22">
        <f t="shared" si="16"/>
        <v>58.33785841622435</v>
      </c>
    </row>
    <row r="568" spans="1:7" s="10" customFormat="1" ht="45" x14ac:dyDescent="0.2">
      <c r="A568" s="14" t="s">
        <v>535</v>
      </c>
      <c r="B568" s="11" t="s">
        <v>1315</v>
      </c>
      <c r="C568" s="16">
        <v>4207.5</v>
      </c>
      <c r="D568" s="16">
        <v>766.38513999999998</v>
      </c>
      <c r="E568" s="22">
        <f t="shared" si="15"/>
        <v>18.214738918597742</v>
      </c>
      <c r="F568" s="22">
        <v>1672.2279599999999</v>
      </c>
      <c r="G568" s="22">
        <f t="shared" si="16"/>
        <v>45.830183344141666</v>
      </c>
    </row>
    <row r="569" spans="1:7" s="10" customFormat="1" ht="56.25" x14ac:dyDescent="0.2">
      <c r="A569" s="14" t="s">
        <v>536</v>
      </c>
      <c r="B569" s="11" t="s">
        <v>1316</v>
      </c>
      <c r="C569" s="16">
        <v>4207.5</v>
      </c>
      <c r="D569" s="16">
        <v>766.38513999999998</v>
      </c>
      <c r="E569" s="22">
        <f t="shared" si="15"/>
        <v>18.214738918597742</v>
      </c>
      <c r="F569" s="22">
        <v>1672.2279599999999</v>
      </c>
      <c r="G569" s="22">
        <f t="shared" si="16"/>
        <v>45.830183344141666</v>
      </c>
    </row>
    <row r="570" spans="1:7" s="10" customFormat="1" ht="33.75" x14ac:dyDescent="0.2">
      <c r="A570" s="14" t="s">
        <v>1936</v>
      </c>
      <c r="B570" s="11" t="s">
        <v>1937</v>
      </c>
      <c r="C570" s="16">
        <v>0</v>
      </c>
      <c r="D570" s="16">
        <v>0</v>
      </c>
      <c r="E570" s="22">
        <v>0</v>
      </c>
      <c r="F570" s="22">
        <v>9085.0639800000008</v>
      </c>
      <c r="G570" s="22">
        <f t="shared" si="16"/>
        <v>0</v>
      </c>
    </row>
    <row r="571" spans="1:7" s="10" customFormat="1" ht="33.75" x14ac:dyDescent="0.2">
      <c r="A571" s="14" t="s">
        <v>1938</v>
      </c>
      <c r="B571" s="11" t="s">
        <v>1939</v>
      </c>
      <c r="C571" s="16">
        <v>0</v>
      </c>
      <c r="D571" s="16">
        <v>0</v>
      </c>
      <c r="E571" s="22">
        <v>0</v>
      </c>
      <c r="F571" s="22">
        <v>9085.0639800000008</v>
      </c>
      <c r="G571" s="22">
        <f t="shared" si="16"/>
        <v>0</v>
      </c>
    </row>
    <row r="572" spans="1:7" s="10" customFormat="1" ht="45" x14ac:dyDescent="0.2">
      <c r="A572" s="14" t="s">
        <v>537</v>
      </c>
      <c r="B572" s="11" t="s">
        <v>1317</v>
      </c>
      <c r="C572" s="16">
        <v>9093.9</v>
      </c>
      <c r="D572" s="16">
        <v>9026.3456900000001</v>
      </c>
      <c r="E572" s="22">
        <f t="shared" si="15"/>
        <v>99.257146988640741</v>
      </c>
      <c r="F572" s="22">
        <v>0</v>
      </c>
      <c r="G572" s="22">
        <v>0</v>
      </c>
    </row>
    <row r="573" spans="1:7" s="10" customFormat="1" ht="45" x14ac:dyDescent="0.2">
      <c r="A573" s="14" t="s">
        <v>538</v>
      </c>
      <c r="B573" s="11" t="s">
        <v>1318</v>
      </c>
      <c r="C573" s="16">
        <v>9093.9</v>
      </c>
      <c r="D573" s="16">
        <v>9026.3456900000001</v>
      </c>
      <c r="E573" s="22">
        <f t="shared" si="15"/>
        <v>99.257146988640741</v>
      </c>
      <c r="F573" s="22">
        <v>0</v>
      </c>
      <c r="G573" s="22">
        <v>0</v>
      </c>
    </row>
    <row r="574" spans="1:7" s="10" customFormat="1" ht="45" x14ac:dyDescent="0.2">
      <c r="A574" s="14" t="s">
        <v>539</v>
      </c>
      <c r="B574" s="11" t="s">
        <v>1319</v>
      </c>
      <c r="C574" s="16">
        <v>99166.6</v>
      </c>
      <c r="D574" s="16">
        <v>62245.924939999997</v>
      </c>
      <c r="E574" s="22">
        <f t="shared" si="15"/>
        <v>62.769042137171184</v>
      </c>
      <c r="F574" s="22">
        <v>116092.87862999999</v>
      </c>
      <c r="G574" s="22">
        <f t="shared" si="16"/>
        <v>53.617349896529134</v>
      </c>
    </row>
    <row r="575" spans="1:7" s="10" customFormat="1" ht="45" x14ac:dyDescent="0.2">
      <c r="A575" s="14" t="s">
        <v>540</v>
      </c>
      <c r="B575" s="11" t="s">
        <v>1320</v>
      </c>
      <c r="C575" s="16">
        <v>99166.6</v>
      </c>
      <c r="D575" s="16">
        <v>62245.924939999997</v>
      </c>
      <c r="E575" s="22">
        <f t="shared" si="15"/>
        <v>62.769042137171184</v>
      </c>
      <c r="F575" s="22">
        <v>116092.87862999999</v>
      </c>
      <c r="G575" s="22">
        <f t="shared" si="16"/>
        <v>53.617349896529134</v>
      </c>
    </row>
    <row r="576" spans="1:7" s="10" customFormat="1" ht="33.75" x14ac:dyDescent="0.2">
      <c r="A576" s="14" t="s">
        <v>541</v>
      </c>
      <c r="B576" s="11" t="s">
        <v>1321</v>
      </c>
      <c r="C576" s="16">
        <v>69606.8</v>
      </c>
      <c r="D576" s="16">
        <v>69606.8</v>
      </c>
      <c r="E576" s="22">
        <f t="shared" si="15"/>
        <v>100</v>
      </c>
      <c r="F576" s="22">
        <v>0</v>
      </c>
      <c r="G576" s="22">
        <v>0</v>
      </c>
    </row>
    <row r="577" spans="1:7" s="10" customFormat="1" ht="33.75" x14ac:dyDescent="0.2">
      <c r="A577" s="14" t="s">
        <v>542</v>
      </c>
      <c r="B577" s="11" t="s">
        <v>1322</v>
      </c>
      <c r="C577" s="16">
        <v>69606.8</v>
      </c>
      <c r="D577" s="16">
        <v>69606.8</v>
      </c>
      <c r="E577" s="22">
        <f t="shared" si="15"/>
        <v>100</v>
      </c>
      <c r="F577" s="22">
        <v>0</v>
      </c>
      <c r="G577" s="22">
        <v>0</v>
      </c>
    </row>
    <row r="578" spans="1:7" s="10" customFormat="1" ht="67.5" x14ac:dyDescent="0.2">
      <c r="A578" s="14" t="s">
        <v>543</v>
      </c>
      <c r="B578" s="11" t="s">
        <v>1323</v>
      </c>
      <c r="C578" s="16">
        <v>21250</v>
      </c>
      <c r="D578" s="16">
        <v>20612.5</v>
      </c>
      <c r="E578" s="22">
        <f t="shared" si="15"/>
        <v>97</v>
      </c>
      <c r="F578" s="22">
        <v>15725</v>
      </c>
      <c r="G578" s="22">
        <f t="shared" si="16"/>
        <v>131.08108108108107</v>
      </c>
    </row>
    <row r="579" spans="1:7" s="13" customFormat="1" ht="67.5" x14ac:dyDescent="0.2">
      <c r="A579" s="14" t="s">
        <v>544</v>
      </c>
      <c r="B579" s="27" t="s">
        <v>1324</v>
      </c>
      <c r="C579" s="22">
        <v>21250</v>
      </c>
      <c r="D579" s="22">
        <v>20612.5</v>
      </c>
      <c r="E579" s="22">
        <f t="shared" si="15"/>
        <v>97</v>
      </c>
      <c r="F579" s="22">
        <v>15725</v>
      </c>
      <c r="G579" s="22">
        <f t="shared" si="16"/>
        <v>131.08108108108107</v>
      </c>
    </row>
    <row r="580" spans="1:7" s="13" customFormat="1" ht="22.5" x14ac:dyDescent="0.2">
      <c r="A580" s="14" t="s">
        <v>545</v>
      </c>
      <c r="B580" s="11" t="s">
        <v>1325</v>
      </c>
      <c r="C580" s="16">
        <v>33778.6</v>
      </c>
      <c r="D580" s="16">
        <v>33646.61692</v>
      </c>
      <c r="E580" s="22">
        <f t="shared" si="15"/>
        <v>99.609270129608689</v>
      </c>
      <c r="F580" s="22">
        <v>0</v>
      </c>
      <c r="G580" s="22">
        <v>0</v>
      </c>
    </row>
    <row r="581" spans="1:7" s="13" customFormat="1" ht="22.5" x14ac:dyDescent="0.2">
      <c r="A581" s="14" t="s">
        <v>546</v>
      </c>
      <c r="B581" s="11" t="s">
        <v>1326</v>
      </c>
      <c r="C581" s="16">
        <v>33778.6</v>
      </c>
      <c r="D581" s="16">
        <v>33646.61692</v>
      </c>
      <c r="E581" s="22">
        <f t="shared" si="15"/>
        <v>99.609270129608689</v>
      </c>
      <c r="F581" s="22">
        <v>0</v>
      </c>
      <c r="G581" s="22">
        <v>0</v>
      </c>
    </row>
    <row r="582" spans="1:7" s="13" customFormat="1" ht="45" x14ac:dyDescent="0.2">
      <c r="A582" s="14" t="s">
        <v>1940</v>
      </c>
      <c r="B582" s="26" t="s">
        <v>1941</v>
      </c>
      <c r="C582" s="16">
        <v>0</v>
      </c>
      <c r="D582" s="16">
        <v>0</v>
      </c>
      <c r="E582" s="22">
        <v>0</v>
      </c>
      <c r="F582" s="22">
        <v>136951.49703</v>
      </c>
      <c r="G582" s="22">
        <f t="shared" si="16"/>
        <v>0</v>
      </c>
    </row>
    <row r="583" spans="1:7" s="13" customFormat="1" ht="45" x14ac:dyDescent="0.2">
      <c r="A583" s="14" t="s">
        <v>1942</v>
      </c>
      <c r="B583" s="26" t="s">
        <v>1943</v>
      </c>
      <c r="C583" s="16">
        <v>0</v>
      </c>
      <c r="D583" s="16">
        <v>0</v>
      </c>
      <c r="E583" s="22">
        <v>0</v>
      </c>
      <c r="F583" s="22">
        <v>136951.49703</v>
      </c>
      <c r="G583" s="22">
        <f t="shared" si="16"/>
        <v>0</v>
      </c>
    </row>
    <row r="584" spans="1:7" s="13" customFormat="1" ht="56.25" x14ac:dyDescent="0.2">
      <c r="A584" s="14" t="s">
        <v>547</v>
      </c>
      <c r="B584" s="11" t="s">
        <v>1327</v>
      </c>
      <c r="C584" s="16">
        <v>14367.1</v>
      </c>
      <c r="D584" s="16">
        <v>14367.05719</v>
      </c>
      <c r="E584" s="22">
        <f t="shared" si="15"/>
        <v>99.999702027549048</v>
      </c>
      <c r="F584" s="22">
        <v>0</v>
      </c>
      <c r="G584" s="22">
        <v>0</v>
      </c>
    </row>
    <row r="585" spans="1:7" s="10" customFormat="1" ht="56.25" x14ac:dyDescent="0.2">
      <c r="A585" s="14" t="s">
        <v>548</v>
      </c>
      <c r="B585" s="11" t="s">
        <v>1328</v>
      </c>
      <c r="C585" s="16">
        <v>14367.1</v>
      </c>
      <c r="D585" s="16">
        <v>14367.05719</v>
      </c>
      <c r="E585" s="22">
        <f t="shared" si="15"/>
        <v>99.999702027549048</v>
      </c>
      <c r="F585" s="22">
        <v>0</v>
      </c>
      <c r="G585" s="22">
        <v>0</v>
      </c>
    </row>
    <row r="586" spans="1:7" s="10" customFormat="1" ht="56.25" x14ac:dyDescent="0.2">
      <c r="A586" s="14" t="s">
        <v>549</v>
      </c>
      <c r="B586" s="11" t="s">
        <v>1329</v>
      </c>
      <c r="C586" s="16">
        <v>162200.70000000001</v>
      </c>
      <c r="D586" s="16">
        <v>162197.52244</v>
      </c>
      <c r="E586" s="22">
        <f t="shared" si="15"/>
        <v>99.998040970230079</v>
      </c>
      <c r="F586" s="22">
        <v>0</v>
      </c>
      <c r="G586" s="22">
        <v>0</v>
      </c>
    </row>
    <row r="587" spans="1:7" s="10" customFormat="1" ht="56.25" x14ac:dyDescent="0.2">
      <c r="A587" s="14" t="s">
        <v>550</v>
      </c>
      <c r="B587" s="11" t="s">
        <v>1330</v>
      </c>
      <c r="C587" s="16">
        <v>162200.70000000001</v>
      </c>
      <c r="D587" s="16">
        <v>162197.52244</v>
      </c>
      <c r="E587" s="22">
        <f t="shared" si="15"/>
        <v>99.998040970230079</v>
      </c>
      <c r="F587" s="22">
        <v>0</v>
      </c>
      <c r="G587" s="22">
        <v>0</v>
      </c>
    </row>
    <row r="588" spans="1:7" s="10" customFormat="1" ht="11.25" x14ac:dyDescent="0.2">
      <c r="A588" s="14" t="s">
        <v>1944</v>
      </c>
      <c r="B588" s="11" t="s">
        <v>1945</v>
      </c>
      <c r="C588" s="16">
        <v>0</v>
      </c>
      <c r="D588" s="16">
        <v>0</v>
      </c>
      <c r="E588" s="22">
        <v>0</v>
      </c>
      <c r="F588" s="22">
        <v>20800.899989999998</v>
      </c>
      <c r="G588" s="22">
        <f t="shared" si="16"/>
        <v>0</v>
      </c>
    </row>
    <row r="589" spans="1:7" s="10" customFormat="1" ht="22.5" x14ac:dyDescent="0.2">
      <c r="A589" s="14" t="s">
        <v>1946</v>
      </c>
      <c r="B589" s="11" t="s">
        <v>1947</v>
      </c>
      <c r="C589" s="16">
        <v>0</v>
      </c>
      <c r="D589" s="16">
        <v>0</v>
      </c>
      <c r="E589" s="22">
        <v>0</v>
      </c>
      <c r="F589" s="22">
        <v>20800.899989999998</v>
      </c>
      <c r="G589" s="22">
        <f t="shared" si="16"/>
        <v>0</v>
      </c>
    </row>
    <row r="590" spans="1:7" s="10" customFormat="1" ht="45" x14ac:dyDescent="0.2">
      <c r="A590" s="14" t="s">
        <v>551</v>
      </c>
      <c r="B590" s="11" t="s">
        <v>1331</v>
      </c>
      <c r="C590" s="16">
        <v>24733.4</v>
      </c>
      <c r="D590" s="16">
        <v>24733.399989999998</v>
      </c>
      <c r="E590" s="22">
        <f t="shared" si="15"/>
        <v>99.999999959568825</v>
      </c>
      <c r="F590" s="22">
        <v>0</v>
      </c>
      <c r="G590" s="22">
        <v>0</v>
      </c>
    </row>
    <row r="591" spans="1:7" s="10" customFormat="1" ht="45" x14ac:dyDescent="0.2">
      <c r="A591" s="14" t="s">
        <v>552</v>
      </c>
      <c r="B591" s="11" t="s">
        <v>1332</v>
      </c>
      <c r="C591" s="16">
        <v>24733.4</v>
      </c>
      <c r="D591" s="16">
        <v>24733.399989999998</v>
      </c>
      <c r="E591" s="22">
        <f t="shared" si="15"/>
        <v>99.999999959568825</v>
      </c>
      <c r="F591" s="22">
        <v>0</v>
      </c>
      <c r="G591" s="22">
        <v>0</v>
      </c>
    </row>
    <row r="592" spans="1:7" s="10" customFormat="1" ht="45" x14ac:dyDescent="0.2">
      <c r="A592" s="14" t="s">
        <v>1948</v>
      </c>
      <c r="B592" s="11" t="s">
        <v>1949</v>
      </c>
      <c r="C592" s="16">
        <v>0</v>
      </c>
      <c r="D592" s="16">
        <v>0</v>
      </c>
      <c r="E592" s="22">
        <v>0</v>
      </c>
      <c r="F592" s="22">
        <v>15422.6</v>
      </c>
      <c r="G592" s="22">
        <f t="shared" si="16"/>
        <v>0</v>
      </c>
    </row>
    <row r="593" spans="1:7" s="10" customFormat="1" ht="45" x14ac:dyDescent="0.2">
      <c r="A593" s="14" t="s">
        <v>1950</v>
      </c>
      <c r="B593" s="11" t="s">
        <v>1951</v>
      </c>
      <c r="C593" s="16">
        <v>0</v>
      </c>
      <c r="D593" s="16">
        <v>0</v>
      </c>
      <c r="E593" s="22">
        <v>0</v>
      </c>
      <c r="F593" s="22">
        <v>15422.6</v>
      </c>
      <c r="G593" s="22">
        <f t="shared" si="16"/>
        <v>0</v>
      </c>
    </row>
    <row r="594" spans="1:7" s="10" customFormat="1" ht="11.25" x14ac:dyDescent="0.2">
      <c r="A594" s="14" t="s">
        <v>553</v>
      </c>
      <c r="B594" s="11" t="s">
        <v>1333</v>
      </c>
      <c r="C594" s="16">
        <v>52585.599999999999</v>
      </c>
      <c r="D594" s="16">
        <v>25452.862980000002</v>
      </c>
      <c r="E594" s="22">
        <f t="shared" si="8"/>
        <v>48.402724281932699</v>
      </c>
      <c r="F594" s="22">
        <v>29378.355379999997</v>
      </c>
      <c r="G594" s="22">
        <f t="shared" si="16"/>
        <v>86.638147883960968</v>
      </c>
    </row>
    <row r="595" spans="1:7" s="10" customFormat="1" ht="22.5" x14ac:dyDescent="0.2">
      <c r="A595" s="14" t="s">
        <v>554</v>
      </c>
      <c r="B595" s="11" t="s">
        <v>1334</v>
      </c>
      <c r="C595" s="16">
        <v>52585.599999999999</v>
      </c>
      <c r="D595" s="16">
        <v>25452.862980000002</v>
      </c>
      <c r="E595" s="22">
        <f t="shared" si="8"/>
        <v>48.402724281932699</v>
      </c>
      <c r="F595" s="22">
        <v>29378.355379999997</v>
      </c>
      <c r="G595" s="22">
        <f t="shared" si="16"/>
        <v>86.638147883960968</v>
      </c>
    </row>
    <row r="596" spans="1:7" s="10" customFormat="1" ht="22.5" x14ac:dyDescent="0.2">
      <c r="A596" s="14" t="s">
        <v>555</v>
      </c>
      <c r="B596" s="11" t="s">
        <v>1335</v>
      </c>
      <c r="C596" s="16">
        <v>25201.7</v>
      </c>
      <c r="D596" s="16">
        <v>25154.186760000001</v>
      </c>
      <c r="E596" s="22">
        <f t="shared" ref="E596:E663" si="17">D596/C596*100</f>
        <v>99.8114681152462</v>
      </c>
      <c r="F596" s="22">
        <v>24005.342700000001</v>
      </c>
      <c r="G596" s="22">
        <f t="shared" si="16"/>
        <v>104.78578487446464</v>
      </c>
    </row>
    <row r="597" spans="1:7" s="10" customFormat="1" ht="33.75" x14ac:dyDescent="0.2">
      <c r="A597" s="14" t="s">
        <v>556</v>
      </c>
      <c r="B597" s="11" t="s">
        <v>1336</v>
      </c>
      <c r="C597" s="16">
        <v>25201.7</v>
      </c>
      <c r="D597" s="16">
        <v>25154.186760000001</v>
      </c>
      <c r="E597" s="22">
        <f t="shared" si="17"/>
        <v>99.8114681152462</v>
      </c>
      <c r="F597" s="22">
        <v>24005.342700000001</v>
      </c>
      <c r="G597" s="22">
        <f t="shared" si="16"/>
        <v>104.78578487446464</v>
      </c>
    </row>
    <row r="598" spans="1:7" s="10" customFormat="1" ht="33.75" x14ac:dyDescent="0.2">
      <c r="A598" s="14" t="s">
        <v>1952</v>
      </c>
      <c r="B598" s="11" t="s">
        <v>1953</v>
      </c>
      <c r="C598" s="16">
        <v>0</v>
      </c>
      <c r="D598" s="16">
        <v>0</v>
      </c>
      <c r="E598" s="22">
        <v>0</v>
      </c>
      <c r="F598" s="22">
        <v>138361.20000000001</v>
      </c>
      <c r="G598" s="22">
        <f t="shared" si="16"/>
        <v>0</v>
      </c>
    </row>
    <row r="599" spans="1:7" s="10" customFormat="1" ht="33.75" x14ac:dyDescent="0.2">
      <c r="A599" s="14" t="s">
        <v>1954</v>
      </c>
      <c r="B599" s="11" t="s">
        <v>1955</v>
      </c>
      <c r="C599" s="16">
        <v>0</v>
      </c>
      <c r="D599" s="16">
        <v>0</v>
      </c>
      <c r="E599" s="22">
        <v>0</v>
      </c>
      <c r="F599" s="22">
        <v>138361.20000000001</v>
      </c>
      <c r="G599" s="22">
        <f t="shared" si="16"/>
        <v>0</v>
      </c>
    </row>
    <row r="600" spans="1:7" s="10" customFormat="1" ht="33.75" x14ac:dyDescent="0.2">
      <c r="A600" s="14" t="s">
        <v>557</v>
      </c>
      <c r="B600" s="11" t="s">
        <v>1337</v>
      </c>
      <c r="C600" s="16">
        <v>127139.6</v>
      </c>
      <c r="D600" s="16">
        <v>127139.6</v>
      </c>
      <c r="E600" s="22">
        <f t="shared" si="17"/>
        <v>100</v>
      </c>
      <c r="F600" s="22">
        <v>0</v>
      </c>
      <c r="G600" s="22">
        <v>0</v>
      </c>
    </row>
    <row r="601" spans="1:7" s="13" customFormat="1" ht="45" x14ac:dyDescent="0.2">
      <c r="A601" s="14" t="s">
        <v>558</v>
      </c>
      <c r="B601" s="11" t="s">
        <v>1338</v>
      </c>
      <c r="C601" s="16">
        <v>127139.6</v>
      </c>
      <c r="D601" s="16">
        <v>127139.6</v>
      </c>
      <c r="E601" s="22">
        <f t="shared" si="17"/>
        <v>100</v>
      </c>
      <c r="F601" s="22">
        <v>0</v>
      </c>
      <c r="G601" s="22">
        <v>0</v>
      </c>
    </row>
    <row r="602" spans="1:7" s="13" customFormat="1" ht="11.25" x14ac:dyDescent="0.2">
      <c r="A602" s="14" t="s">
        <v>1956</v>
      </c>
      <c r="B602" s="11" t="s">
        <v>1957</v>
      </c>
      <c r="C602" s="16">
        <v>0</v>
      </c>
      <c r="D602" s="16">
        <v>0</v>
      </c>
      <c r="E602" s="22">
        <v>0</v>
      </c>
      <c r="F602" s="22">
        <v>33840.399810000003</v>
      </c>
      <c r="G602" s="22">
        <f t="shared" si="16"/>
        <v>0</v>
      </c>
    </row>
    <row r="603" spans="1:7" s="13" customFormat="1" ht="22.5" x14ac:dyDescent="0.2">
      <c r="A603" s="14" t="s">
        <v>1958</v>
      </c>
      <c r="B603" s="11" t="s">
        <v>1959</v>
      </c>
      <c r="C603" s="16">
        <v>0</v>
      </c>
      <c r="D603" s="16">
        <v>0</v>
      </c>
      <c r="E603" s="22">
        <v>0</v>
      </c>
      <c r="F603" s="22">
        <v>33840.399810000003</v>
      </c>
      <c r="G603" s="22">
        <f t="shared" si="16"/>
        <v>0</v>
      </c>
    </row>
    <row r="604" spans="1:7" s="13" customFormat="1" ht="22.5" x14ac:dyDescent="0.2">
      <c r="A604" s="14" t="s">
        <v>559</v>
      </c>
      <c r="B604" s="11" t="s">
        <v>1339</v>
      </c>
      <c r="C604" s="16">
        <v>9059.7999999999993</v>
      </c>
      <c r="D604" s="16">
        <v>8646.9669600000016</v>
      </c>
      <c r="E604" s="22">
        <f t="shared" si="17"/>
        <v>95.443243338705074</v>
      </c>
      <c r="F604" s="22">
        <v>15403.96061</v>
      </c>
      <c r="G604" s="22">
        <f t="shared" si="16"/>
        <v>56.134699243430497</v>
      </c>
    </row>
    <row r="605" spans="1:7" s="10" customFormat="1" ht="33.75" x14ac:dyDescent="0.2">
      <c r="A605" s="14" t="s">
        <v>560</v>
      </c>
      <c r="B605" s="11" t="s">
        <v>1340</v>
      </c>
      <c r="C605" s="16">
        <v>9059.7999999999993</v>
      </c>
      <c r="D605" s="16">
        <v>8646.9669600000016</v>
      </c>
      <c r="E605" s="22">
        <f t="shared" si="17"/>
        <v>95.443243338705074</v>
      </c>
      <c r="F605" s="22">
        <v>15403.96061</v>
      </c>
      <c r="G605" s="22">
        <f t="shared" si="16"/>
        <v>56.134699243430497</v>
      </c>
    </row>
    <row r="606" spans="1:7" s="10" customFormat="1" ht="56.25" x14ac:dyDescent="0.2">
      <c r="A606" s="14" t="s">
        <v>561</v>
      </c>
      <c r="B606" s="11" t="s">
        <v>1341</v>
      </c>
      <c r="C606" s="16">
        <v>9441.2000000000007</v>
      </c>
      <c r="D606" s="16">
        <v>9435.2926700000007</v>
      </c>
      <c r="E606" s="22">
        <f t="shared" si="17"/>
        <v>99.937430305469647</v>
      </c>
      <c r="F606" s="22">
        <v>5463.02999</v>
      </c>
      <c r="G606" s="22">
        <f t="shared" si="16"/>
        <v>172.71171286394497</v>
      </c>
    </row>
    <row r="607" spans="1:7" s="10" customFormat="1" ht="67.5" x14ac:dyDescent="0.2">
      <c r="A607" s="14" t="s">
        <v>562</v>
      </c>
      <c r="B607" s="11" t="s">
        <v>1342</v>
      </c>
      <c r="C607" s="16">
        <v>9441.2000000000007</v>
      </c>
      <c r="D607" s="16">
        <v>9435.2926700000007</v>
      </c>
      <c r="E607" s="22">
        <f t="shared" si="17"/>
        <v>99.937430305469647</v>
      </c>
      <c r="F607" s="22">
        <v>5463.02999</v>
      </c>
      <c r="G607" s="22">
        <f t="shared" si="16"/>
        <v>172.71171286394497</v>
      </c>
    </row>
    <row r="608" spans="1:7" s="10" customFormat="1" ht="33.75" x14ac:dyDescent="0.2">
      <c r="A608" s="14" t="s">
        <v>563</v>
      </c>
      <c r="B608" s="11" t="s">
        <v>1343</v>
      </c>
      <c r="C608" s="16">
        <v>129243.9</v>
      </c>
      <c r="D608" s="16">
        <v>129243.9</v>
      </c>
      <c r="E608" s="22">
        <f t="shared" si="17"/>
        <v>100</v>
      </c>
      <c r="F608" s="22">
        <v>9.6999899999999997</v>
      </c>
      <c r="G608" s="22" t="s">
        <v>2032</v>
      </c>
    </row>
    <row r="609" spans="1:7" s="10" customFormat="1" ht="33.75" x14ac:dyDescent="0.2">
      <c r="A609" s="14" t="s">
        <v>564</v>
      </c>
      <c r="B609" s="11" t="s">
        <v>1344</v>
      </c>
      <c r="C609" s="16">
        <v>129243.9</v>
      </c>
      <c r="D609" s="16">
        <v>129243.9</v>
      </c>
      <c r="E609" s="22">
        <f t="shared" si="17"/>
        <v>100</v>
      </c>
      <c r="F609" s="22">
        <v>9.6999899999999997</v>
      </c>
      <c r="G609" s="22" t="s">
        <v>2032</v>
      </c>
    </row>
    <row r="610" spans="1:7" s="10" customFormat="1" ht="45" x14ac:dyDescent="0.2">
      <c r="A610" s="14" t="s">
        <v>1960</v>
      </c>
      <c r="B610" s="11" t="s">
        <v>1961</v>
      </c>
      <c r="C610" s="16">
        <v>0</v>
      </c>
      <c r="D610" s="16">
        <v>0</v>
      </c>
      <c r="E610" s="22">
        <v>0</v>
      </c>
      <c r="F610" s="22">
        <v>224546.43888</v>
      </c>
      <c r="G610" s="22">
        <f t="shared" si="16"/>
        <v>0</v>
      </c>
    </row>
    <row r="611" spans="1:7" s="10" customFormat="1" ht="45" x14ac:dyDescent="0.2">
      <c r="A611" s="14" t="s">
        <v>1962</v>
      </c>
      <c r="B611" s="11" t="s">
        <v>1963</v>
      </c>
      <c r="C611" s="16">
        <v>0</v>
      </c>
      <c r="D611" s="16">
        <v>0</v>
      </c>
      <c r="E611" s="22">
        <v>0</v>
      </c>
      <c r="F611" s="22">
        <v>224546.43888</v>
      </c>
      <c r="G611" s="22">
        <f t="shared" si="16"/>
        <v>0</v>
      </c>
    </row>
    <row r="612" spans="1:7" s="10" customFormat="1" ht="22.5" x14ac:dyDescent="0.2">
      <c r="A612" s="14" t="s">
        <v>565</v>
      </c>
      <c r="B612" s="11" t="s">
        <v>1345</v>
      </c>
      <c r="C612" s="16">
        <v>716080.8</v>
      </c>
      <c r="D612" s="16">
        <v>716079.19004999998</v>
      </c>
      <c r="E612" s="22">
        <f t="shared" si="17"/>
        <v>99.999775172019696</v>
      </c>
      <c r="F612" s="22">
        <v>596890.98277999996</v>
      </c>
      <c r="G612" s="22">
        <f t="shared" si="16"/>
        <v>119.9681701866034</v>
      </c>
    </row>
    <row r="613" spans="1:7" s="10" customFormat="1" ht="22.5" x14ac:dyDescent="0.2">
      <c r="A613" s="14" t="s">
        <v>566</v>
      </c>
      <c r="B613" s="11" t="s">
        <v>1346</v>
      </c>
      <c r="C613" s="16">
        <v>716080.8</v>
      </c>
      <c r="D613" s="16">
        <v>716079.19004999998</v>
      </c>
      <c r="E613" s="22">
        <f t="shared" si="17"/>
        <v>99.999775172019696</v>
      </c>
      <c r="F613" s="22">
        <v>596890.98277999996</v>
      </c>
      <c r="G613" s="22">
        <f t="shared" si="16"/>
        <v>119.9681701866034</v>
      </c>
    </row>
    <row r="614" spans="1:7" s="10" customFormat="1" ht="22.5" x14ac:dyDescent="0.2">
      <c r="A614" s="14" t="s">
        <v>567</v>
      </c>
      <c r="B614" s="11" t="s">
        <v>1347</v>
      </c>
      <c r="C614" s="16">
        <v>9697.6</v>
      </c>
      <c r="D614" s="16">
        <v>9697.6</v>
      </c>
      <c r="E614" s="22">
        <f t="shared" si="17"/>
        <v>100</v>
      </c>
      <c r="F614" s="22">
        <v>1862.53232</v>
      </c>
      <c r="G614" s="22" t="s">
        <v>2032</v>
      </c>
    </row>
    <row r="615" spans="1:7" s="10" customFormat="1" ht="33.75" x14ac:dyDescent="0.2">
      <c r="A615" s="14" t="s">
        <v>568</v>
      </c>
      <c r="B615" s="11" t="s">
        <v>1348</v>
      </c>
      <c r="C615" s="16">
        <v>9697.6</v>
      </c>
      <c r="D615" s="16">
        <v>9697.6</v>
      </c>
      <c r="E615" s="22">
        <f t="shared" si="17"/>
        <v>100</v>
      </c>
      <c r="F615" s="22">
        <v>1862.53232</v>
      </c>
      <c r="G615" s="22" t="s">
        <v>2032</v>
      </c>
    </row>
    <row r="616" spans="1:7" s="10" customFormat="1" ht="33.75" x14ac:dyDescent="0.2">
      <c r="A616" s="14" t="s">
        <v>1964</v>
      </c>
      <c r="B616" s="11" t="s">
        <v>1965</v>
      </c>
      <c r="C616" s="16">
        <v>0</v>
      </c>
      <c r="D616" s="16">
        <v>0</v>
      </c>
      <c r="E616" s="22">
        <v>0</v>
      </c>
      <c r="F616" s="22">
        <v>3397.5</v>
      </c>
      <c r="G616" s="22">
        <f t="shared" si="16"/>
        <v>0</v>
      </c>
    </row>
    <row r="617" spans="1:7" s="10" customFormat="1" ht="45" x14ac:dyDescent="0.2">
      <c r="A617" s="14" t="s">
        <v>1966</v>
      </c>
      <c r="B617" s="11" t="s">
        <v>1967</v>
      </c>
      <c r="C617" s="16">
        <v>0</v>
      </c>
      <c r="D617" s="16">
        <v>0</v>
      </c>
      <c r="E617" s="22">
        <v>0</v>
      </c>
      <c r="F617" s="22">
        <v>3397.5</v>
      </c>
      <c r="G617" s="22">
        <f t="shared" si="16"/>
        <v>0</v>
      </c>
    </row>
    <row r="618" spans="1:7" s="10" customFormat="1" ht="56.25" x14ac:dyDescent="0.2">
      <c r="A618" s="14" t="s">
        <v>569</v>
      </c>
      <c r="B618" s="11" t="s">
        <v>1349</v>
      </c>
      <c r="C618" s="16">
        <v>9350</v>
      </c>
      <c r="D618" s="16">
        <v>9350</v>
      </c>
      <c r="E618" s="22">
        <f t="shared" si="17"/>
        <v>100</v>
      </c>
      <c r="F618" s="22">
        <v>7650</v>
      </c>
      <c r="G618" s="22">
        <f t="shared" si="16"/>
        <v>122.22222222222223</v>
      </c>
    </row>
    <row r="619" spans="1:7" s="10" customFormat="1" ht="56.25" x14ac:dyDescent="0.2">
      <c r="A619" s="14" t="s">
        <v>570</v>
      </c>
      <c r="B619" s="11" t="s">
        <v>1350</v>
      </c>
      <c r="C619" s="16">
        <v>9350</v>
      </c>
      <c r="D619" s="16">
        <v>9350</v>
      </c>
      <c r="E619" s="22">
        <f t="shared" si="17"/>
        <v>100</v>
      </c>
      <c r="F619" s="22">
        <v>7650</v>
      </c>
      <c r="G619" s="22">
        <f t="shared" si="16"/>
        <v>122.22222222222223</v>
      </c>
    </row>
    <row r="620" spans="1:7" s="10" customFormat="1" ht="22.5" x14ac:dyDescent="0.2">
      <c r="A620" s="14" t="s">
        <v>1968</v>
      </c>
      <c r="B620" s="11" t="s">
        <v>1969</v>
      </c>
      <c r="C620" s="16">
        <v>0</v>
      </c>
      <c r="D620" s="16">
        <v>0</v>
      </c>
      <c r="E620" s="22">
        <v>0</v>
      </c>
      <c r="F620" s="22">
        <v>19645.599999999999</v>
      </c>
      <c r="G620" s="22">
        <f t="shared" si="16"/>
        <v>0</v>
      </c>
    </row>
    <row r="621" spans="1:7" s="10" customFormat="1" ht="11.25" x14ac:dyDescent="0.2">
      <c r="A621" s="14" t="s">
        <v>1970</v>
      </c>
      <c r="B621" s="11" t="s">
        <v>1971</v>
      </c>
      <c r="C621" s="16"/>
      <c r="D621" s="16"/>
      <c r="E621" s="22"/>
      <c r="F621" s="22">
        <v>4849.9780700000001</v>
      </c>
      <c r="G621" s="22"/>
    </row>
    <row r="622" spans="1:7" s="10" customFormat="1" ht="22.5" x14ac:dyDescent="0.2">
      <c r="A622" s="14" t="s">
        <v>1972</v>
      </c>
      <c r="B622" s="11" t="s">
        <v>1973</v>
      </c>
      <c r="C622" s="16"/>
      <c r="D622" s="16"/>
      <c r="E622" s="22"/>
      <c r="F622" s="22">
        <v>4849.9780700000001</v>
      </c>
      <c r="G622" s="22"/>
    </row>
    <row r="623" spans="1:7" s="13" customFormat="1" ht="45" x14ac:dyDescent="0.2">
      <c r="A623" s="14" t="s">
        <v>571</v>
      </c>
      <c r="B623" s="27" t="s">
        <v>1351</v>
      </c>
      <c r="C623" s="22">
        <v>15678.1</v>
      </c>
      <c r="D623" s="22">
        <v>15654.633880000001</v>
      </c>
      <c r="E623" s="22">
        <f t="shared" si="17"/>
        <v>99.850325485868836</v>
      </c>
      <c r="F623" s="22">
        <v>12391.429099999999</v>
      </c>
      <c r="G623" s="22">
        <f t="shared" si="16"/>
        <v>126.33436993962223</v>
      </c>
    </row>
    <row r="624" spans="1:7" s="13" customFormat="1" ht="45" x14ac:dyDescent="0.2">
      <c r="A624" s="14" t="s">
        <v>572</v>
      </c>
      <c r="B624" s="11" t="s">
        <v>1352</v>
      </c>
      <c r="C624" s="16">
        <v>15678.1</v>
      </c>
      <c r="D624" s="16">
        <v>15654.633880000001</v>
      </c>
      <c r="E624" s="22">
        <f t="shared" si="17"/>
        <v>99.850325485868836</v>
      </c>
      <c r="F624" s="22">
        <v>12391.429099999999</v>
      </c>
      <c r="G624" s="22">
        <f t="shared" si="16"/>
        <v>126.33436993962223</v>
      </c>
    </row>
    <row r="625" spans="1:7" s="10" customFormat="1" ht="22.5" x14ac:dyDescent="0.2">
      <c r="A625" s="14" t="s">
        <v>573</v>
      </c>
      <c r="B625" s="11" t="s">
        <v>1353</v>
      </c>
      <c r="C625" s="16">
        <v>941415.8</v>
      </c>
      <c r="D625" s="16">
        <v>941164.05726999999</v>
      </c>
      <c r="E625" s="22">
        <f t="shared" si="17"/>
        <v>99.973259134805247</v>
      </c>
      <c r="F625" s="22">
        <v>2263766.7929400001</v>
      </c>
      <c r="G625" s="22">
        <f t="shared" si="16"/>
        <v>41.575133101395615</v>
      </c>
    </row>
    <row r="626" spans="1:7" s="10" customFormat="1" ht="33.75" x14ac:dyDescent="0.2">
      <c r="A626" s="14" t="s">
        <v>574</v>
      </c>
      <c r="B626" s="11" t="s">
        <v>1354</v>
      </c>
      <c r="C626" s="16">
        <v>597911.1</v>
      </c>
      <c r="D626" s="16">
        <v>597901.04342</v>
      </c>
      <c r="E626" s="22">
        <f t="shared" si="17"/>
        <v>99.99831804761611</v>
      </c>
      <c r="F626" s="22">
        <v>570303.54064000002</v>
      </c>
      <c r="G626" s="22">
        <f t="shared" si="16"/>
        <v>104.83909020607338</v>
      </c>
    </row>
    <row r="627" spans="1:7" s="10" customFormat="1" ht="45" x14ac:dyDescent="0.2">
      <c r="A627" s="14" t="s">
        <v>575</v>
      </c>
      <c r="B627" s="11" t="s">
        <v>1355</v>
      </c>
      <c r="C627" s="16">
        <v>597911.1</v>
      </c>
      <c r="D627" s="16">
        <v>597901.04342</v>
      </c>
      <c r="E627" s="22">
        <f t="shared" si="17"/>
        <v>99.99831804761611</v>
      </c>
      <c r="F627" s="22">
        <v>570303.54064000002</v>
      </c>
      <c r="G627" s="22">
        <f t="shared" si="16"/>
        <v>104.83909020607338</v>
      </c>
    </row>
    <row r="628" spans="1:7" s="13" customFormat="1" ht="33.75" x14ac:dyDescent="0.2">
      <c r="A628" s="14" t="s">
        <v>576</v>
      </c>
      <c r="B628" s="27" t="s">
        <v>1356</v>
      </c>
      <c r="C628" s="22">
        <v>502855.6</v>
      </c>
      <c r="D628" s="22">
        <v>502855.56507999997</v>
      </c>
      <c r="E628" s="22">
        <f t="shared" si="17"/>
        <v>99.999993055660511</v>
      </c>
      <c r="F628" s="22">
        <v>188648.1</v>
      </c>
      <c r="G628" s="22" t="s">
        <v>2032</v>
      </c>
    </row>
    <row r="629" spans="1:7" s="13" customFormat="1" ht="33.75" x14ac:dyDescent="0.2">
      <c r="A629" s="14" t="s">
        <v>577</v>
      </c>
      <c r="B629" s="11" t="s">
        <v>1357</v>
      </c>
      <c r="C629" s="16">
        <v>502855.6</v>
      </c>
      <c r="D629" s="16">
        <v>502855.56507999997</v>
      </c>
      <c r="E629" s="22">
        <f t="shared" si="17"/>
        <v>99.999993055660511</v>
      </c>
      <c r="F629" s="22">
        <v>188648.1</v>
      </c>
      <c r="G629" s="22" t="s">
        <v>2032</v>
      </c>
    </row>
    <row r="630" spans="1:7" s="13" customFormat="1" ht="33.75" x14ac:dyDescent="0.2">
      <c r="A630" s="14" t="s">
        <v>1974</v>
      </c>
      <c r="B630" s="11" t="s">
        <v>1975</v>
      </c>
      <c r="C630" s="16">
        <v>0</v>
      </c>
      <c r="D630" s="16">
        <v>0</v>
      </c>
      <c r="E630" s="22">
        <v>0</v>
      </c>
      <c r="F630" s="22">
        <v>349999.95899999997</v>
      </c>
      <c r="G630" s="22">
        <f t="shared" si="16"/>
        <v>0</v>
      </c>
    </row>
    <row r="631" spans="1:7" s="13" customFormat="1" ht="33.75" x14ac:dyDescent="0.2">
      <c r="A631" s="14" t="s">
        <v>1976</v>
      </c>
      <c r="B631" s="11" t="s">
        <v>1977</v>
      </c>
      <c r="C631" s="16">
        <v>0</v>
      </c>
      <c r="D631" s="16">
        <v>0</v>
      </c>
      <c r="E631" s="22">
        <v>0</v>
      </c>
      <c r="F631" s="22">
        <v>349999.95899999997</v>
      </c>
      <c r="G631" s="22">
        <f t="shared" si="16"/>
        <v>0</v>
      </c>
    </row>
    <row r="632" spans="1:7" s="13" customFormat="1" ht="22.5" x14ac:dyDescent="0.2">
      <c r="A632" s="14" t="s">
        <v>578</v>
      </c>
      <c r="B632" s="11" t="s">
        <v>1358</v>
      </c>
      <c r="C632" s="16">
        <v>143856.5</v>
      </c>
      <c r="D632" s="16">
        <v>143856.5</v>
      </c>
      <c r="E632" s="22">
        <f t="shared" si="17"/>
        <v>100</v>
      </c>
      <c r="F632" s="22">
        <v>0</v>
      </c>
      <c r="G632" s="22">
        <v>0</v>
      </c>
    </row>
    <row r="633" spans="1:7" s="13" customFormat="1" ht="33.75" x14ac:dyDescent="0.2">
      <c r="A633" s="14" t="s">
        <v>579</v>
      </c>
      <c r="B633" s="11" t="s">
        <v>1359</v>
      </c>
      <c r="C633" s="16">
        <v>143856.5</v>
      </c>
      <c r="D633" s="16">
        <v>143856.5</v>
      </c>
      <c r="E633" s="22">
        <f t="shared" si="17"/>
        <v>100</v>
      </c>
      <c r="F633" s="22">
        <v>0</v>
      </c>
      <c r="G633" s="22">
        <v>0</v>
      </c>
    </row>
    <row r="634" spans="1:7" s="10" customFormat="1" ht="22.5" x14ac:dyDescent="0.2">
      <c r="A634" s="14" t="s">
        <v>580</v>
      </c>
      <c r="B634" s="11" t="s">
        <v>1360</v>
      </c>
      <c r="C634" s="16">
        <v>455470.7</v>
      </c>
      <c r="D634" s="16">
        <v>455470.7</v>
      </c>
      <c r="E634" s="22">
        <f t="shared" si="17"/>
        <v>100</v>
      </c>
      <c r="F634" s="22">
        <v>0</v>
      </c>
      <c r="G634" s="22">
        <v>0</v>
      </c>
    </row>
    <row r="635" spans="1:7" s="10" customFormat="1" ht="33.75" x14ac:dyDescent="0.2">
      <c r="A635" s="14" t="s">
        <v>581</v>
      </c>
      <c r="B635" s="11" t="s">
        <v>1361</v>
      </c>
      <c r="C635" s="16">
        <v>455470.7</v>
      </c>
      <c r="D635" s="16">
        <v>455470.7</v>
      </c>
      <c r="E635" s="22">
        <f t="shared" si="17"/>
        <v>100</v>
      </c>
      <c r="F635" s="22">
        <v>0</v>
      </c>
      <c r="G635" s="22">
        <v>0</v>
      </c>
    </row>
    <row r="636" spans="1:7" s="10" customFormat="1" ht="11.25" x14ac:dyDescent="0.2">
      <c r="A636" s="14" t="s">
        <v>582</v>
      </c>
      <c r="B636" s="11" t="s">
        <v>1362</v>
      </c>
      <c r="C636" s="16">
        <v>105336.8</v>
      </c>
      <c r="D636" s="16">
        <v>105336.8</v>
      </c>
      <c r="E636" s="22">
        <f t="shared" si="17"/>
        <v>100</v>
      </c>
      <c r="F636" s="22">
        <v>0</v>
      </c>
      <c r="G636" s="22">
        <v>0</v>
      </c>
    </row>
    <row r="637" spans="1:7" s="10" customFormat="1" ht="22.5" x14ac:dyDescent="0.2">
      <c r="A637" s="14" t="s">
        <v>583</v>
      </c>
      <c r="B637" s="11" t="s">
        <v>1363</v>
      </c>
      <c r="C637" s="16">
        <v>105336.8</v>
      </c>
      <c r="D637" s="16">
        <v>105336.8</v>
      </c>
      <c r="E637" s="22">
        <f t="shared" si="17"/>
        <v>100</v>
      </c>
      <c r="F637" s="22">
        <v>0</v>
      </c>
      <c r="G637" s="22">
        <v>0</v>
      </c>
    </row>
    <row r="638" spans="1:7" s="10" customFormat="1" ht="33.75" x14ac:dyDescent="0.2">
      <c r="A638" s="14" t="s">
        <v>584</v>
      </c>
      <c r="B638" s="11" t="s">
        <v>1364</v>
      </c>
      <c r="C638" s="16">
        <v>670365.19999999995</v>
      </c>
      <c r="D638" s="16">
        <v>670365.19999999995</v>
      </c>
      <c r="E638" s="22">
        <f t="shared" si="17"/>
        <v>100</v>
      </c>
      <c r="F638" s="22">
        <v>436112.5</v>
      </c>
      <c r="G638" s="22">
        <f t="shared" ref="G635:G704" si="18">D638/F638*100</f>
        <v>153.71382384132534</v>
      </c>
    </row>
    <row r="639" spans="1:7" s="10" customFormat="1" ht="33.75" x14ac:dyDescent="0.2">
      <c r="A639" s="14" t="s">
        <v>585</v>
      </c>
      <c r="B639" s="11" t="s">
        <v>1365</v>
      </c>
      <c r="C639" s="16">
        <v>670365.19999999995</v>
      </c>
      <c r="D639" s="16">
        <v>670365.19999999995</v>
      </c>
      <c r="E639" s="22">
        <f t="shared" si="17"/>
        <v>100</v>
      </c>
      <c r="F639" s="22">
        <v>436112.5</v>
      </c>
      <c r="G639" s="22">
        <f t="shared" si="18"/>
        <v>153.71382384132534</v>
      </c>
    </row>
    <row r="640" spans="1:7" s="10" customFormat="1" ht="33.75" x14ac:dyDescent="0.2">
      <c r="A640" s="14" t="s">
        <v>1978</v>
      </c>
      <c r="B640" s="11" t="s">
        <v>1979</v>
      </c>
      <c r="C640" s="16">
        <v>0</v>
      </c>
      <c r="D640" s="16">
        <v>0</v>
      </c>
      <c r="E640" s="22">
        <v>0</v>
      </c>
      <c r="F640" s="22">
        <v>60343.199999999997</v>
      </c>
      <c r="G640" s="22">
        <f t="shared" si="18"/>
        <v>0</v>
      </c>
    </row>
    <row r="641" spans="1:7" s="10" customFormat="1" ht="33.75" x14ac:dyDescent="0.2">
      <c r="A641" s="14" t="s">
        <v>1980</v>
      </c>
      <c r="B641" s="11" t="s">
        <v>1981</v>
      </c>
      <c r="C641" s="16">
        <v>0</v>
      </c>
      <c r="D641" s="16">
        <v>0</v>
      </c>
      <c r="E641" s="22">
        <v>0</v>
      </c>
      <c r="F641" s="22">
        <v>60343.199999999997</v>
      </c>
      <c r="G641" s="22">
        <f t="shared" si="18"/>
        <v>0</v>
      </c>
    </row>
    <row r="642" spans="1:7" s="10" customFormat="1" ht="22.5" x14ac:dyDescent="0.2">
      <c r="A642" s="14" t="s">
        <v>586</v>
      </c>
      <c r="B642" s="11" t="s">
        <v>1366</v>
      </c>
      <c r="C642" s="16">
        <v>1189586.8</v>
      </c>
      <c r="D642" s="16">
        <v>1161617.8989000001</v>
      </c>
      <c r="E642" s="22">
        <f t="shared" si="17"/>
        <v>97.648855795978918</v>
      </c>
      <c r="F642" s="22">
        <v>1257086.52673</v>
      </c>
      <c r="G642" s="22">
        <f t="shared" si="18"/>
        <v>92.405564310808586</v>
      </c>
    </row>
    <row r="643" spans="1:7" s="10" customFormat="1" ht="22.5" x14ac:dyDescent="0.2">
      <c r="A643" s="14" t="s">
        <v>587</v>
      </c>
      <c r="B643" s="11" t="s">
        <v>1367</v>
      </c>
      <c r="C643" s="16">
        <v>1189586.8</v>
      </c>
      <c r="D643" s="16">
        <v>1161617.8989000001</v>
      </c>
      <c r="E643" s="22">
        <f t="shared" si="17"/>
        <v>97.648855795978918</v>
      </c>
      <c r="F643" s="22">
        <v>1257086.52673</v>
      </c>
      <c r="G643" s="22">
        <f t="shared" si="18"/>
        <v>92.405564310808586</v>
      </c>
    </row>
    <row r="644" spans="1:7" s="10" customFormat="1" ht="56.25" x14ac:dyDescent="0.2">
      <c r="A644" s="14" t="s">
        <v>588</v>
      </c>
      <c r="B644" s="11" t="s">
        <v>1368</v>
      </c>
      <c r="C644" s="16">
        <v>20079.5</v>
      </c>
      <c r="D644" s="16">
        <v>20079.456630000001</v>
      </c>
      <c r="E644" s="22">
        <f t="shared" si="17"/>
        <v>99.999784008565953</v>
      </c>
      <c r="F644" s="22">
        <v>0</v>
      </c>
      <c r="G644" s="22">
        <v>0</v>
      </c>
    </row>
    <row r="645" spans="1:7" s="10" customFormat="1" ht="56.25" x14ac:dyDescent="0.2">
      <c r="A645" s="14" t="s">
        <v>589</v>
      </c>
      <c r="B645" s="11" t="s">
        <v>1369</v>
      </c>
      <c r="C645" s="16">
        <v>20079.5</v>
      </c>
      <c r="D645" s="16">
        <v>20079.456630000001</v>
      </c>
      <c r="E645" s="22">
        <f t="shared" si="17"/>
        <v>99.999784008565953</v>
      </c>
      <c r="F645" s="22">
        <v>0</v>
      </c>
      <c r="G645" s="22">
        <v>0</v>
      </c>
    </row>
    <row r="646" spans="1:7" s="10" customFormat="1" ht="22.5" x14ac:dyDescent="0.2">
      <c r="A646" s="14" t="s">
        <v>590</v>
      </c>
      <c r="B646" s="27" t="s">
        <v>1370</v>
      </c>
      <c r="C646" s="16">
        <v>2782656.1</v>
      </c>
      <c r="D646" s="16">
        <v>2782655.98563</v>
      </c>
      <c r="E646" s="22">
        <f t="shared" si="17"/>
        <v>99.999995889898145</v>
      </c>
      <c r="F646" s="22">
        <v>1318031.3054200001</v>
      </c>
      <c r="G646" s="22" t="s">
        <v>2032</v>
      </c>
    </row>
    <row r="647" spans="1:7" s="13" customFormat="1" ht="33.75" x14ac:dyDescent="0.2">
      <c r="A647" s="14" t="s">
        <v>591</v>
      </c>
      <c r="B647" s="27" t="s">
        <v>1371</v>
      </c>
      <c r="C647" s="22">
        <v>2782656.1</v>
      </c>
      <c r="D647" s="22">
        <v>2782655.98563</v>
      </c>
      <c r="E647" s="22">
        <f t="shared" si="17"/>
        <v>99.999995889898145</v>
      </c>
      <c r="F647" s="22">
        <v>1318031.3054200001</v>
      </c>
      <c r="G647" s="22" t="s">
        <v>2032</v>
      </c>
    </row>
    <row r="648" spans="1:7" s="13" customFormat="1" ht="45" x14ac:dyDescent="0.2">
      <c r="A648" s="14" t="s">
        <v>592</v>
      </c>
      <c r="B648" s="11" t="s">
        <v>1372</v>
      </c>
      <c r="C648" s="16">
        <v>14943.3</v>
      </c>
      <c r="D648" s="16">
        <v>14943.299849999999</v>
      </c>
      <c r="E648" s="22">
        <f t="shared" si="17"/>
        <v>99.999998996205662</v>
      </c>
      <c r="F648" s="22">
        <v>15955.899960000001</v>
      </c>
      <c r="G648" s="22">
        <f t="shared" si="18"/>
        <v>93.653757465649079</v>
      </c>
    </row>
    <row r="649" spans="1:7" s="13" customFormat="1" ht="33.75" x14ac:dyDescent="0.2">
      <c r="A649" s="14" t="s">
        <v>593</v>
      </c>
      <c r="B649" s="11" t="s">
        <v>1373</v>
      </c>
      <c r="C649" s="16">
        <v>316414.5</v>
      </c>
      <c r="D649" s="16">
        <v>315482.40557999996</v>
      </c>
      <c r="E649" s="22">
        <f t="shared" si="17"/>
        <v>99.705419814831487</v>
      </c>
      <c r="F649" s="22">
        <v>312257.96736000001</v>
      </c>
      <c r="G649" s="22">
        <f t="shared" si="18"/>
        <v>101.03261999918244</v>
      </c>
    </row>
    <row r="650" spans="1:7" s="13" customFormat="1" ht="56.25" x14ac:dyDescent="0.2">
      <c r="A650" s="14" t="s">
        <v>1982</v>
      </c>
      <c r="B650" s="26" t="s">
        <v>1983</v>
      </c>
      <c r="C650" s="16">
        <v>0</v>
      </c>
      <c r="D650" s="16">
        <v>0</v>
      </c>
      <c r="E650" s="22">
        <v>0</v>
      </c>
      <c r="F650" s="22">
        <v>3498.8</v>
      </c>
      <c r="G650" s="22">
        <f t="shared" si="18"/>
        <v>0</v>
      </c>
    </row>
    <row r="651" spans="1:7" s="13" customFormat="1" ht="22.5" x14ac:dyDescent="0.2">
      <c r="A651" s="14" t="s">
        <v>594</v>
      </c>
      <c r="B651" s="11" t="s">
        <v>1374</v>
      </c>
      <c r="C651" s="16">
        <v>44471</v>
      </c>
      <c r="D651" s="16">
        <v>44471</v>
      </c>
      <c r="E651" s="22">
        <f t="shared" si="17"/>
        <v>100</v>
      </c>
      <c r="F651" s="22">
        <v>0</v>
      </c>
      <c r="G651" s="22">
        <v>0</v>
      </c>
    </row>
    <row r="652" spans="1:7" s="10" customFormat="1" ht="22.5" x14ac:dyDescent="0.2">
      <c r="A652" s="14" t="s">
        <v>595</v>
      </c>
      <c r="B652" s="11" t="s">
        <v>1375</v>
      </c>
      <c r="C652" s="16">
        <v>44471</v>
      </c>
      <c r="D652" s="16">
        <v>44471</v>
      </c>
      <c r="E652" s="22">
        <f t="shared" si="17"/>
        <v>100</v>
      </c>
      <c r="F652" s="22">
        <v>0</v>
      </c>
      <c r="G652" s="22">
        <v>0</v>
      </c>
    </row>
    <row r="653" spans="1:7" s="10" customFormat="1" ht="33.75" x14ac:dyDescent="0.2">
      <c r="A653" s="14" t="s">
        <v>596</v>
      </c>
      <c r="B653" s="11" t="s">
        <v>1376</v>
      </c>
      <c r="C653" s="16">
        <v>14488.3</v>
      </c>
      <c r="D653" s="16">
        <v>14486.775250000001</v>
      </c>
      <c r="E653" s="22">
        <f t="shared" si="17"/>
        <v>99.989475990972039</v>
      </c>
      <c r="F653" s="22">
        <v>16349.994279999999</v>
      </c>
      <c r="G653" s="22">
        <f t="shared" si="18"/>
        <v>88.604160967327275</v>
      </c>
    </row>
    <row r="654" spans="1:7" s="10" customFormat="1" ht="33.75" x14ac:dyDescent="0.2">
      <c r="A654" s="14" t="s">
        <v>597</v>
      </c>
      <c r="B654" s="11" t="s">
        <v>1377</v>
      </c>
      <c r="C654" s="16">
        <v>5067.7</v>
      </c>
      <c r="D654" s="16">
        <v>5067.7</v>
      </c>
      <c r="E654" s="22">
        <f t="shared" si="17"/>
        <v>100</v>
      </c>
      <c r="F654" s="22">
        <v>2859.8</v>
      </c>
      <c r="G654" s="22">
        <f t="shared" si="18"/>
        <v>177.20469962934467</v>
      </c>
    </row>
    <row r="655" spans="1:7" s="10" customFormat="1" ht="45" x14ac:dyDescent="0.2">
      <c r="A655" s="14" t="s">
        <v>598</v>
      </c>
      <c r="B655" s="11" t="s">
        <v>1378</v>
      </c>
      <c r="C655" s="16">
        <v>5067.7</v>
      </c>
      <c r="D655" s="16">
        <v>5067.7</v>
      </c>
      <c r="E655" s="22">
        <f t="shared" si="17"/>
        <v>100</v>
      </c>
      <c r="F655" s="22">
        <v>2859.8</v>
      </c>
      <c r="G655" s="22">
        <f t="shared" si="18"/>
        <v>177.20469962934467</v>
      </c>
    </row>
    <row r="656" spans="1:7" s="10" customFormat="1" ht="33.75" x14ac:dyDescent="0.2">
      <c r="A656" s="14" t="s">
        <v>599</v>
      </c>
      <c r="B656" s="11" t="s">
        <v>1379</v>
      </c>
      <c r="C656" s="16">
        <v>20091.3</v>
      </c>
      <c r="D656" s="16">
        <v>20091.15423</v>
      </c>
      <c r="E656" s="22">
        <f t="shared" si="17"/>
        <v>99.999274462080606</v>
      </c>
      <c r="F656" s="22">
        <v>23262.722160000001</v>
      </c>
      <c r="G656" s="22">
        <f t="shared" si="18"/>
        <v>86.366307828524569</v>
      </c>
    </row>
    <row r="657" spans="1:7" s="10" customFormat="1" ht="33.75" x14ac:dyDescent="0.2">
      <c r="A657" s="14" t="s">
        <v>600</v>
      </c>
      <c r="B657" s="11" t="s">
        <v>1380</v>
      </c>
      <c r="C657" s="16">
        <v>20091.3</v>
      </c>
      <c r="D657" s="16">
        <v>20091.15423</v>
      </c>
      <c r="E657" s="22">
        <f t="shared" si="17"/>
        <v>99.999274462080606</v>
      </c>
      <c r="F657" s="22">
        <v>23262.722160000001</v>
      </c>
      <c r="G657" s="22">
        <f t="shared" si="18"/>
        <v>86.366307828524569</v>
      </c>
    </row>
    <row r="658" spans="1:7" s="13" customFormat="1" ht="22.5" x14ac:dyDescent="0.2">
      <c r="A658" s="14" t="s">
        <v>601</v>
      </c>
      <c r="B658" s="11" t="s">
        <v>1381</v>
      </c>
      <c r="C658" s="16">
        <v>48565</v>
      </c>
      <c r="D658" s="16">
        <v>48565</v>
      </c>
      <c r="E658" s="22">
        <f t="shared" si="17"/>
        <v>100</v>
      </c>
      <c r="F658" s="22">
        <v>40546</v>
      </c>
      <c r="G658" s="22">
        <f t="shared" si="18"/>
        <v>119.77753662506782</v>
      </c>
    </row>
    <row r="659" spans="1:7" s="10" customFormat="1" ht="22.5" x14ac:dyDescent="0.2">
      <c r="A659" s="14" t="s">
        <v>602</v>
      </c>
      <c r="B659" s="11" t="s">
        <v>1382</v>
      </c>
      <c r="C659" s="16">
        <v>48565</v>
      </c>
      <c r="D659" s="16">
        <v>48565</v>
      </c>
      <c r="E659" s="22">
        <f t="shared" si="17"/>
        <v>100</v>
      </c>
      <c r="F659" s="22">
        <v>40546</v>
      </c>
      <c r="G659" s="22">
        <f t="shared" si="18"/>
        <v>119.77753662506782</v>
      </c>
    </row>
    <row r="660" spans="1:7" s="10" customFormat="1" ht="33.75" x14ac:dyDescent="0.2">
      <c r="A660" s="14" t="s">
        <v>1984</v>
      </c>
      <c r="B660" s="11" t="s">
        <v>1985</v>
      </c>
      <c r="C660" s="16">
        <v>0</v>
      </c>
      <c r="D660" s="16">
        <v>0</v>
      </c>
      <c r="E660" s="22">
        <v>0</v>
      </c>
      <c r="F660" s="22">
        <v>28734.29405</v>
      </c>
      <c r="G660" s="22">
        <f t="shared" si="18"/>
        <v>0</v>
      </c>
    </row>
    <row r="661" spans="1:7" s="10" customFormat="1" ht="33.75" x14ac:dyDescent="0.2">
      <c r="A661" s="14" t="s">
        <v>1986</v>
      </c>
      <c r="B661" s="11" t="s">
        <v>1987</v>
      </c>
      <c r="C661" s="16">
        <v>0</v>
      </c>
      <c r="D661" s="16">
        <v>0</v>
      </c>
      <c r="E661" s="22">
        <v>0</v>
      </c>
      <c r="F661" s="22">
        <v>28734.29405</v>
      </c>
      <c r="G661" s="22">
        <f t="shared" si="18"/>
        <v>0</v>
      </c>
    </row>
    <row r="662" spans="1:7" s="10" customFormat="1" ht="22.5" x14ac:dyDescent="0.2">
      <c r="A662" s="14" t="s">
        <v>603</v>
      </c>
      <c r="B662" s="11" t="s">
        <v>1383</v>
      </c>
      <c r="C662" s="16">
        <v>36848.524319999997</v>
      </c>
      <c r="D662" s="16">
        <v>35445.29999</v>
      </c>
      <c r="E662" s="22">
        <f t="shared" si="17"/>
        <v>96.191911736236392</v>
      </c>
      <c r="F662" s="22">
        <v>30743.09995</v>
      </c>
      <c r="G662" s="22">
        <f t="shared" si="18"/>
        <v>115.29513955211922</v>
      </c>
    </row>
    <row r="663" spans="1:7" s="10" customFormat="1" ht="22.5" x14ac:dyDescent="0.2">
      <c r="A663" s="14" t="s">
        <v>604</v>
      </c>
      <c r="B663" s="11" t="s">
        <v>1384</v>
      </c>
      <c r="C663" s="16">
        <v>35445.300000000003</v>
      </c>
      <c r="D663" s="16">
        <v>35445.29999</v>
      </c>
      <c r="E663" s="22">
        <f t="shared" si="17"/>
        <v>99.999999971787503</v>
      </c>
      <c r="F663" s="22">
        <v>30743.09995</v>
      </c>
      <c r="G663" s="22">
        <f t="shared" si="18"/>
        <v>115.29513955211922</v>
      </c>
    </row>
    <row r="664" spans="1:7" s="10" customFormat="1" ht="22.5" x14ac:dyDescent="0.2">
      <c r="A664" s="14" t="s">
        <v>605</v>
      </c>
      <c r="B664" s="11" t="s">
        <v>1385</v>
      </c>
      <c r="C664" s="16">
        <v>533.45696999999996</v>
      </c>
      <c r="D664" s="16">
        <v>0</v>
      </c>
      <c r="E664" s="22">
        <f t="shared" ref="E664:E708" si="19">D664/C664*100</f>
        <v>0</v>
      </c>
      <c r="F664" s="22">
        <v>0</v>
      </c>
      <c r="G664" s="22">
        <v>0</v>
      </c>
    </row>
    <row r="665" spans="1:7" s="10" customFormat="1" ht="22.5" x14ac:dyDescent="0.2">
      <c r="A665" s="14" t="s">
        <v>606</v>
      </c>
      <c r="B665" s="11" t="s">
        <v>1386</v>
      </c>
      <c r="C665" s="16">
        <v>516.73521000000005</v>
      </c>
      <c r="D665" s="16">
        <v>0</v>
      </c>
      <c r="E665" s="22">
        <f t="shared" si="19"/>
        <v>0</v>
      </c>
      <c r="F665" s="22">
        <v>0</v>
      </c>
      <c r="G665" s="22">
        <v>0</v>
      </c>
    </row>
    <row r="666" spans="1:7" s="10" customFormat="1" ht="22.5" x14ac:dyDescent="0.2">
      <c r="A666" s="14" t="s">
        <v>607</v>
      </c>
      <c r="B666" s="11" t="s">
        <v>1387</v>
      </c>
      <c r="C666" s="16">
        <v>125.60214000000001</v>
      </c>
      <c r="D666" s="16">
        <v>0</v>
      </c>
      <c r="E666" s="22">
        <f t="shared" si="19"/>
        <v>0</v>
      </c>
      <c r="F666" s="22">
        <v>0</v>
      </c>
      <c r="G666" s="22">
        <v>0</v>
      </c>
    </row>
    <row r="667" spans="1:7" s="10" customFormat="1" ht="22.5" x14ac:dyDescent="0.2">
      <c r="A667" s="14" t="s">
        <v>608</v>
      </c>
      <c r="B667" s="11" t="s">
        <v>1388</v>
      </c>
      <c r="C667" s="16">
        <v>227.43</v>
      </c>
      <c r="D667" s="16">
        <v>0</v>
      </c>
      <c r="E667" s="22">
        <f t="shared" si="19"/>
        <v>0</v>
      </c>
      <c r="F667" s="22">
        <v>0</v>
      </c>
      <c r="G667" s="22">
        <v>0</v>
      </c>
    </row>
    <row r="668" spans="1:7" s="10" customFormat="1" ht="22.5" x14ac:dyDescent="0.2">
      <c r="A668" s="14" t="s">
        <v>609</v>
      </c>
      <c r="B668" s="11" t="s">
        <v>1389</v>
      </c>
      <c r="C668" s="16">
        <v>1270372.6000000001</v>
      </c>
      <c r="D668" s="16">
        <v>1270372.6000000001</v>
      </c>
      <c r="E668" s="22">
        <f t="shared" si="19"/>
        <v>100</v>
      </c>
      <c r="F668" s="22">
        <v>986784.8</v>
      </c>
      <c r="G668" s="22">
        <f t="shared" si="18"/>
        <v>128.7385658960292</v>
      </c>
    </row>
    <row r="669" spans="1:7" s="10" customFormat="1" ht="33.75" x14ac:dyDescent="0.2">
      <c r="A669" s="14" t="s">
        <v>610</v>
      </c>
      <c r="B669" s="11" t="s">
        <v>1390</v>
      </c>
      <c r="C669" s="16">
        <v>1270372.6000000001</v>
      </c>
      <c r="D669" s="16">
        <v>1270372.6000000001</v>
      </c>
      <c r="E669" s="22">
        <f t="shared" si="19"/>
        <v>100</v>
      </c>
      <c r="F669" s="22">
        <v>986784.8</v>
      </c>
      <c r="G669" s="22">
        <f t="shared" si="18"/>
        <v>128.7385658960292</v>
      </c>
    </row>
    <row r="670" spans="1:7" s="10" customFormat="1" ht="33.75" x14ac:dyDescent="0.2">
      <c r="A670" s="14" t="s">
        <v>611</v>
      </c>
      <c r="B670" s="11" t="s">
        <v>1391</v>
      </c>
      <c r="C670" s="16">
        <v>203470.1</v>
      </c>
      <c r="D670" s="16">
        <v>203470.1</v>
      </c>
      <c r="E670" s="22">
        <f t="shared" si="19"/>
        <v>100</v>
      </c>
      <c r="F670" s="22">
        <v>115967.10436</v>
      </c>
      <c r="G670" s="22">
        <f t="shared" si="18"/>
        <v>175.45501469827337</v>
      </c>
    </row>
    <row r="671" spans="1:7" s="13" customFormat="1" ht="33.75" x14ac:dyDescent="0.2">
      <c r="A671" s="14" t="s">
        <v>612</v>
      </c>
      <c r="B671" s="27" t="s">
        <v>1392</v>
      </c>
      <c r="C671" s="22">
        <v>203470.1</v>
      </c>
      <c r="D671" s="22">
        <v>203470.1</v>
      </c>
      <c r="E671" s="22">
        <f t="shared" si="19"/>
        <v>100</v>
      </c>
      <c r="F671" s="22">
        <v>115967.10436</v>
      </c>
      <c r="G671" s="22">
        <f t="shared" si="18"/>
        <v>175.45501469827337</v>
      </c>
    </row>
    <row r="672" spans="1:7" s="13" customFormat="1" ht="22.5" x14ac:dyDescent="0.2">
      <c r="A672" s="14" t="s">
        <v>613</v>
      </c>
      <c r="B672" s="11" t="s">
        <v>1393</v>
      </c>
      <c r="C672" s="16">
        <v>156307.1</v>
      </c>
      <c r="D672" s="16">
        <v>156306.98030000002</v>
      </c>
      <c r="E672" s="22">
        <f t="shared" si="19"/>
        <v>99.999923419985421</v>
      </c>
      <c r="F672" s="22">
        <v>210726.44555</v>
      </c>
      <c r="G672" s="22">
        <f t="shared" si="18"/>
        <v>74.175303385408441</v>
      </c>
    </row>
    <row r="673" spans="1:7" s="13" customFormat="1" ht="33.75" x14ac:dyDescent="0.2">
      <c r="A673" s="14" t="s">
        <v>614</v>
      </c>
      <c r="B673" s="11" t="s">
        <v>1394</v>
      </c>
      <c r="C673" s="16">
        <v>156307.1</v>
      </c>
      <c r="D673" s="16">
        <v>156306.98030000002</v>
      </c>
      <c r="E673" s="22">
        <f t="shared" si="19"/>
        <v>99.999923419985421</v>
      </c>
      <c r="F673" s="22">
        <v>210726.44555</v>
      </c>
      <c r="G673" s="22">
        <f t="shared" si="18"/>
        <v>74.175303385408441</v>
      </c>
    </row>
    <row r="674" spans="1:7" s="13" customFormat="1" ht="11.25" x14ac:dyDescent="0.2">
      <c r="A674" s="14" t="s">
        <v>615</v>
      </c>
      <c r="B674" s="11" t="s">
        <v>1395</v>
      </c>
      <c r="C674" s="16">
        <v>6753.56</v>
      </c>
      <c r="D674" s="16">
        <v>6753.4999800000005</v>
      </c>
      <c r="E674" s="22">
        <f t="shared" si="19"/>
        <v>99.999111283530468</v>
      </c>
      <c r="F674" s="22">
        <v>9452.7999899999995</v>
      </c>
      <c r="G674" s="22">
        <f t="shared" si="18"/>
        <v>71.444439606724401</v>
      </c>
    </row>
    <row r="675" spans="1:7" s="10" customFormat="1" ht="22.5" x14ac:dyDescent="0.2">
      <c r="A675" s="14" t="s">
        <v>616</v>
      </c>
      <c r="B675" s="11" t="s">
        <v>1396</v>
      </c>
      <c r="C675" s="16">
        <v>6753.5</v>
      </c>
      <c r="D675" s="16">
        <v>6753.4999800000005</v>
      </c>
      <c r="E675" s="22">
        <f t="shared" si="19"/>
        <v>99.99999970385727</v>
      </c>
      <c r="F675" s="22">
        <v>9452.7999899999995</v>
      </c>
      <c r="G675" s="22">
        <f t="shared" si="18"/>
        <v>71.444439606724401</v>
      </c>
    </row>
    <row r="676" spans="1:7" s="10" customFormat="1" ht="22.5" x14ac:dyDescent="0.2">
      <c r="A676" s="14" t="s">
        <v>617</v>
      </c>
      <c r="B676" s="11" t="s">
        <v>1397</v>
      </c>
      <c r="C676" s="16">
        <v>0.06</v>
      </c>
      <c r="D676" s="16">
        <v>0</v>
      </c>
      <c r="E676" s="22">
        <f t="shared" si="19"/>
        <v>0</v>
      </c>
      <c r="F676" s="22">
        <v>0</v>
      </c>
      <c r="G676" s="22">
        <v>0</v>
      </c>
    </row>
    <row r="677" spans="1:7" s="10" customFormat="1" ht="22.5" x14ac:dyDescent="0.2">
      <c r="A677" s="14" t="s">
        <v>618</v>
      </c>
      <c r="B677" s="11" t="s">
        <v>1398</v>
      </c>
      <c r="C677" s="16">
        <v>17893</v>
      </c>
      <c r="D677" s="16">
        <v>17761.934109999998</v>
      </c>
      <c r="E677" s="22">
        <f t="shared" si="19"/>
        <v>99.26750187224053</v>
      </c>
      <c r="F677" s="22">
        <v>39009.477450000006</v>
      </c>
      <c r="G677" s="22">
        <f t="shared" si="18"/>
        <v>45.532355907013041</v>
      </c>
    </row>
    <row r="678" spans="1:7" s="10" customFormat="1" ht="22.5" x14ac:dyDescent="0.2">
      <c r="A678" s="14" t="s">
        <v>619</v>
      </c>
      <c r="B678" s="11" t="s">
        <v>1399</v>
      </c>
      <c r="C678" s="16">
        <v>17893</v>
      </c>
      <c r="D678" s="16">
        <v>17761.934109999998</v>
      </c>
      <c r="E678" s="22">
        <f t="shared" si="19"/>
        <v>99.26750187224053</v>
      </c>
      <c r="F678" s="22">
        <v>39009.477450000006</v>
      </c>
      <c r="G678" s="22">
        <f t="shared" si="18"/>
        <v>45.532355907013041</v>
      </c>
    </row>
    <row r="679" spans="1:7" s="10" customFormat="1" ht="22.5" x14ac:dyDescent="0.2">
      <c r="A679" s="14" t="s">
        <v>620</v>
      </c>
      <c r="B679" s="11" t="s">
        <v>1400</v>
      </c>
      <c r="C679" s="16">
        <v>21425.5</v>
      </c>
      <c r="D679" s="16">
        <v>21112.365870000001</v>
      </c>
      <c r="E679" s="22">
        <f t="shared" si="19"/>
        <v>98.538497911367301</v>
      </c>
      <c r="F679" s="22">
        <v>0</v>
      </c>
      <c r="G679" s="22">
        <v>0</v>
      </c>
    </row>
    <row r="680" spans="1:7" s="10" customFormat="1" ht="33.75" x14ac:dyDescent="0.2">
      <c r="A680" s="14" t="s">
        <v>621</v>
      </c>
      <c r="B680" s="11" t="s">
        <v>1401</v>
      </c>
      <c r="C680" s="16">
        <v>21425.5</v>
      </c>
      <c r="D680" s="16">
        <v>21112.365870000001</v>
      </c>
      <c r="E680" s="22">
        <f t="shared" si="19"/>
        <v>98.538497911367301</v>
      </c>
      <c r="F680" s="22">
        <v>0</v>
      </c>
      <c r="G680" s="22">
        <v>0</v>
      </c>
    </row>
    <row r="681" spans="1:7" s="10" customFormat="1" ht="22.5" x14ac:dyDescent="0.2">
      <c r="A681" s="14" t="s">
        <v>622</v>
      </c>
      <c r="B681" s="11" t="s">
        <v>1402</v>
      </c>
      <c r="C681" s="16">
        <v>14408.9</v>
      </c>
      <c r="D681" s="16">
        <v>14408.9</v>
      </c>
      <c r="E681" s="22">
        <f t="shared" si="19"/>
        <v>100</v>
      </c>
      <c r="F681" s="22">
        <v>6347.9</v>
      </c>
      <c r="G681" s="22" t="s">
        <v>2032</v>
      </c>
    </row>
    <row r="682" spans="1:7" s="10" customFormat="1" ht="33.75" x14ac:dyDescent="0.2">
      <c r="A682" s="14" t="s">
        <v>623</v>
      </c>
      <c r="B682" s="11" t="s">
        <v>1403</v>
      </c>
      <c r="C682" s="16">
        <v>14408.9</v>
      </c>
      <c r="D682" s="16">
        <v>14408.9</v>
      </c>
      <c r="E682" s="22">
        <f t="shared" si="19"/>
        <v>100</v>
      </c>
      <c r="F682" s="22">
        <v>6347.9</v>
      </c>
      <c r="G682" s="22" t="s">
        <v>2032</v>
      </c>
    </row>
    <row r="683" spans="1:7" s="10" customFormat="1" ht="11.25" x14ac:dyDescent="0.2">
      <c r="A683" s="14" t="s">
        <v>624</v>
      </c>
      <c r="B683" s="11" t="s">
        <v>1404</v>
      </c>
      <c r="C683" s="16">
        <v>32469.200000000001</v>
      </c>
      <c r="D683" s="16">
        <v>32469.180989999997</v>
      </c>
      <c r="E683" s="22">
        <f t="shared" si="19"/>
        <v>99.999941452207011</v>
      </c>
      <c r="F683" s="22">
        <v>25377.200000000001</v>
      </c>
      <c r="G683" s="22">
        <f t="shared" si="18"/>
        <v>127.94627062875334</v>
      </c>
    </row>
    <row r="684" spans="1:7" s="10" customFormat="1" ht="22.5" x14ac:dyDescent="0.2">
      <c r="A684" s="14" t="s">
        <v>625</v>
      </c>
      <c r="B684" s="11" t="s">
        <v>1405</v>
      </c>
      <c r="C684" s="16">
        <v>32469.200000000001</v>
      </c>
      <c r="D684" s="16">
        <v>32469.180989999997</v>
      </c>
      <c r="E684" s="22">
        <f t="shared" si="19"/>
        <v>99.999941452207011</v>
      </c>
      <c r="F684" s="22">
        <v>25377.200000000001</v>
      </c>
      <c r="G684" s="22">
        <f t="shared" si="18"/>
        <v>127.94627062875334</v>
      </c>
    </row>
    <row r="685" spans="1:7" s="10" customFormat="1" ht="22.5" x14ac:dyDescent="0.2">
      <c r="A685" s="14" t="s">
        <v>626</v>
      </c>
      <c r="B685" s="11" t="s">
        <v>1406</v>
      </c>
      <c r="C685" s="16">
        <v>326661.7</v>
      </c>
      <c r="D685" s="16">
        <v>326661.7</v>
      </c>
      <c r="E685" s="22">
        <f t="shared" si="19"/>
        <v>100</v>
      </c>
      <c r="F685" s="22">
        <v>320132</v>
      </c>
      <c r="G685" s="22">
        <f t="shared" si="18"/>
        <v>102.03968987792535</v>
      </c>
    </row>
    <row r="686" spans="1:7" s="10" customFormat="1" ht="33.75" x14ac:dyDescent="0.2">
      <c r="A686" s="14" t="s">
        <v>627</v>
      </c>
      <c r="B686" s="11" t="s">
        <v>1407</v>
      </c>
      <c r="C686" s="16">
        <v>326661.7</v>
      </c>
      <c r="D686" s="16">
        <v>326661.7</v>
      </c>
      <c r="E686" s="22">
        <f t="shared" si="19"/>
        <v>100</v>
      </c>
      <c r="F686" s="22">
        <v>320132</v>
      </c>
      <c r="G686" s="22">
        <f t="shared" si="18"/>
        <v>102.03968987792535</v>
      </c>
    </row>
    <row r="687" spans="1:7" s="10" customFormat="1" ht="33.75" x14ac:dyDescent="0.2">
      <c r="A687" s="14" t="s">
        <v>628</v>
      </c>
      <c r="B687" s="11" t="s">
        <v>1408</v>
      </c>
      <c r="C687" s="16">
        <v>292165</v>
      </c>
      <c r="D687" s="16">
        <v>292165</v>
      </c>
      <c r="E687" s="22">
        <f t="shared" si="19"/>
        <v>100</v>
      </c>
      <c r="F687" s="22">
        <v>0</v>
      </c>
      <c r="G687" s="22">
        <v>0</v>
      </c>
    </row>
    <row r="688" spans="1:7" s="10" customFormat="1" ht="45" x14ac:dyDescent="0.2">
      <c r="A688" s="14" t="s">
        <v>629</v>
      </c>
      <c r="B688" s="11" t="s">
        <v>1409</v>
      </c>
      <c r="C688" s="16">
        <v>110897.7</v>
      </c>
      <c r="D688" s="16">
        <v>110791.63623999999</v>
      </c>
      <c r="E688" s="22">
        <f t="shared" si="19"/>
        <v>99.904358918174125</v>
      </c>
      <c r="F688" s="22">
        <v>69176.375780000002</v>
      </c>
      <c r="G688" s="22">
        <f t="shared" si="18"/>
        <v>160.15819705899023</v>
      </c>
    </row>
    <row r="689" spans="1:7" s="10" customFormat="1" ht="45" x14ac:dyDescent="0.2">
      <c r="A689" s="14" t="s">
        <v>630</v>
      </c>
      <c r="B689" s="11" t="s">
        <v>1410</v>
      </c>
      <c r="C689" s="16">
        <v>110897.7</v>
      </c>
      <c r="D689" s="16">
        <v>110791.63623999999</v>
      </c>
      <c r="E689" s="22">
        <f t="shared" si="19"/>
        <v>99.904358918174125</v>
      </c>
      <c r="F689" s="22">
        <v>69176.375780000002</v>
      </c>
      <c r="G689" s="22">
        <f t="shared" si="18"/>
        <v>160.15819705899023</v>
      </c>
    </row>
    <row r="690" spans="1:7" s="10" customFormat="1" ht="45" x14ac:dyDescent="0.2">
      <c r="A690" s="41" t="s">
        <v>1988</v>
      </c>
      <c r="B690" s="11" t="s">
        <v>1989</v>
      </c>
      <c r="C690" s="16">
        <v>0</v>
      </c>
      <c r="D690" s="16">
        <v>0</v>
      </c>
      <c r="E690" s="22">
        <v>0</v>
      </c>
      <c r="F690" s="22">
        <v>15081</v>
      </c>
      <c r="G690" s="22">
        <f t="shared" si="18"/>
        <v>0</v>
      </c>
    </row>
    <row r="691" spans="1:7" s="10" customFormat="1" ht="22.5" x14ac:dyDescent="0.2">
      <c r="A691" s="14" t="s">
        <v>631</v>
      </c>
      <c r="B691" s="11" t="s">
        <v>1411</v>
      </c>
      <c r="C691" s="16">
        <v>54795.199999999997</v>
      </c>
      <c r="D691" s="16">
        <v>54604.533130000003</v>
      </c>
      <c r="E691" s="22">
        <f t="shared" si="19"/>
        <v>99.652037276987784</v>
      </c>
      <c r="F691" s="22">
        <v>65562.963109999997</v>
      </c>
      <c r="G691" s="22">
        <f t="shared" si="18"/>
        <v>83.285639543755522</v>
      </c>
    </row>
    <row r="692" spans="1:7" s="10" customFormat="1" ht="22.5" x14ac:dyDescent="0.2">
      <c r="A692" s="14" t="s">
        <v>632</v>
      </c>
      <c r="B692" s="11" t="s">
        <v>1412</v>
      </c>
      <c r="C692" s="16">
        <v>343897.9</v>
      </c>
      <c r="D692" s="16">
        <v>343018</v>
      </c>
      <c r="E692" s="22">
        <f t="shared" si="19"/>
        <v>99.744139176191524</v>
      </c>
      <c r="F692" s="22">
        <v>349104.88157999999</v>
      </c>
      <c r="G692" s="22">
        <f t="shared" si="18"/>
        <v>98.256431834338258</v>
      </c>
    </row>
    <row r="693" spans="1:7" s="10" customFormat="1" ht="22.5" x14ac:dyDescent="0.2">
      <c r="A693" s="14" t="s">
        <v>633</v>
      </c>
      <c r="B693" s="11" t="s">
        <v>1413</v>
      </c>
      <c r="C693" s="16">
        <v>343897.9</v>
      </c>
      <c r="D693" s="16">
        <v>343018</v>
      </c>
      <c r="E693" s="22">
        <f t="shared" si="19"/>
        <v>99.744139176191524</v>
      </c>
      <c r="F693" s="22">
        <v>349104.88157999999</v>
      </c>
      <c r="G693" s="22">
        <f t="shared" si="18"/>
        <v>98.256431834338258</v>
      </c>
    </row>
    <row r="694" spans="1:7" s="10" customFormat="1" ht="33.75" x14ac:dyDescent="0.2">
      <c r="A694" s="14" t="s">
        <v>634</v>
      </c>
      <c r="B694" s="11" t="s">
        <v>1414</v>
      </c>
      <c r="C694" s="16">
        <v>37812.9</v>
      </c>
      <c r="D694" s="16">
        <v>37812.9</v>
      </c>
      <c r="E694" s="22">
        <f t="shared" si="19"/>
        <v>100</v>
      </c>
      <c r="F694" s="22">
        <v>0</v>
      </c>
      <c r="G694" s="22">
        <v>0</v>
      </c>
    </row>
    <row r="695" spans="1:7" s="10" customFormat="1" ht="22.5" x14ac:dyDescent="0.2">
      <c r="A695" s="14" t="s">
        <v>635</v>
      </c>
      <c r="B695" s="11" t="s">
        <v>1415</v>
      </c>
      <c r="C695" s="16">
        <v>17327.400000000001</v>
      </c>
      <c r="D695" s="16">
        <v>17327.400000000001</v>
      </c>
      <c r="E695" s="22">
        <f t="shared" si="19"/>
        <v>100</v>
      </c>
      <c r="F695" s="22">
        <v>7824.1445999999996</v>
      </c>
      <c r="G695" s="22" t="s">
        <v>2032</v>
      </c>
    </row>
    <row r="696" spans="1:7" s="10" customFormat="1" ht="22.5" x14ac:dyDescent="0.2">
      <c r="A696" s="14" t="s">
        <v>636</v>
      </c>
      <c r="B696" s="11" t="s">
        <v>1416</v>
      </c>
      <c r="C696" s="16">
        <v>17327.400000000001</v>
      </c>
      <c r="D696" s="16">
        <v>17327.400000000001</v>
      </c>
      <c r="E696" s="22">
        <f t="shared" si="19"/>
        <v>100</v>
      </c>
      <c r="F696" s="22">
        <v>7824.1445999999996</v>
      </c>
      <c r="G696" s="22" t="s">
        <v>2032</v>
      </c>
    </row>
    <row r="697" spans="1:7" s="10" customFormat="1" ht="11.25" x14ac:dyDescent="0.2">
      <c r="A697" s="14" t="s">
        <v>637</v>
      </c>
      <c r="B697" s="11" t="s">
        <v>1417</v>
      </c>
      <c r="C697" s="16">
        <v>19166.2</v>
      </c>
      <c r="D697" s="16">
        <v>19166.2</v>
      </c>
      <c r="E697" s="22">
        <f t="shared" si="19"/>
        <v>100</v>
      </c>
      <c r="F697" s="22">
        <v>0</v>
      </c>
      <c r="G697" s="22">
        <v>0</v>
      </c>
    </row>
    <row r="698" spans="1:7" s="10" customFormat="1" ht="22.5" x14ac:dyDescent="0.2">
      <c r="A698" s="14" t="s">
        <v>638</v>
      </c>
      <c r="B698" s="11" t="s">
        <v>1418</v>
      </c>
      <c r="C698" s="16">
        <v>19166.2</v>
      </c>
      <c r="D698" s="16">
        <v>19166.2</v>
      </c>
      <c r="E698" s="22">
        <f t="shared" si="19"/>
        <v>100</v>
      </c>
      <c r="F698" s="22">
        <v>0</v>
      </c>
      <c r="G698" s="22">
        <v>0</v>
      </c>
    </row>
    <row r="699" spans="1:7" s="10" customFormat="1" ht="45" x14ac:dyDescent="0.2">
      <c r="A699" s="14" t="s">
        <v>639</v>
      </c>
      <c r="B699" s="11" t="s">
        <v>1419</v>
      </c>
      <c r="C699" s="16">
        <v>166433.20000000001</v>
      </c>
      <c r="D699" s="16">
        <v>43319.88521</v>
      </c>
      <c r="E699" s="22">
        <f t="shared" si="19"/>
        <v>26.028391697089283</v>
      </c>
      <c r="F699" s="22">
        <v>179587.31967</v>
      </c>
      <c r="G699" s="22">
        <f t="shared" si="18"/>
        <v>24.121906429475253</v>
      </c>
    </row>
    <row r="700" spans="1:7" s="10" customFormat="1" ht="22.5" x14ac:dyDescent="0.2">
      <c r="A700" s="14" t="s">
        <v>640</v>
      </c>
      <c r="B700" s="11" t="s">
        <v>1420</v>
      </c>
      <c r="C700" s="16">
        <v>15075</v>
      </c>
      <c r="D700" s="16">
        <v>15075</v>
      </c>
      <c r="E700" s="22">
        <f t="shared" si="19"/>
        <v>100</v>
      </c>
      <c r="F700" s="22">
        <v>0</v>
      </c>
      <c r="G700" s="22">
        <v>0</v>
      </c>
    </row>
    <row r="701" spans="1:7" s="13" customFormat="1" ht="22.5" x14ac:dyDescent="0.2">
      <c r="A701" s="14" t="s">
        <v>641</v>
      </c>
      <c r="B701" s="27" t="s">
        <v>1421</v>
      </c>
      <c r="C701" s="22">
        <v>15075</v>
      </c>
      <c r="D701" s="22">
        <v>15075</v>
      </c>
      <c r="E701" s="22">
        <f t="shared" si="19"/>
        <v>100</v>
      </c>
      <c r="F701" s="22">
        <v>0</v>
      </c>
      <c r="G701" s="22">
        <v>0</v>
      </c>
    </row>
    <row r="702" spans="1:7" s="13" customFormat="1" ht="22.5" x14ac:dyDescent="0.2">
      <c r="A702" s="14" t="s">
        <v>642</v>
      </c>
      <c r="B702" s="11" t="s">
        <v>1422</v>
      </c>
      <c r="C702" s="16">
        <v>22953.5</v>
      </c>
      <c r="D702" s="16">
        <v>22746.335629999998</v>
      </c>
      <c r="E702" s="22">
        <f t="shared" si="19"/>
        <v>99.097460648702807</v>
      </c>
      <c r="F702" s="22">
        <v>411.6</v>
      </c>
      <c r="G702" s="22" t="s">
        <v>2032</v>
      </c>
    </row>
    <row r="703" spans="1:7" s="10" customFormat="1" ht="22.5" x14ac:dyDescent="0.2">
      <c r="A703" s="14" t="s">
        <v>643</v>
      </c>
      <c r="B703" s="11" t="s">
        <v>1423</v>
      </c>
      <c r="C703" s="16">
        <v>22953.5</v>
      </c>
      <c r="D703" s="16">
        <v>22746.335629999998</v>
      </c>
      <c r="E703" s="22">
        <f t="shared" si="19"/>
        <v>99.097460648702807</v>
      </c>
      <c r="F703" s="22">
        <v>411.6</v>
      </c>
      <c r="G703" s="22" t="s">
        <v>2032</v>
      </c>
    </row>
    <row r="704" spans="1:7" s="10" customFormat="1" ht="22.5" x14ac:dyDescent="0.2">
      <c r="A704" s="14" t="s">
        <v>644</v>
      </c>
      <c r="B704" s="11" t="s">
        <v>1424</v>
      </c>
      <c r="C704" s="16">
        <v>18920</v>
      </c>
      <c r="D704" s="16">
        <v>5714.7664400000003</v>
      </c>
      <c r="E704" s="22">
        <f t="shared" si="19"/>
        <v>30.204896617336153</v>
      </c>
      <c r="F704" s="22">
        <v>1273.2822099999998</v>
      </c>
      <c r="G704" s="22" t="s">
        <v>2032</v>
      </c>
    </row>
    <row r="705" spans="1:7" s="10" customFormat="1" ht="22.5" x14ac:dyDescent="0.2">
      <c r="A705" s="14" t="s">
        <v>645</v>
      </c>
      <c r="B705" s="11" t="s">
        <v>1425</v>
      </c>
      <c r="C705" s="16">
        <v>18440.3</v>
      </c>
      <c r="D705" s="16">
        <v>5714.7664400000003</v>
      </c>
      <c r="E705" s="22">
        <f t="shared" si="19"/>
        <v>30.99063702868175</v>
      </c>
      <c r="F705" s="22">
        <v>1273.2822099999998</v>
      </c>
      <c r="G705" s="22" t="s">
        <v>2032</v>
      </c>
    </row>
    <row r="706" spans="1:7" s="10" customFormat="1" ht="22.5" x14ac:dyDescent="0.2">
      <c r="A706" s="14" t="s">
        <v>646</v>
      </c>
      <c r="B706" s="11" t="s">
        <v>1426</v>
      </c>
      <c r="C706" s="16">
        <v>479.7</v>
      </c>
      <c r="D706" s="16">
        <v>0</v>
      </c>
      <c r="E706" s="22">
        <f t="shared" si="19"/>
        <v>0</v>
      </c>
      <c r="F706" s="22">
        <v>0</v>
      </c>
      <c r="G706" s="22">
        <v>0</v>
      </c>
    </row>
    <row r="707" spans="1:7" s="13" customFormat="1" ht="22.5" x14ac:dyDescent="0.2">
      <c r="A707" s="14" t="s">
        <v>647</v>
      </c>
      <c r="B707" s="11" t="s">
        <v>1427</v>
      </c>
      <c r="C707" s="16">
        <f>C708+C709+C710</f>
        <v>656431</v>
      </c>
      <c r="D707" s="16">
        <v>643524.55366999994</v>
      </c>
      <c r="E707" s="22">
        <f t="shared" si="19"/>
        <v>98.033845700462024</v>
      </c>
      <c r="F707" s="22">
        <v>459275.88107999996</v>
      </c>
      <c r="G707" s="22">
        <f t="shared" ref="G705:G775" si="20">D707/F707*100</f>
        <v>140.11721063094674</v>
      </c>
    </row>
    <row r="708" spans="1:7" s="13" customFormat="1" ht="22.5" x14ac:dyDescent="0.2">
      <c r="A708" s="14" t="s">
        <v>648</v>
      </c>
      <c r="B708" s="11" t="s">
        <v>1428</v>
      </c>
      <c r="C708" s="16">
        <v>643540.4</v>
      </c>
      <c r="D708" s="16">
        <v>643524.55366999994</v>
      </c>
      <c r="E708" s="22">
        <f t="shared" si="19"/>
        <v>99.997537632446992</v>
      </c>
      <c r="F708" s="22">
        <v>459275.88107999996</v>
      </c>
      <c r="G708" s="22">
        <f t="shared" si="20"/>
        <v>140.11721063094674</v>
      </c>
    </row>
    <row r="709" spans="1:7" s="10" customFormat="1" ht="22.5" x14ac:dyDescent="0.2">
      <c r="A709" s="14" t="s">
        <v>649</v>
      </c>
      <c r="B709" s="11" t="s">
        <v>1429</v>
      </c>
      <c r="C709" s="16">
        <v>8483.40452</v>
      </c>
      <c r="D709" s="16">
        <v>0</v>
      </c>
      <c r="E709" s="22">
        <f t="shared" ref="E709:E749" si="21">D709/C709*100</f>
        <v>0</v>
      </c>
      <c r="F709" s="22">
        <v>0</v>
      </c>
      <c r="G709" s="22">
        <v>0</v>
      </c>
    </row>
    <row r="710" spans="1:7" s="10" customFormat="1" ht="22.5" x14ac:dyDescent="0.2">
      <c r="A710" s="14" t="s">
        <v>650</v>
      </c>
      <c r="B710" s="11" t="s">
        <v>1430</v>
      </c>
      <c r="C710" s="16">
        <v>4407.1954800000003</v>
      </c>
      <c r="D710" s="16">
        <v>0</v>
      </c>
      <c r="E710" s="22">
        <f t="shared" si="21"/>
        <v>0</v>
      </c>
      <c r="F710" s="22">
        <v>0</v>
      </c>
      <c r="G710" s="22">
        <v>0</v>
      </c>
    </row>
    <row r="711" spans="1:7" s="10" customFormat="1" ht="45" x14ac:dyDescent="0.2">
      <c r="A711" s="14" t="s">
        <v>651</v>
      </c>
      <c r="B711" s="11" t="s">
        <v>1431</v>
      </c>
      <c r="C711" s="16">
        <v>93648.6</v>
      </c>
      <c r="D711" s="16">
        <v>93502.348969999992</v>
      </c>
      <c r="E711" s="22">
        <f t="shared" si="21"/>
        <v>99.843829987848181</v>
      </c>
      <c r="F711" s="22">
        <v>46613.586080000001</v>
      </c>
      <c r="G711" s="22" t="s">
        <v>2032</v>
      </c>
    </row>
    <row r="712" spans="1:7" s="10" customFormat="1" ht="45" x14ac:dyDescent="0.2">
      <c r="A712" s="14" t="s">
        <v>652</v>
      </c>
      <c r="B712" s="11" t="s">
        <v>1432</v>
      </c>
      <c r="C712" s="16">
        <v>93648.6</v>
      </c>
      <c r="D712" s="16">
        <v>93502.348969999992</v>
      </c>
      <c r="E712" s="22">
        <f t="shared" si="21"/>
        <v>99.843829987848181</v>
      </c>
      <c r="F712" s="22">
        <v>46613.586080000001</v>
      </c>
      <c r="G712" s="22" t="s">
        <v>2032</v>
      </c>
    </row>
    <row r="713" spans="1:7" s="10" customFormat="1" ht="22.5" x14ac:dyDescent="0.2">
      <c r="A713" s="14" t="s">
        <v>653</v>
      </c>
      <c r="B713" s="11" t="s">
        <v>1433</v>
      </c>
      <c r="C713" s="16">
        <v>78000</v>
      </c>
      <c r="D713" s="16">
        <v>77609.995030000005</v>
      </c>
      <c r="E713" s="22">
        <f t="shared" si="21"/>
        <v>99.499993628205132</v>
      </c>
      <c r="F713" s="22">
        <v>71230.000690000001</v>
      </c>
      <c r="G713" s="22">
        <f t="shared" si="20"/>
        <v>108.95689214965245</v>
      </c>
    </row>
    <row r="714" spans="1:7" s="10" customFormat="1" ht="33.75" x14ac:dyDescent="0.2">
      <c r="A714" s="14" t="s">
        <v>654</v>
      </c>
      <c r="B714" s="11" t="s">
        <v>1434</v>
      </c>
      <c r="C714" s="16">
        <v>78000</v>
      </c>
      <c r="D714" s="16">
        <v>77609.995030000005</v>
      </c>
      <c r="E714" s="22">
        <f t="shared" si="21"/>
        <v>99.499993628205132</v>
      </c>
      <c r="F714" s="22">
        <v>71230.000690000001</v>
      </c>
      <c r="G714" s="22">
        <f t="shared" si="20"/>
        <v>108.95689214965245</v>
      </c>
    </row>
    <row r="715" spans="1:7" s="10" customFormat="1" ht="22.5" x14ac:dyDescent="0.2">
      <c r="A715" s="14" t="s">
        <v>655</v>
      </c>
      <c r="B715" s="11" t="s">
        <v>1435</v>
      </c>
      <c r="C715" s="16">
        <v>36471.199999999997</v>
      </c>
      <c r="D715" s="16">
        <v>36341.935909999993</v>
      </c>
      <c r="E715" s="22">
        <f t="shared" si="21"/>
        <v>99.645572150080056</v>
      </c>
      <c r="F715" s="22">
        <v>0</v>
      </c>
      <c r="G715" s="22">
        <v>0</v>
      </c>
    </row>
    <row r="716" spans="1:7" s="10" customFormat="1" ht="22.5" x14ac:dyDescent="0.2">
      <c r="A716" s="14" t="s">
        <v>656</v>
      </c>
      <c r="B716" s="11" t="s">
        <v>1436</v>
      </c>
      <c r="C716" s="16">
        <v>36471.199999999997</v>
      </c>
      <c r="D716" s="16">
        <v>36341.935909999993</v>
      </c>
      <c r="E716" s="22">
        <f t="shared" si="21"/>
        <v>99.645572150080056</v>
      </c>
      <c r="F716" s="22">
        <v>0</v>
      </c>
      <c r="G716" s="22">
        <v>0</v>
      </c>
    </row>
    <row r="717" spans="1:7" s="10" customFormat="1" ht="45" x14ac:dyDescent="0.2">
      <c r="A717" s="41" t="s">
        <v>1990</v>
      </c>
      <c r="B717" s="11" t="s">
        <v>1991</v>
      </c>
      <c r="C717" s="16">
        <v>0</v>
      </c>
      <c r="D717" s="16">
        <v>0</v>
      </c>
      <c r="E717" s="22">
        <v>0</v>
      </c>
      <c r="F717" s="22">
        <v>41729.923340000001</v>
      </c>
      <c r="G717" s="22">
        <f t="shared" si="20"/>
        <v>0</v>
      </c>
    </row>
    <row r="718" spans="1:7" s="10" customFormat="1" ht="45" x14ac:dyDescent="0.2">
      <c r="A718" s="41" t="s">
        <v>1992</v>
      </c>
      <c r="B718" s="11" t="s">
        <v>1993</v>
      </c>
      <c r="C718" s="16">
        <v>0</v>
      </c>
      <c r="D718" s="16">
        <v>0</v>
      </c>
      <c r="E718" s="22">
        <v>0</v>
      </c>
      <c r="F718" s="22">
        <v>41729.923340000001</v>
      </c>
      <c r="G718" s="22">
        <f t="shared" si="20"/>
        <v>0</v>
      </c>
    </row>
    <row r="719" spans="1:7" s="10" customFormat="1" ht="33.75" x14ac:dyDescent="0.2">
      <c r="A719" s="41" t="s">
        <v>1994</v>
      </c>
      <c r="B719" s="11" t="s">
        <v>1995</v>
      </c>
      <c r="C719" s="16">
        <v>0</v>
      </c>
      <c r="D719" s="16">
        <v>0</v>
      </c>
      <c r="E719" s="22">
        <v>0</v>
      </c>
      <c r="F719" s="22">
        <v>2583399.4</v>
      </c>
      <c r="G719" s="22">
        <f t="shared" si="20"/>
        <v>0</v>
      </c>
    </row>
    <row r="720" spans="1:7" s="10" customFormat="1" ht="56.25" x14ac:dyDescent="0.2">
      <c r="A720" s="14" t="s">
        <v>657</v>
      </c>
      <c r="B720" s="11" t="s">
        <v>1437</v>
      </c>
      <c r="C720" s="16">
        <v>189399.5</v>
      </c>
      <c r="D720" s="16">
        <v>189399.5</v>
      </c>
      <c r="E720" s="22">
        <f t="shared" si="21"/>
        <v>100</v>
      </c>
      <c r="F720" s="22">
        <v>219903.1</v>
      </c>
      <c r="G720" s="22">
        <f t="shared" si="20"/>
        <v>86.128617559279519</v>
      </c>
    </row>
    <row r="721" spans="1:7" s="13" customFormat="1" ht="56.25" x14ac:dyDescent="0.2">
      <c r="A721" s="14" t="s">
        <v>658</v>
      </c>
      <c r="B721" s="11" t="s">
        <v>1438</v>
      </c>
      <c r="C721" s="16">
        <v>189399.5</v>
      </c>
      <c r="D721" s="16">
        <v>189399.5</v>
      </c>
      <c r="E721" s="22">
        <f t="shared" si="21"/>
        <v>100</v>
      </c>
      <c r="F721" s="22">
        <v>219903.1</v>
      </c>
      <c r="G721" s="22">
        <f t="shared" si="20"/>
        <v>86.128617559279519</v>
      </c>
    </row>
    <row r="722" spans="1:7" s="13" customFormat="1" ht="56.25" x14ac:dyDescent="0.2">
      <c r="A722" s="14" t="s">
        <v>659</v>
      </c>
      <c r="B722" s="11" t="s">
        <v>1439</v>
      </c>
      <c r="C722" s="16">
        <v>13354.9</v>
      </c>
      <c r="D722" s="16">
        <v>12668.08627</v>
      </c>
      <c r="E722" s="22">
        <f t="shared" si="21"/>
        <v>94.857215478962772</v>
      </c>
      <c r="F722" s="22">
        <v>236161.27359999999</v>
      </c>
      <c r="G722" s="22">
        <f t="shared" si="20"/>
        <v>5.3641674932091838</v>
      </c>
    </row>
    <row r="723" spans="1:7" s="13" customFormat="1" ht="56.25" x14ac:dyDescent="0.2">
      <c r="A723" s="14" t="s">
        <v>660</v>
      </c>
      <c r="B723" s="11" t="s">
        <v>1440</v>
      </c>
      <c r="C723" s="16">
        <v>13354.9</v>
      </c>
      <c r="D723" s="16">
        <v>12668.08627</v>
      </c>
      <c r="E723" s="22">
        <f t="shared" si="21"/>
        <v>94.857215478962772</v>
      </c>
      <c r="F723" s="22">
        <v>236161.27359999999</v>
      </c>
      <c r="G723" s="22">
        <f t="shared" si="20"/>
        <v>5.3641674932091838</v>
      </c>
    </row>
    <row r="724" spans="1:7" s="13" customFormat="1" ht="33.75" x14ac:dyDescent="0.2">
      <c r="A724" s="14" t="s">
        <v>661</v>
      </c>
      <c r="B724" s="11" t="s">
        <v>1441</v>
      </c>
      <c r="C724" s="16">
        <v>397579.3</v>
      </c>
      <c r="D724" s="16">
        <v>397579.28719</v>
      </c>
      <c r="E724" s="22">
        <f t="shared" si="21"/>
        <v>99.999996778001275</v>
      </c>
      <c r="F724" s="22">
        <v>140363.36330000003</v>
      </c>
      <c r="G724" s="22" t="s">
        <v>2032</v>
      </c>
    </row>
    <row r="725" spans="1:7" s="10" customFormat="1" ht="45" x14ac:dyDescent="0.2">
      <c r="A725" s="14" t="s">
        <v>662</v>
      </c>
      <c r="B725" s="11" t="s">
        <v>1442</v>
      </c>
      <c r="C725" s="16">
        <v>397579.3</v>
      </c>
      <c r="D725" s="16">
        <v>397579.28719</v>
      </c>
      <c r="E725" s="22">
        <f t="shared" si="21"/>
        <v>99.999996778001275</v>
      </c>
      <c r="F725" s="22">
        <v>140363.36330000003</v>
      </c>
      <c r="G725" s="22" t="s">
        <v>2032</v>
      </c>
    </row>
    <row r="726" spans="1:7" s="10" customFormat="1" ht="11.25" x14ac:dyDescent="0.2">
      <c r="A726" s="14" t="s">
        <v>663</v>
      </c>
      <c r="B726" s="11" t="s">
        <v>1443</v>
      </c>
      <c r="C726" s="16">
        <f>C727+C728+C729+C730</f>
        <v>12367.786800000002</v>
      </c>
      <c r="D726" s="16">
        <v>10128.584999999999</v>
      </c>
      <c r="E726" s="22">
        <f t="shared" si="21"/>
        <v>81.894886803837835</v>
      </c>
      <c r="F726" s="22">
        <v>0</v>
      </c>
      <c r="G726" s="22">
        <v>0</v>
      </c>
    </row>
    <row r="727" spans="1:7" s="10" customFormat="1" ht="11.25" x14ac:dyDescent="0.2">
      <c r="A727" s="14" t="s">
        <v>664</v>
      </c>
      <c r="B727" s="11" t="s">
        <v>1444</v>
      </c>
      <c r="C727" s="16">
        <f>10130.2+266.9</f>
        <v>10397.1</v>
      </c>
      <c r="D727" s="16">
        <v>10128.584999999999</v>
      </c>
      <c r="E727" s="22">
        <f t="shared" si="21"/>
        <v>97.417404853276381</v>
      </c>
      <c r="F727" s="22">
        <v>0</v>
      </c>
      <c r="G727" s="22">
        <v>0</v>
      </c>
    </row>
    <row r="728" spans="1:7" s="10" customFormat="1" ht="11.25" x14ac:dyDescent="0.2">
      <c r="A728" s="14" t="s">
        <v>665</v>
      </c>
      <c r="B728" s="11" t="s">
        <v>1445</v>
      </c>
      <c r="C728" s="16">
        <v>786.59951000000001</v>
      </c>
      <c r="D728" s="16">
        <v>0</v>
      </c>
      <c r="E728" s="22">
        <f t="shared" si="21"/>
        <v>0</v>
      </c>
      <c r="F728" s="22">
        <v>0</v>
      </c>
      <c r="G728" s="22">
        <v>0</v>
      </c>
    </row>
    <row r="729" spans="1:7" s="10" customFormat="1" ht="11.25" x14ac:dyDescent="0.2">
      <c r="A729" s="14" t="s">
        <v>666</v>
      </c>
      <c r="B729" s="11" t="s">
        <v>1446</v>
      </c>
      <c r="C729" s="16">
        <v>1036.9803100000001</v>
      </c>
      <c r="D729" s="16">
        <v>0</v>
      </c>
      <c r="E729" s="22">
        <f t="shared" si="21"/>
        <v>0</v>
      </c>
      <c r="F729" s="22">
        <v>0</v>
      </c>
      <c r="G729" s="22">
        <v>0</v>
      </c>
    </row>
    <row r="730" spans="1:7" s="10" customFormat="1" ht="11.25" x14ac:dyDescent="0.2">
      <c r="A730" s="14" t="s">
        <v>667</v>
      </c>
      <c r="B730" s="11" t="s">
        <v>1447</v>
      </c>
      <c r="C730" s="16">
        <v>147.10698000000002</v>
      </c>
      <c r="D730" s="16">
        <v>0</v>
      </c>
      <c r="E730" s="22">
        <f t="shared" si="21"/>
        <v>0</v>
      </c>
      <c r="F730" s="22">
        <v>0</v>
      </c>
      <c r="G730" s="22">
        <v>0</v>
      </c>
    </row>
    <row r="731" spans="1:7" s="13" customFormat="1" ht="11.25" x14ac:dyDescent="0.2">
      <c r="A731" s="14" t="s">
        <v>668</v>
      </c>
      <c r="B731" s="11" t="s">
        <v>1448</v>
      </c>
      <c r="C731" s="16">
        <f>C732+C734+C736+C738+C739+C740+C742+C744+C747++C748+C750+C752+C753+C755+C757+C759+C761+C767</f>
        <v>2360831.0950000002</v>
      </c>
      <c r="D731" s="16">
        <v>2354953.03608</v>
      </c>
      <c r="E731" s="22">
        <f t="shared" si="21"/>
        <v>99.751017388221911</v>
      </c>
      <c r="F731" s="22">
        <v>3373509.3775599999</v>
      </c>
      <c r="G731" s="22">
        <f t="shared" si="20"/>
        <v>69.807217722432895</v>
      </c>
    </row>
    <row r="732" spans="1:7" s="10" customFormat="1" ht="22.5" x14ac:dyDescent="0.2">
      <c r="A732" s="14" t="s">
        <v>669</v>
      </c>
      <c r="B732" s="11" t="s">
        <v>1449</v>
      </c>
      <c r="C732" s="16">
        <v>34229.5</v>
      </c>
      <c r="D732" s="16">
        <v>34229.5</v>
      </c>
      <c r="E732" s="22">
        <f t="shared" si="21"/>
        <v>100</v>
      </c>
      <c r="F732" s="22">
        <v>43881.498899999999</v>
      </c>
      <c r="G732" s="22">
        <f t="shared" si="20"/>
        <v>78.004400164188553</v>
      </c>
    </row>
    <row r="733" spans="1:7" s="13" customFormat="1" ht="22.5" x14ac:dyDescent="0.2">
      <c r="A733" s="14" t="s">
        <v>670</v>
      </c>
      <c r="B733" s="11" t="s">
        <v>1450</v>
      </c>
      <c r="C733" s="16">
        <v>34229.5</v>
      </c>
      <c r="D733" s="16">
        <v>34229.5</v>
      </c>
      <c r="E733" s="22">
        <f t="shared" si="21"/>
        <v>100</v>
      </c>
      <c r="F733" s="22">
        <v>43881.498899999999</v>
      </c>
      <c r="G733" s="22">
        <f t="shared" si="20"/>
        <v>78.004400164188553</v>
      </c>
    </row>
    <row r="734" spans="1:7" s="13" customFormat="1" ht="33.75" x14ac:dyDescent="0.2">
      <c r="A734" s="14" t="s">
        <v>671</v>
      </c>
      <c r="B734" s="11" t="s">
        <v>1451</v>
      </c>
      <c r="C734" s="16">
        <v>29916.2</v>
      </c>
      <c r="D734" s="16">
        <v>29318.962620000002</v>
      </c>
      <c r="E734" s="22">
        <f t="shared" si="21"/>
        <v>98.003632212647332</v>
      </c>
      <c r="F734" s="22">
        <v>31856.605299999999</v>
      </c>
      <c r="G734" s="22">
        <f t="shared" si="20"/>
        <v>92.034171073463384</v>
      </c>
    </row>
    <row r="735" spans="1:7" s="10" customFormat="1" ht="33.75" x14ac:dyDescent="0.2">
      <c r="A735" s="14" t="s">
        <v>672</v>
      </c>
      <c r="B735" s="11" t="s">
        <v>1452</v>
      </c>
      <c r="C735" s="16">
        <v>29916.2</v>
      </c>
      <c r="D735" s="16">
        <v>29318.962620000002</v>
      </c>
      <c r="E735" s="22">
        <f t="shared" si="21"/>
        <v>98.003632212647332</v>
      </c>
      <c r="F735" s="22">
        <v>31856.605299999999</v>
      </c>
      <c r="G735" s="22">
        <f t="shared" si="20"/>
        <v>92.034171073463384</v>
      </c>
    </row>
    <row r="736" spans="1:7" s="10" customFormat="1" ht="33.75" x14ac:dyDescent="0.2">
      <c r="A736" s="14" t="s">
        <v>673</v>
      </c>
      <c r="B736" s="11" t="s">
        <v>1453</v>
      </c>
      <c r="C736" s="16">
        <v>104.9</v>
      </c>
      <c r="D736" s="16">
        <v>104.604</v>
      </c>
      <c r="E736" s="22">
        <f t="shared" si="21"/>
        <v>99.717826501429926</v>
      </c>
      <c r="F736" s="22">
        <v>3658.5459999999998</v>
      </c>
      <c r="G736" s="22">
        <f t="shared" si="20"/>
        <v>2.859168642406027</v>
      </c>
    </row>
    <row r="737" spans="1:7" s="10" customFormat="1" ht="33.75" x14ac:dyDescent="0.2">
      <c r="A737" s="14" t="s">
        <v>674</v>
      </c>
      <c r="B737" s="11" t="s">
        <v>1454</v>
      </c>
      <c r="C737" s="16">
        <v>104.9</v>
      </c>
      <c r="D737" s="16">
        <v>104.604</v>
      </c>
      <c r="E737" s="22">
        <f t="shared" si="21"/>
        <v>99.717826501429926</v>
      </c>
      <c r="F737" s="22">
        <v>3658.5459999999998</v>
      </c>
      <c r="G737" s="22">
        <f t="shared" si="20"/>
        <v>2.859168642406027</v>
      </c>
    </row>
    <row r="738" spans="1:7" s="13" customFormat="1" ht="22.5" x14ac:dyDescent="0.2">
      <c r="A738" s="14" t="s">
        <v>675</v>
      </c>
      <c r="B738" s="27" t="s">
        <v>1455</v>
      </c>
      <c r="C738" s="22">
        <v>6311.7</v>
      </c>
      <c r="D738" s="22">
        <v>6311.6536699999997</v>
      </c>
      <c r="E738" s="22">
        <f t="shared" si="21"/>
        <v>99.999265966379895</v>
      </c>
      <c r="F738" s="22">
        <v>12321.001480000001</v>
      </c>
      <c r="G738" s="22">
        <f t="shared" si="20"/>
        <v>51.226790941023403</v>
      </c>
    </row>
    <row r="739" spans="1:7" s="13" customFormat="1" ht="22.5" x14ac:dyDescent="0.2">
      <c r="A739" s="14" t="s">
        <v>676</v>
      </c>
      <c r="B739" s="11" t="s">
        <v>1456</v>
      </c>
      <c r="C739" s="16">
        <v>337272.19500000001</v>
      </c>
      <c r="D739" s="16">
        <v>336402.62029000005</v>
      </c>
      <c r="E739" s="22">
        <f t="shared" si="21"/>
        <v>99.742174207393546</v>
      </c>
      <c r="F739" s="22">
        <v>333057.26618999999</v>
      </c>
      <c r="G739" s="22">
        <f t="shared" si="20"/>
        <v>101.00443810707664</v>
      </c>
    </row>
    <row r="740" spans="1:7" s="13" customFormat="1" ht="67.5" x14ac:dyDescent="0.2">
      <c r="A740" s="14" t="s">
        <v>677</v>
      </c>
      <c r="B740" s="11" t="s">
        <v>1457</v>
      </c>
      <c r="C740" s="16">
        <v>10850.6</v>
      </c>
      <c r="D740" s="16">
        <v>10850.6</v>
      </c>
      <c r="E740" s="22">
        <f t="shared" si="21"/>
        <v>100</v>
      </c>
      <c r="F740" s="22">
        <v>5761.8</v>
      </c>
      <c r="G740" s="22">
        <f t="shared" si="20"/>
        <v>188.3196223402409</v>
      </c>
    </row>
    <row r="741" spans="1:7" s="13" customFormat="1" ht="67.5" x14ac:dyDescent="0.2">
      <c r="A741" s="14" t="s">
        <v>678</v>
      </c>
      <c r="B741" s="11" t="s">
        <v>1458</v>
      </c>
      <c r="C741" s="16">
        <v>10850.6</v>
      </c>
      <c r="D741" s="16">
        <v>10850.6</v>
      </c>
      <c r="E741" s="22">
        <f t="shared" si="21"/>
        <v>100</v>
      </c>
      <c r="F741" s="22">
        <v>5761.8</v>
      </c>
      <c r="G741" s="22">
        <f t="shared" si="20"/>
        <v>188.3196223402409</v>
      </c>
    </row>
    <row r="742" spans="1:7" s="13" customFormat="1" ht="33.75" x14ac:dyDescent="0.2">
      <c r="A742" s="14" t="s">
        <v>679</v>
      </c>
      <c r="B742" s="11" t="s">
        <v>1459</v>
      </c>
      <c r="C742" s="16">
        <v>6922.1</v>
      </c>
      <c r="D742" s="16">
        <v>6922.1</v>
      </c>
      <c r="E742" s="22">
        <f t="shared" si="21"/>
        <v>100</v>
      </c>
      <c r="F742" s="22">
        <v>7569.3</v>
      </c>
      <c r="G742" s="22">
        <f t="shared" si="20"/>
        <v>91.449671700157225</v>
      </c>
    </row>
    <row r="743" spans="1:7" s="10" customFormat="1" ht="45" x14ac:dyDescent="0.2">
      <c r="A743" s="14" t="s">
        <v>680</v>
      </c>
      <c r="B743" s="11" t="s">
        <v>1460</v>
      </c>
      <c r="C743" s="16">
        <v>6922.1</v>
      </c>
      <c r="D743" s="16">
        <v>6922.1</v>
      </c>
      <c r="E743" s="22">
        <f t="shared" si="21"/>
        <v>100</v>
      </c>
      <c r="F743" s="22">
        <v>7569.3</v>
      </c>
      <c r="G743" s="22">
        <f t="shared" si="20"/>
        <v>91.449671700157225</v>
      </c>
    </row>
    <row r="744" spans="1:7" s="10" customFormat="1" ht="45" x14ac:dyDescent="0.2">
      <c r="A744" s="14" t="s">
        <v>681</v>
      </c>
      <c r="B744" s="11" t="s">
        <v>1461</v>
      </c>
      <c r="C744" s="16">
        <v>13465.6</v>
      </c>
      <c r="D744" s="16">
        <v>13433.237999999999</v>
      </c>
      <c r="E744" s="22">
        <f t="shared" si="21"/>
        <v>99.759669082699602</v>
      </c>
      <c r="F744" s="22">
        <v>25264.998</v>
      </c>
      <c r="G744" s="22">
        <f t="shared" si="20"/>
        <v>53.169361026666216</v>
      </c>
    </row>
    <row r="745" spans="1:7" s="10" customFormat="1" ht="45" x14ac:dyDescent="0.2">
      <c r="A745" s="14" t="s">
        <v>682</v>
      </c>
      <c r="B745" s="11" t="s">
        <v>1462</v>
      </c>
      <c r="C745" s="16">
        <v>13465.6</v>
      </c>
      <c r="D745" s="16">
        <v>13433.237999999999</v>
      </c>
      <c r="E745" s="22">
        <f t="shared" si="21"/>
        <v>99.759669082699602</v>
      </c>
      <c r="F745" s="22">
        <v>25264.998</v>
      </c>
      <c r="G745" s="22">
        <f t="shared" si="20"/>
        <v>53.169361026666216</v>
      </c>
    </row>
    <row r="746" spans="1:7" s="10" customFormat="1" ht="33.75" x14ac:dyDescent="0.2">
      <c r="A746" s="14" t="s">
        <v>683</v>
      </c>
      <c r="B746" s="11" t="s">
        <v>1463</v>
      </c>
      <c r="C746" s="16">
        <v>83411.899999999994</v>
      </c>
      <c r="D746" s="16">
        <v>81363.342870000008</v>
      </c>
      <c r="E746" s="22">
        <f t="shared" si="21"/>
        <v>97.544046916567069</v>
      </c>
      <c r="F746" s="22">
        <v>78194.206989999991</v>
      </c>
      <c r="G746" s="22">
        <f t="shared" si="20"/>
        <v>104.05290366382935</v>
      </c>
    </row>
    <row r="747" spans="1:7" s="10" customFormat="1" ht="45" x14ac:dyDescent="0.2">
      <c r="A747" s="14" t="s">
        <v>684</v>
      </c>
      <c r="B747" s="11" t="s">
        <v>1464</v>
      </c>
      <c r="C747" s="16">
        <v>83411.899999999994</v>
      </c>
      <c r="D747" s="16">
        <v>81363.342870000008</v>
      </c>
      <c r="E747" s="22">
        <f t="shared" si="21"/>
        <v>97.544046916567069</v>
      </c>
      <c r="F747" s="22">
        <v>78194.206989999991</v>
      </c>
      <c r="G747" s="22">
        <f t="shared" si="20"/>
        <v>104.05290366382935</v>
      </c>
    </row>
    <row r="748" spans="1:7" s="10" customFormat="1" ht="56.25" x14ac:dyDescent="0.2">
      <c r="A748" s="14" t="s">
        <v>685</v>
      </c>
      <c r="B748" s="11" t="s">
        <v>1465</v>
      </c>
      <c r="C748" s="16">
        <v>19.100000000000001</v>
      </c>
      <c r="D748" s="16">
        <v>18.79044</v>
      </c>
      <c r="E748" s="22">
        <f t="shared" si="21"/>
        <v>98.379267015706802</v>
      </c>
      <c r="F748" s="22">
        <v>17.810880000000001</v>
      </c>
      <c r="G748" s="22">
        <f t="shared" si="20"/>
        <v>105.4997844014445</v>
      </c>
    </row>
    <row r="749" spans="1:7" s="13" customFormat="1" ht="56.25" x14ac:dyDescent="0.2">
      <c r="A749" s="14" t="s">
        <v>686</v>
      </c>
      <c r="B749" s="27" t="s">
        <v>1466</v>
      </c>
      <c r="C749" s="22">
        <v>19.100000000000001</v>
      </c>
      <c r="D749" s="22">
        <v>18.79044</v>
      </c>
      <c r="E749" s="22">
        <f t="shared" si="21"/>
        <v>98.379267015706802</v>
      </c>
      <c r="F749" s="22">
        <v>17.810880000000001</v>
      </c>
      <c r="G749" s="22">
        <f t="shared" si="20"/>
        <v>105.4997844014445</v>
      </c>
    </row>
    <row r="750" spans="1:7" s="13" customFormat="1" ht="22.5" x14ac:dyDescent="0.2">
      <c r="A750" s="14" t="s">
        <v>687</v>
      </c>
      <c r="B750" s="11" t="s">
        <v>1467</v>
      </c>
      <c r="C750" s="22">
        <v>1005000</v>
      </c>
      <c r="D750" s="22">
        <v>1003615.7055299999</v>
      </c>
      <c r="E750" s="22">
        <f t="shared" ref="E750:E800" si="22">D750/C750*100</f>
        <v>99.862259256716413</v>
      </c>
      <c r="F750" s="22">
        <v>972812.57909000001</v>
      </c>
      <c r="G750" s="22">
        <f t="shared" si="20"/>
        <v>103.16639886264774</v>
      </c>
    </row>
    <row r="751" spans="1:7" s="13" customFormat="1" ht="22.5" x14ac:dyDescent="0.2">
      <c r="A751" s="14" t="s">
        <v>688</v>
      </c>
      <c r="B751" s="11" t="s">
        <v>1468</v>
      </c>
      <c r="C751" s="22">
        <v>1005000</v>
      </c>
      <c r="D751" s="22">
        <v>1003615.7055299999</v>
      </c>
      <c r="E751" s="22">
        <f t="shared" si="22"/>
        <v>99.862259256716413</v>
      </c>
      <c r="F751" s="22">
        <v>972812.57909000001</v>
      </c>
      <c r="G751" s="22">
        <f t="shared" si="20"/>
        <v>103.16639886264774</v>
      </c>
    </row>
    <row r="752" spans="1:7" s="13" customFormat="1" ht="56.25" x14ac:dyDescent="0.2">
      <c r="A752" s="14" t="s">
        <v>689</v>
      </c>
      <c r="B752" s="11" t="s">
        <v>1469</v>
      </c>
      <c r="C752" s="16">
        <v>265233.59999999998</v>
      </c>
      <c r="D752" s="16">
        <v>265157.43803999998</v>
      </c>
      <c r="E752" s="22">
        <f t="shared" si="22"/>
        <v>99.971284950323039</v>
      </c>
      <c r="F752" s="22">
        <v>308451.75581</v>
      </c>
      <c r="G752" s="22">
        <f t="shared" si="20"/>
        <v>85.963990492999997</v>
      </c>
    </row>
    <row r="753" spans="1:7" s="13" customFormat="1" ht="67.5" x14ac:dyDescent="0.2">
      <c r="A753" s="14" t="s">
        <v>690</v>
      </c>
      <c r="B753" s="11" t="s">
        <v>1470</v>
      </c>
      <c r="C753" s="16">
        <v>60</v>
      </c>
      <c r="D753" s="16">
        <v>0</v>
      </c>
      <c r="E753" s="22">
        <f t="shared" si="22"/>
        <v>0</v>
      </c>
      <c r="F753" s="22">
        <v>0</v>
      </c>
      <c r="G753" s="22">
        <v>0</v>
      </c>
    </row>
    <row r="754" spans="1:7" s="13" customFormat="1" ht="67.5" x14ac:dyDescent="0.2">
      <c r="A754" s="14" t="s">
        <v>691</v>
      </c>
      <c r="B754" s="11" t="s">
        <v>1471</v>
      </c>
      <c r="C754" s="16">
        <v>60</v>
      </c>
      <c r="D754" s="16">
        <v>0</v>
      </c>
      <c r="E754" s="22">
        <f t="shared" si="22"/>
        <v>0</v>
      </c>
      <c r="F754" s="22">
        <v>0</v>
      </c>
      <c r="G754" s="22">
        <v>0</v>
      </c>
    </row>
    <row r="755" spans="1:7" s="10" customFormat="1" ht="22.5" x14ac:dyDescent="0.2">
      <c r="A755" s="14" t="s">
        <v>692</v>
      </c>
      <c r="B755" s="11" t="s">
        <v>1472</v>
      </c>
      <c r="C755" s="16">
        <v>51634.7</v>
      </c>
      <c r="D755" s="16">
        <v>51634.7</v>
      </c>
      <c r="E755" s="22">
        <f t="shared" si="22"/>
        <v>100</v>
      </c>
      <c r="F755" s="22">
        <v>51772.6</v>
      </c>
      <c r="G755" s="22">
        <f t="shared" si="20"/>
        <v>99.733642892186211</v>
      </c>
    </row>
    <row r="756" spans="1:7" s="10" customFormat="1" ht="22.5" x14ac:dyDescent="0.2">
      <c r="A756" s="14" t="s">
        <v>693</v>
      </c>
      <c r="B756" s="11" t="s">
        <v>1473</v>
      </c>
      <c r="C756" s="16">
        <v>51634.7</v>
      </c>
      <c r="D756" s="16">
        <v>51634.7</v>
      </c>
      <c r="E756" s="22">
        <f t="shared" si="22"/>
        <v>100</v>
      </c>
      <c r="F756" s="22">
        <v>51772.6</v>
      </c>
      <c r="G756" s="22">
        <f t="shared" si="20"/>
        <v>99.733642892186211</v>
      </c>
    </row>
    <row r="757" spans="1:7" s="10" customFormat="1" ht="11.25" x14ac:dyDescent="0.2">
      <c r="A757" s="14" t="s">
        <v>694</v>
      </c>
      <c r="B757" s="11" t="s">
        <v>1474</v>
      </c>
      <c r="C757" s="16">
        <v>15438.1</v>
      </c>
      <c r="D757" s="16">
        <v>15438.1</v>
      </c>
      <c r="E757" s="22">
        <f t="shared" si="22"/>
        <v>100</v>
      </c>
      <c r="F757" s="22">
        <v>10217.299999999999</v>
      </c>
      <c r="G757" s="22">
        <f t="shared" si="20"/>
        <v>151.09764810664268</v>
      </c>
    </row>
    <row r="758" spans="1:7" s="10" customFormat="1" ht="22.5" x14ac:dyDescent="0.2">
      <c r="A758" s="14" t="s">
        <v>695</v>
      </c>
      <c r="B758" s="11" t="s">
        <v>1475</v>
      </c>
      <c r="C758" s="16">
        <v>15438.1</v>
      </c>
      <c r="D758" s="16">
        <v>15438.1</v>
      </c>
      <c r="E758" s="22">
        <f t="shared" si="22"/>
        <v>100</v>
      </c>
      <c r="F758" s="22">
        <v>10217.299999999999</v>
      </c>
      <c r="G758" s="22">
        <f t="shared" si="20"/>
        <v>151.09764810664268</v>
      </c>
    </row>
    <row r="759" spans="1:7" s="10" customFormat="1" ht="45" x14ac:dyDescent="0.2">
      <c r="A759" s="14" t="s">
        <v>696</v>
      </c>
      <c r="B759" s="11" t="s">
        <v>1476</v>
      </c>
      <c r="C759" s="16">
        <v>7338.6</v>
      </c>
      <c r="D759" s="16">
        <v>7338.6</v>
      </c>
      <c r="E759" s="22">
        <f t="shared" si="22"/>
        <v>100</v>
      </c>
      <c r="F759" s="22">
        <v>7564.3</v>
      </c>
      <c r="G759" s="22">
        <f t="shared" si="20"/>
        <v>97.016247372526209</v>
      </c>
    </row>
    <row r="760" spans="1:7" s="10" customFormat="1" ht="45" x14ac:dyDescent="0.2">
      <c r="A760" s="14" t="s">
        <v>697</v>
      </c>
      <c r="B760" s="11" t="s">
        <v>1477</v>
      </c>
      <c r="C760" s="16">
        <v>7338.6</v>
      </c>
      <c r="D760" s="16">
        <v>7338.6</v>
      </c>
      <c r="E760" s="22">
        <f t="shared" si="22"/>
        <v>100</v>
      </c>
      <c r="F760" s="22">
        <v>7564.3</v>
      </c>
      <c r="G760" s="22">
        <f t="shared" si="20"/>
        <v>97.016247372526209</v>
      </c>
    </row>
    <row r="761" spans="1:7" s="10" customFormat="1" ht="56.25" x14ac:dyDescent="0.2">
      <c r="A761" s="14" t="s">
        <v>698</v>
      </c>
      <c r="B761" s="11" t="s">
        <v>1478</v>
      </c>
      <c r="C761" s="16">
        <v>366100.1</v>
      </c>
      <c r="D761" s="16">
        <v>365347.38223000005</v>
      </c>
      <c r="E761" s="22">
        <f t="shared" si="22"/>
        <v>99.794395639334724</v>
      </c>
      <c r="F761" s="22">
        <v>335226.13477999996</v>
      </c>
      <c r="G761" s="22">
        <f t="shared" si="20"/>
        <v>108.98535177448736</v>
      </c>
    </row>
    <row r="762" spans="1:7" s="13" customFormat="1" ht="67.5" x14ac:dyDescent="0.2">
      <c r="A762" s="14" t="s">
        <v>699</v>
      </c>
      <c r="B762" s="11" t="s">
        <v>1479</v>
      </c>
      <c r="C762" s="16">
        <v>366100.1</v>
      </c>
      <c r="D762" s="16">
        <v>365347.38223000005</v>
      </c>
      <c r="E762" s="22">
        <f t="shared" si="22"/>
        <v>99.794395639334724</v>
      </c>
      <c r="F762" s="22">
        <v>335226.13477999996</v>
      </c>
      <c r="G762" s="22">
        <f t="shared" si="20"/>
        <v>108.98535177448736</v>
      </c>
    </row>
    <row r="763" spans="1:7" s="13" customFormat="1" ht="22.5" x14ac:dyDescent="0.2">
      <c r="A763" s="41" t="s">
        <v>1996</v>
      </c>
      <c r="B763" s="11" t="s">
        <v>1997</v>
      </c>
      <c r="C763" s="16">
        <v>0</v>
      </c>
      <c r="D763" s="16">
        <v>0</v>
      </c>
      <c r="E763" s="22">
        <v>0</v>
      </c>
      <c r="F763" s="22">
        <v>8209.5390000000007</v>
      </c>
      <c r="G763" s="22">
        <f t="shared" si="20"/>
        <v>0</v>
      </c>
    </row>
    <row r="764" spans="1:7" s="13" customFormat="1" ht="33.75" x14ac:dyDescent="0.2">
      <c r="A764" s="41" t="s">
        <v>1998</v>
      </c>
      <c r="B764" s="11" t="s">
        <v>1999</v>
      </c>
      <c r="C764" s="16">
        <v>0</v>
      </c>
      <c r="D764" s="16">
        <v>0</v>
      </c>
      <c r="E764" s="22">
        <v>0</v>
      </c>
      <c r="F764" s="22">
        <v>8209.5390000000007</v>
      </c>
      <c r="G764" s="22">
        <f t="shared" si="20"/>
        <v>0</v>
      </c>
    </row>
    <row r="765" spans="1:7" s="13" customFormat="1" ht="22.5" x14ac:dyDescent="0.2">
      <c r="A765" s="41" t="s">
        <v>2000</v>
      </c>
      <c r="B765" s="11" t="s">
        <v>2001</v>
      </c>
      <c r="C765" s="16">
        <v>0</v>
      </c>
      <c r="D765" s="16">
        <v>0</v>
      </c>
      <c r="E765" s="22">
        <v>0</v>
      </c>
      <c r="F765" s="22">
        <v>1015239.44893</v>
      </c>
      <c r="G765" s="22">
        <f t="shared" si="20"/>
        <v>0</v>
      </c>
    </row>
    <row r="766" spans="1:7" s="13" customFormat="1" ht="22.5" x14ac:dyDescent="0.2">
      <c r="A766" s="41" t="s">
        <v>2002</v>
      </c>
      <c r="B766" s="11" t="s">
        <v>2003</v>
      </c>
      <c r="C766" s="16">
        <v>0</v>
      </c>
      <c r="D766" s="16">
        <v>0</v>
      </c>
      <c r="E766" s="22">
        <v>0</v>
      </c>
      <c r="F766" s="22">
        <v>1015239.44893</v>
      </c>
      <c r="G766" s="22">
        <f t="shared" si="20"/>
        <v>0</v>
      </c>
    </row>
    <row r="767" spans="1:7" s="13" customFormat="1" ht="22.5" x14ac:dyDescent="0.2">
      <c r="A767" s="14" t="s">
        <v>700</v>
      </c>
      <c r="B767" s="11" t="s">
        <v>1480</v>
      </c>
      <c r="C767" s="16">
        <v>127522.2</v>
      </c>
      <c r="D767" s="16">
        <v>127465.69839000001</v>
      </c>
      <c r="E767" s="22">
        <f t="shared" si="22"/>
        <v>99.955692726442933</v>
      </c>
      <c r="F767" s="22">
        <v>122432.68621</v>
      </c>
      <c r="G767" s="22">
        <f t="shared" si="20"/>
        <v>104.11084027950449</v>
      </c>
    </row>
    <row r="768" spans="1:7" s="13" customFormat="1" ht="11.25" x14ac:dyDescent="0.2">
      <c r="A768" s="14" t="s">
        <v>701</v>
      </c>
      <c r="B768" s="27" t="s">
        <v>1481</v>
      </c>
      <c r="C768" s="22">
        <f>C769+C771+C772+C773+C774+C776+C777+C779+C780+C782+C783+C785+C786+C787+C788+C791+C793+C794+C796+C798+C799+C801+C803+C805+C807+C809+C811+C814+C816</f>
        <v>4984406.004209999</v>
      </c>
      <c r="D768" s="22">
        <v>4945145.3626199998</v>
      </c>
      <c r="E768" s="22">
        <f t="shared" si="22"/>
        <v>99.212330585493262</v>
      </c>
      <c r="F768" s="22">
        <v>6847669.3824199997</v>
      </c>
      <c r="G768" s="22">
        <f t="shared" si="20"/>
        <v>72.21647375843898</v>
      </c>
    </row>
    <row r="769" spans="1:7" s="13" customFormat="1" ht="33.75" x14ac:dyDescent="0.2">
      <c r="A769" s="14" t="s">
        <v>702</v>
      </c>
      <c r="B769" s="11" t="s">
        <v>1482</v>
      </c>
      <c r="C769" s="16">
        <v>280.41977000000003</v>
      </c>
      <c r="D769" s="16">
        <v>0</v>
      </c>
      <c r="E769" s="22">
        <f t="shared" si="22"/>
        <v>0</v>
      </c>
      <c r="F769" s="22">
        <v>0</v>
      </c>
      <c r="G769" s="22">
        <v>0</v>
      </c>
    </row>
    <row r="770" spans="1:7" s="13" customFormat="1" ht="45" x14ac:dyDescent="0.2">
      <c r="A770" s="14" t="s">
        <v>703</v>
      </c>
      <c r="B770" s="11" t="s">
        <v>1483</v>
      </c>
      <c r="C770" s="16">
        <v>280.41977000000003</v>
      </c>
      <c r="D770" s="16">
        <v>0</v>
      </c>
      <c r="E770" s="22">
        <f t="shared" si="22"/>
        <v>0</v>
      </c>
      <c r="F770" s="22">
        <v>0</v>
      </c>
      <c r="G770" s="22">
        <v>0</v>
      </c>
    </row>
    <row r="771" spans="1:7" s="10" customFormat="1" ht="67.5" x14ac:dyDescent="0.2">
      <c r="A771" s="14" t="s">
        <v>704</v>
      </c>
      <c r="B771" s="11" t="s">
        <v>1484</v>
      </c>
      <c r="C771" s="16">
        <v>124</v>
      </c>
      <c r="D771" s="16">
        <v>124</v>
      </c>
      <c r="E771" s="22">
        <f t="shared" si="22"/>
        <v>100</v>
      </c>
      <c r="F771" s="22">
        <v>0</v>
      </c>
      <c r="G771" s="22">
        <v>0</v>
      </c>
    </row>
    <row r="772" spans="1:7" s="10" customFormat="1" ht="33.75" x14ac:dyDescent="0.2">
      <c r="A772" s="14" t="s">
        <v>705</v>
      </c>
      <c r="B772" s="11" t="s">
        <v>1485</v>
      </c>
      <c r="C772" s="16">
        <v>17723.989219999999</v>
      </c>
      <c r="D772" s="16">
        <v>17246.259870000002</v>
      </c>
      <c r="E772" s="22">
        <f t="shared" si="22"/>
        <v>97.30461723898523</v>
      </c>
      <c r="F772" s="22">
        <v>17813.201510000003</v>
      </c>
      <c r="G772" s="22">
        <f t="shared" si="20"/>
        <v>96.817295084874374</v>
      </c>
    </row>
    <row r="773" spans="1:7" s="10" customFormat="1" ht="33.75" x14ac:dyDescent="0.2">
      <c r="A773" s="14" t="s">
        <v>706</v>
      </c>
      <c r="B773" s="11" t="s">
        <v>1486</v>
      </c>
      <c r="C773" s="16">
        <v>4873.9499500000002</v>
      </c>
      <c r="D773" s="16">
        <v>4663.0063600000003</v>
      </c>
      <c r="E773" s="22">
        <f t="shared" si="22"/>
        <v>95.672019775254356</v>
      </c>
      <c r="F773" s="22">
        <v>4577.9136699999999</v>
      </c>
      <c r="G773" s="22">
        <f t="shared" si="20"/>
        <v>101.85876572023693</v>
      </c>
    </row>
    <row r="774" spans="1:7" s="10" customFormat="1" ht="22.5" x14ac:dyDescent="0.2">
      <c r="A774" s="14" t="s">
        <v>707</v>
      </c>
      <c r="B774" s="11" t="s">
        <v>1487</v>
      </c>
      <c r="C774" s="16">
        <v>105594.3</v>
      </c>
      <c r="D774" s="16">
        <v>102665.56684</v>
      </c>
      <c r="E774" s="22">
        <f t="shared" si="22"/>
        <v>97.226428737157207</v>
      </c>
      <c r="F774" s="22">
        <v>107860.79866</v>
      </c>
      <c r="G774" s="22">
        <f t="shared" si="20"/>
        <v>95.183392034416073</v>
      </c>
    </row>
    <row r="775" spans="1:7" s="10" customFormat="1" ht="33.75" x14ac:dyDescent="0.2">
      <c r="A775" s="14" t="s">
        <v>708</v>
      </c>
      <c r="B775" s="11" t="s">
        <v>1488</v>
      </c>
      <c r="C775" s="16">
        <v>105594.3</v>
      </c>
      <c r="D775" s="16">
        <v>102665.56684</v>
      </c>
      <c r="E775" s="22">
        <f t="shared" si="22"/>
        <v>97.226428737157207</v>
      </c>
      <c r="F775" s="22">
        <v>107860.79866</v>
      </c>
      <c r="G775" s="22">
        <f t="shared" si="20"/>
        <v>95.183392034416073</v>
      </c>
    </row>
    <row r="776" spans="1:7" s="10" customFormat="1" ht="33.75" x14ac:dyDescent="0.2">
      <c r="A776" s="14" t="s">
        <v>709</v>
      </c>
      <c r="B776" s="11" t="s">
        <v>1489</v>
      </c>
      <c r="C776" s="16">
        <v>98804.4</v>
      </c>
      <c r="D776" s="16">
        <v>98804.333329999994</v>
      </c>
      <c r="E776" s="22">
        <f t="shared" si="22"/>
        <v>99.999932523247949</v>
      </c>
      <c r="F776" s="22">
        <v>167110.46100000001</v>
      </c>
      <c r="G776" s="22">
        <f t="shared" ref="G776:G845" si="23">D776/F776*100</f>
        <v>59.125163522826973</v>
      </c>
    </row>
    <row r="777" spans="1:7" s="10" customFormat="1" ht="33.75" x14ac:dyDescent="0.2">
      <c r="A777" s="14" t="s">
        <v>710</v>
      </c>
      <c r="B777" s="11" t="s">
        <v>1490</v>
      </c>
      <c r="C777" s="16">
        <v>44918.3</v>
      </c>
      <c r="D777" s="16">
        <v>41697.599999999999</v>
      </c>
      <c r="E777" s="22">
        <f t="shared" si="22"/>
        <v>92.829871121569596</v>
      </c>
      <c r="F777" s="22">
        <v>148992.15</v>
      </c>
      <c r="G777" s="22">
        <f t="shared" si="23"/>
        <v>27.986440896382796</v>
      </c>
    </row>
    <row r="778" spans="1:7" s="10" customFormat="1" ht="33.75" x14ac:dyDescent="0.2">
      <c r="A778" s="14" t="s">
        <v>711</v>
      </c>
      <c r="B778" s="11" t="s">
        <v>1491</v>
      </c>
      <c r="C778" s="16">
        <v>44918.3</v>
      </c>
      <c r="D778" s="16">
        <v>41697.599999999999</v>
      </c>
      <c r="E778" s="22">
        <f t="shared" si="22"/>
        <v>92.829871121569596</v>
      </c>
      <c r="F778" s="22">
        <v>148992.15</v>
      </c>
      <c r="G778" s="22">
        <f t="shared" si="23"/>
        <v>27.986440896382796</v>
      </c>
    </row>
    <row r="779" spans="1:7" s="10" customFormat="1" ht="67.5" x14ac:dyDescent="0.2">
      <c r="A779" s="14" t="s">
        <v>712</v>
      </c>
      <c r="B779" s="11" t="s">
        <v>1492</v>
      </c>
      <c r="C779" s="16">
        <v>107.5</v>
      </c>
      <c r="D779" s="16">
        <v>106.67383</v>
      </c>
      <c r="E779" s="22">
        <f t="shared" si="22"/>
        <v>99.231469767441865</v>
      </c>
      <c r="F779" s="22">
        <v>102.2813</v>
      </c>
      <c r="G779" s="22">
        <f t="shared" si="23"/>
        <v>104.29455824280684</v>
      </c>
    </row>
    <row r="780" spans="1:7" s="10" customFormat="1" ht="123.75" x14ac:dyDescent="0.2">
      <c r="A780" s="14" t="s">
        <v>713</v>
      </c>
      <c r="B780" s="11" t="s">
        <v>1493</v>
      </c>
      <c r="C780" s="16">
        <v>4566.8999999999996</v>
      </c>
      <c r="D780" s="16">
        <v>4347.6978799999997</v>
      </c>
      <c r="E780" s="22">
        <f t="shared" si="22"/>
        <v>95.200198821957997</v>
      </c>
      <c r="F780" s="22">
        <v>2903.6029700000004</v>
      </c>
      <c r="G780" s="22">
        <f t="shared" si="23"/>
        <v>149.73458578601739</v>
      </c>
    </row>
    <row r="781" spans="1:7" s="10" customFormat="1" ht="123.75" x14ac:dyDescent="0.2">
      <c r="A781" s="14" t="s">
        <v>714</v>
      </c>
      <c r="B781" s="11" t="s">
        <v>1494</v>
      </c>
      <c r="C781" s="16">
        <v>4566.8999999999996</v>
      </c>
      <c r="D781" s="16">
        <v>4347.6978799999997</v>
      </c>
      <c r="E781" s="22">
        <f t="shared" si="22"/>
        <v>95.200198821957997</v>
      </c>
      <c r="F781" s="22">
        <v>2903.6029700000004</v>
      </c>
      <c r="G781" s="22">
        <f t="shared" si="23"/>
        <v>149.73458578601739</v>
      </c>
    </row>
    <row r="782" spans="1:7" s="10" customFormat="1" ht="33.75" x14ac:dyDescent="0.2">
      <c r="A782" s="14" t="s">
        <v>715</v>
      </c>
      <c r="B782" s="11" t="s">
        <v>1495</v>
      </c>
      <c r="C782" s="16">
        <v>220.2</v>
      </c>
      <c r="D782" s="16">
        <v>220.15</v>
      </c>
      <c r="E782" s="22">
        <f t="shared" si="22"/>
        <v>99.97729336966394</v>
      </c>
      <c r="F782" s="22">
        <v>60</v>
      </c>
      <c r="G782" s="22" t="s">
        <v>2032</v>
      </c>
    </row>
    <row r="783" spans="1:7" s="10" customFormat="1" ht="22.5" x14ac:dyDescent="0.2">
      <c r="A783" s="14" t="s">
        <v>716</v>
      </c>
      <c r="B783" s="11" t="s">
        <v>1496</v>
      </c>
      <c r="C783" s="16">
        <v>10238.5</v>
      </c>
      <c r="D783" s="16">
        <v>10238.5</v>
      </c>
      <c r="E783" s="22">
        <f t="shared" si="22"/>
        <v>100</v>
      </c>
      <c r="F783" s="22">
        <v>20029.2</v>
      </c>
      <c r="G783" s="22">
        <f t="shared" si="23"/>
        <v>51.117867912847238</v>
      </c>
    </row>
    <row r="784" spans="1:7" s="10" customFormat="1" ht="33.75" x14ac:dyDescent="0.2">
      <c r="A784" s="14" t="s">
        <v>717</v>
      </c>
      <c r="B784" s="11" t="s">
        <v>1497</v>
      </c>
      <c r="C784" s="16">
        <v>10238.5</v>
      </c>
      <c r="D784" s="16">
        <v>10238.5</v>
      </c>
      <c r="E784" s="22">
        <f t="shared" si="22"/>
        <v>100</v>
      </c>
      <c r="F784" s="22">
        <v>20029.2</v>
      </c>
      <c r="G784" s="22">
        <f t="shared" si="23"/>
        <v>51.117867912847238</v>
      </c>
    </row>
    <row r="785" spans="1:7" s="13" customFormat="1" ht="45" x14ac:dyDescent="0.2">
      <c r="A785" s="14" t="s">
        <v>718</v>
      </c>
      <c r="B785" s="27" t="s">
        <v>1498</v>
      </c>
      <c r="C785" s="22">
        <v>288.89999999999998</v>
      </c>
      <c r="D785" s="22">
        <v>288.86238000000003</v>
      </c>
      <c r="E785" s="22">
        <f t="shared" si="22"/>
        <v>99.986978193146442</v>
      </c>
      <c r="F785" s="22">
        <v>0</v>
      </c>
      <c r="G785" s="22">
        <v>0</v>
      </c>
    </row>
    <row r="786" spans="1:7" s="13" customFormat="1" ht="45" x14ac:dyDescent="0.2">
      <c r="A786" s="14" t="s">
        <v>719</v>
      </c>
      <c r="B786" s="11" t="s">
        <v>1499</v>
      </c>
      <c r="C786" s="16">
        <v>45456.3</v>
      </c>
      <c r="D786" s="16">
        <v>45452.071299999996</v>
      </c>
      <c r="E786" s="22">
        <f t="shared" si="22"/>
        <v>99.990697219087338</v>
      </c>
      <c r="F786" s="22">
        <v>0</v>
      </c>
      <c r="G786" s="22">
        <v>0</v>
      </c>
    </row>
    <row r="787" spans="1:7" s="13" customFormat="1" ht="45" x14ac:dyDescent="0.2">
      <c r="A787" s="14" t="s">
        <v>720</v>
      </c>
      <c r="B787" s="11" t="s">
        <v>1500</v>
      </c>
      <c r="C787" s="16">
        <v>17998.2</v>
      </c>
      <c r="D787" s="16">
        <v>17998.180660000002</v>
      </c>
      <c r="E787" s="22">
        <f t="shared" si="22"/>
        <v>99.999892544810038</v>
      </c>
      <c r="F787" s="22">
        <v>0</v>
      </c>
      <c r="G787" s="22">
        <v>0</v>
      </c>
    </row>
    <row r="788" spans="1:7" s="13" customFormat="1" ht="67.5" x14ac:dyDescent="0.2">
      <c r="A788" s="14" t="s">
        <v>721</v>
      </c>
      <c r="B788" s="11" t="s">
        <v>1501</v>
      </c>
      <c r="C788" s="16">
        <v>581430.30000000005</v>
      </c>
      <c r="D788" s="16">
        <v>580375.31328999996</v>
      </c>
      <c r="E788" s="22">
        <f t="shared" si="22"/>
        <v>99.818553193736193</v>
      </c>
      <c r="F788" s="22">
        <v>574891.55926999997</v>
      </c>
      <c r="G788" s="22">
        <f t="shared" si="23"/>
        <v>100.95387624528065</v>
      </c>
    </row>
    <row r="789" spans="1:7" s="10" customFormat="1" ht="78.75" x14ac:dyDescent="0.2">
      <c r="A789" s="14" t="s">
        <v>722</v>
      </c>
      <c r="B789" s="11" t="s">
        <v>1502</v>
      </c>
      <c r="C789" s="16">
        <v>581430.30000000005</v>
      </c>
      <c r="D789" s="16">
        <v>580375.31328999996</v>
      </c>
      <c r="E789" s="22">
        <f t="shared" si="22"/>
        <v>99.818553193736193</v>
      </c>
      <c r="F789" s="22">
        <v>574891.55926999997</v>
      </c>
      <c r="G789" s="22">
        <f t="shared" si="23"/>
        <v>100.95387624528065</v>
      </c>
    </row>
    <row r="790" spans="1:7" s="10" customFormat="1" ht="33.75" x14ac:dyDescent="0.2">
      <c r="A790" s="41" t="s">
        <v>2004</v>
      </c>
      <c r="B790" s="11" t="s">
        <v>2005</v>
      </c>
      <c r="C790" s="16">
        <v>0</v>
      </c>
      <c r="D790" s="16">
        <v>0</v>
      </c>
      <c r="E790" s="22">
        <v>0</v>
      </c>
      <c r="F790" s="22">
        <v>5597.1144899999999</v>
      </c>
      <c r="G790" s="22">
        <f t="shared" si="23"/>
        <v>0</v>
      </c>
    </row>
    <row r="791" spans="1:7" s="10" customFormat="1" ht="90" x14ac:dyDescent="0.2">
      <c r="A791" s="14" t="s">
        <v>723</v>
      </c>
      <c r="B791" s="11" t="s">
        <v>1503</v>
      </c>
      <c r="C791" s="16">
        <v>71089.2</v>
      </c>
      <c r="D791" s="16">
        <v>71037.5</v>
      </c>
      <c r="E791" s="22">
        <f t="shared" si="22"/>
        <v>99.927274466444985</v>
      </c>
      <c r="F791" s="22">
        <v>72623.436900000001</v>
      </c>
      <c r="G791" s="22">
        <f t="shared" si="23"/>
        <v>97.816218885118616</v>
      </c>
    </row>
    <row r="792" spans="1:7" s="10" customFormat="1" ht="90" x14ac:dyDescent="0.2">
      <c r="A792" s="14" t="s">
        <v>724</v>
      </c>
      <c r="B792" s="11" t="s">
        <v>1504</v>
      </c>
      <c r="C792" s="16">
        <v>71089.2</v>
      </c>
      <c r="D792" s="16">
        <v>71037.5</v>
      </c>
      <c r="E792" s="22">
        <f t="shared" si="22"/>
        <v>99.927274466444985</v>
      </c>
      <c r="F792" s="22">
        <v>72623.436900000001</v>
      </c>
      <c r="G792" s="22">
        <f t="shared" si="23"/>
        <v>97.816218885118616</v>
      </c>
    </row>
    <row r="793" spans="1:7" s="10" customFormat="1" ht="56.25" x14ac:dyDescent="0.2">
      <c r="A793" s="14" t="s">
        <v>725</v>
      </c>
      <c r="B793" s="11" t="s">
        <v>1505</v>
      </c>
      <c r="C793" s="16">
        <v>21151.3</v>
      </c>
      <c r="D793" s="16">
        <v>21151.3</v>
      </c>
      <c r="E793" s="22">
        <f t="shared" si="22"/>
        <v>100</v>
      </c>
      <c r="F793" s="22">
        <v>10674.5</v>
      </c>
      <c r="G793" s="22">
        <f t="shared" si="23"/>
        <v>198.14792261932644</v>
      </c>
    </row>
    <row r="794" spans="1:7" s="10" customFormat="1" ht="22.5" x14ac:dyDescent="0.2">
      <c r="A794" s="14" t="s">
        <v>726</v>
      </c>
      <c r="B794" s="11" t="s">
        <v>1506</v>
      </c>
      <c r="C794" s="16">
        <v>1237948.3999999999</v>
      </c>
      <c r="D794" s="16">
        <v>1237948.3999999999</v>
      </c>
      <c r="E794" s="22">
        <f t="shared" si="22"/>
        <v>100</v>
      </c>
      <c r="F794" s="22">
        <v>906302.4</v>
      </c>
      <c r="G794" s="22">
        <f t="shared" si="23"/>
        <v>136.59330483953258</v>
      </c>
    </row>
    <row r="795" spans="1:7" s="10" customFormat="1" ht="22.5" x14ac:dyDescent="0.2">
      <c r="A795" s="14" t="s">
        <v>727</v>
      </c>
      <c r="B795" s="11" t="s">
        <v>1507</v>
      </c>
      <c r="C795" s="16">
        <v>1237948.3999999999</v>
      </c>
      <c r="D795" s="16">
        <v>1237948.3999999999</v>
      </c>
      <c r="E795" s="22">
        <f t="shared" si="22"/>
        <v>100</v>
      </c>
      <c r="F795" s="22">
        <v>906302.4</v>
      </c>
      <c r="G795" s="22">
        <f t="shared" si="23"/>
        <v>136.59330483953258</v>
      </c>
    </row>
    <row r="796" spans="1:7" s="10" customFormat="1" ht="45" x14ac:dyDescent="0.2">
      <c r="A796" s="14" t="s">
        <v>728</v>
      </c>
      <c r="B796" s="11" t="s">
        <v>1508</v>
      </c>
      <c r="C796" s="16">
        <v>114368.5</v>
      </c>
      <c r="D796" s="16">
        <v>114368.5</v>
      </c>
      <c r="E796" s="22">
        <f t="shared" si="22"/>
        <v>100</v>
      </c>
      <c r="F796" s="22">
        <v>100242</v>
      </c>
      <c r="G796" s="22">
        <f t="shared" si="23"/>
        <v>114.09239640071027</v>
      </c>
    </row>
    <row r="797" spans="1:7" s="10" customFormat="1" ht="56.25" x14ac:dyDescent="0.2">
      <c r="A797" s="14" t="s">
        <v>729</v>
      </c>
      <c r="B797" s="11" t="s">
        <v>1509</v>
      </c>
      <c r="C797" s="16">
        <v>114368.5</v>
      </c>
      <c r="D797" s="16">
        <v>114368.5</v>
      </c>
      <c r="E797" s="22">
        <f t="shared" si="22"/>
        <v>100</v>
      </c>
      <c r="F797" s="22">
        <v>100242</v>
      </c>
      <c r="G797" s="22">
        <f t="shared" si="23"/>
        <v>114.09239640071027</v>
      </c>
    </row>
    <row r="798" spans="1:7" s="13" customFormat="1" ht="123.75" x14ac:dyDescent="0.2">
      <c r="A798" s="14" t="s">
        <v>730</v>
      </c>
      <c r="B798" s="11" t="s">
        <v>1510</v>
      </c>
      <c r="C798" s="16">
        <v>4933</v>
      </c>
      <c r="D798" s="16">
        <v>1011.4191</v>
      </c>
      <c r="E798" s="22">
        <f t="shared" si="22"/>
        <v>20.503123859720251</v>
      </c>
      <c r="F798" s="22">
        <v>15210.81034</v>
      </c>
      <c r="G798" s="22">
        <f t="shared" si="23"/>
        <v>6.6493439691392524</v>
      </c>
    </row>
    <row r="799" spans="1:7" s="13" customFormat="1" ht="45" x14ac:dyDescent="0.2">
      <c r="A799" s="14" t="s">
        <v>731</v>
      </c>
      <c r="B799" s="11" t="s">
        <v>1511</v>
      </c>
      <c r="C799" s="16">
        <v>450800</v>
      </c>
      <c r="D799" s="16">
        <v>450800</v>
      </c>
      <c r="E799" s="22">
        <f t="shared" si="22"/>
        <v>100</v>
      </c>
      <c r="F799" s="22">
        <v>450780</v>
      </c>
      <c r="G799" s="22">
        <f t="shared" si="23"/>
        <v>100.00443675407071</v>
      </c>
    </row>
    <row r="800" spans="1:7" s="10" customFormat="1" ht="45" x14ac:dyDescent="0.2">
      <c r="A800" s="14" t="s">
        <v>732</v>
      </c>
      <c r="B800" s="11" t="s">
        <v>1512</v>
      </c>
      <c r="C800" s="16">
        <v>450800</v>
      </c>
      <c r="D800" s="16">
        <v>450800</v>
      </c>
      <c r="E800" s="22">
        <f t="shared" si="22"/>
        <v>100</v>
      </c>
      <c r="F800" s="22">
        <v>450780</v>
      </c>
      <c r="G800" s="22">
        <f t="shared" si="23"/>
        <v>100.00443675407071</v>
      </c>
    </row>
    <row r="801" spans="1:7" s="10" customFormat="1" ht="33.75" x14ac:dyDescent="0.2">
      <c r="A801" s="14" t="s">
        <v>733</v>
      </c>
      <c r="B801" s="11" t="s">
        <v>1513</v>
      </c>
      <c r="C801" s="16">
        <v>240589</v>
      </c>
      <c r="D801" s="16">
        <v>240589</v>
      </c>
      <c r="E801" s="22">
        <f t="shared" ref="E801:E856" si="24">D801/C801*100</f>
        <v>100</v>
      </c>
      <c r="F801" s="22">
        <v>224415.6</v>
      </c>
      <c r="G801" s="22">
        <f t="shared" si="23"/>
        <v>107.20689649026181</v>
      </c>
    </row>
    <row r="802" spans="1:7" s="10" customFormat="1" ht="33.75" x14ac:dyDescent="0.2">
      <c r="A802" s="14" t="s">
        <v>734</v>
      </c>
      <c r="B802" s="11" t="s">
        <v>1514</v>
      </c>
      <c r="C802" s="16">
        <v>240589</v>
      </c>
      <c r="D802" s="16">
        <v>240589</v>
      </c>
      <c r="E802" s="22">
        <f t="shared" si="24"/>
        <v>100</v>
      </c>
      <c r="F802" s="22">
        <v>224415.6</v>
      </c>
      <c r="G802" s="22">
        <f t="shared" si="23"/>
        <v>107.20689649026181</v>
      </c>
    </row>
    <row r="803" spans="1:7" s="10" customFormat="1" ht="22.5" x14ac:dyDescent="0.2">
      <c r="A803" s="14" t="s">
        <v>735</v>
      </c>
      <c r="B803" s="11" t="s">
        <v>1515</v>
      </c>
      <c r="C803" s="16">
        <v>2000</v>
      </c>
      <c r="D803" s="16">
        <v>2000</v>
      </c>
      <c r="E803" s="22">
        <f t="shared" si="24"/>
        <v>100</v>
      </c>
      <c r="F803" s="22">
        <v>0</v>
      </c>
      <c r="G803" s="22">
        <v>0</v>
      </c>
    </row>
    <row r="804" spans="1:7" s="10" customFormat="1" ht="22.5" x14ac:dyDescent="0.2">
      <c r="A804" s="14" t="s">
        <v>736</v>
      </c>
      <c r="B804" s="11" t="s">
        <v>1516</v>
      </c>
      <c r="C804" s="16">
        <v>2000</v>
      </c>
      <c r="D804" s="16">
        <v>2000</v>
      </c>
      <c r="E804" s="22">
        <f t="shared" si="24"/>
        <v>100</v>
      </c>
      <c r="F804" s="22">
        <v>0</v>
      </c>
      <c r="G804" s="22">
        <v>0</v>
      </c>
    </row>
    <row r="805" spans="1:7" s="10" customFormat="1" ht="22.5" x14ac:dyDescent="0.2">
      <c r="A805" s="14" t="s">
        <v>737</v>
      </c>
      <c r="B805" s="11" t="s">
        <v>1517</v>
      </c>
      <c r="C805" s="16">
        <v>5000</v>
      </c>
      <c r="D805" s="16">
        <v>5000</v>
      </c>
      <c r="E805" s="22">
        <f t="shared" si="24"/>
        <v>100</v>
      </c>
      <c r="F805" s="22">
        <v>25000</v>
      </c>
      <c r="G805" s="22">
        <f t="shared" si="23"/>
        <v>20</v>
      </c>
    </row>
    <row r="806" spans="1:7" s="13" customFormat="1" ht="22.5" x14ac:dyDescent="0.2">
      <c r="A806" s="14" t="s">
        <v>738</v>
      </c>
      <c r="B806" s="27" t="s">
        <v>1518</v>
      </c>
      <c r="C806" s="22">
        <v>5000</v>
      </c>
      <c r="D806" s="22">
        <v>5000</v>
      </c>
      <c r="E806" s="22">
        <f t="shared" si="24"/>
        <v>100</v>
      </c>
      <c r="F806" s="22">
        <v>25000</v>
      </c>
      <c r="G806" s="22">
        <f t="shared" si="23"/>
        <v>20</v>
      </c>
    </row>
    <row r="807" spans="1:7" s="13" customFormat="1" ht="45" x14ac:dyDescent="0.2">
      <c r="A807" s="14" t="s">
        <v>739</v>
      </c>
      <c r="B807" s="11" t="s">
        <v>1519</v>
      </c>
      <c r="C807" s="16">
        <v>320</v>
      </c>
      <c r="D807" s="16">
        <v>319.65379999999999</v>
      </c>
      <c r="E807" s="22">
        <f t="shared" si="24"/>
        <v>99.8918125</v>
      </c>
      <c r="F807" s="22">
        <v>346.01069999999999</v>
      </c>
      <c r="G807" s="22">
        <f t="shared" si="23"/>
        <v>92.382634409860728</v>
      </c>
    </row>
    <row r="808" spans="1:7" s="13" customFormat="1" ht="45" x14ac:dyDescent="0.2">
      <c r="A808" s="14" t="s">
        <v>740</v>
      </c>
      <c r="B808" s="11" t="s">
        <v>1520</v>
      </c>
      <c r="C808" s="16">
        <v>320</v>
      </c>
      <c r="D808" s="16">
        <v>319.65379999999999</v>
      </c>
      <c r="E808" s="22">
        <f t="shared" si="24"/>
        <v>99.8918125</v>
      </c>
      <c r="F808" s="22">
        <v>346.01069999999999</v>
      </c>
      <c r="G808" s="22">
        <f t="shared" si="23"/>
        <v>92.382634409860728</v>
      </c>
    </row>
    <row r="809" spans="1:7" s="13" customFormat="1" ht="22.5" x14ac:dyDescent="0.2">
      <c r="A809" s="14" t="s">
        <v>741</v>
      </c>
      <c r="B809" s="11" t="s">
        <v>1521</v>
      </c>
      <c r="C809" s="16">
        <v>22080</v>
      </c>
      <c r="D809" s="16">
        <v>15097.81306</v>
      </c>
      <c r="E809" s="22">
        <f t="shared" si="24"/>
        <v>68.377776539855077</v>
      </c>
      <c r="F809" s="22">
        <v>0</v>
      </c>
      <c r="G809" s="22">
        <v>0</v>
      </c>
    </row>
    <row r="810" spans="1:7" s="13" customFormat="1" ht="33.75" x14ac:dyDescent="0.2">
      <c r="A810" s="14" t="s">
        <v>742</v>
      </c>
      <c r="B810" s="11" t="s">
        <v>1522</v>
      </c>
      <c r="C810" s="16">
        <v>22080</v>
      </c>
      <c r="D810" s="16">
        <v>15097.81306</v>
      </c>
      <c r="E810" s="22">
        <f t="shared" si="24"/>
        <v>68.377776539855077</v>
      </c>
      <c r="F810" s="22">
        <v>0</v>
      </c>
      <c r="G810" s="22">
        <v>0</v>
      </c>
    </row>
    <row r="811" spans="1:7" s="10" customFormat="1" ht="33.75" x14ac:dyDescent="0.2">
      <c r="A811" s="14" t="s">
        <v>743</v>
      </c>
      <c r="B811" s="11" t="s">
        <v>1523</v>
      </c>
      <c r="C811" s="16">
        <v>1552755.9</v>
      </c>
      <c r="D811" s="16">
        <v>1552755.8991700001</v>
      </c>
      <c r="E811" s="22">
        <f t="shared" si="24"/>
        <v>99.999999946546666</v>
      </c>
      <c r="F811" s="22">
        <v>2702755.85</v>
      </c>
      <c r="G811" s="22">
        <f t="shared" si="23"/>
        <v>57.450838527275785</v>
      </c>
    </row>
    <row r="812" spans="1:7" s="10" customFormat="1" ht="45" x14ac:dyDescent="0.2">
      <c r="A812" s="14" t="s">
        <v>744</v>
      </c>
      <c r="B812" s="11" t="s">
        <v>1524</v>
      </c>
      <c r="C812" s="16">
        <v>1552755.9</v>
      </c>
      <c r="D812" s="16">
        <v>1552755.8991700001</v>
      </c>
      <c r="E812" s="22">
        <f t="shared" si="24"/>
        <v>99.999999946546666</v>
      </c>
      <c r="F812" s="22">
        <v>2702755.85</v>
      </c>
      <c r="G812" s="22">
        <f t="shared" si="23"/>
        <v>57.450838527275785</v>
      </c>
    </row>
    <row r="813" spans="1:7" s="10" customFormat="1" ht="56.25" x14ac:dyDescent="0.2">
      <c r="A813" s="41" t="s">
        <v>2006</v>
      </c>
      <c r="B813" s="11" t="s">
        <v>2007</v>
      </c>
      <c r="C813" s="16">
        <v>0</v>
      </c>
      <c r="D813" s="16">
        <v>0</v>
      </c>
      <c r="E813" s="22">
        <v>0</v>
      </c>
      <c r="F813" s="22">
        <v>61944.5</v>
      </c>
      <c r="G813" s="22">
        <v>0</v>
      </c>
    </row>
    <row r="814" spans="1:7" s="10" customFormat="1" ht="22.5" x14ac:dyDescent="0.2">
      <c r="A814" s="14" t="s">
        <v>745</v>
      </c>
      <c r="B814" s="11" t="s">
        <v>1525</v>
      </c>
      <c r="C814" s="16">
        <v>196471.1</v>
      </c>
      <c r="D814" s="16">
        <v>196471.08244</v>
      </c>
      <c r="E814" s="22">
        <f t="shared" si="24"/>
        <v>99.999991062298719</v>
      </c>
      <c r="F814" s="22">
        <v>948367.1770599999</v>
      </c>
      <c r="G814" s="22">
        <f t="shared" si="23"/>
        <v>20.716773755189756</v>
      </c>
    </row>
    <row r="815" spans="1:7" s="10" customFormat="1" ht="33.75" x14ac:dyDescent="0.2">
      <c r="A815" s="14" t="s">
        <v>746</v>
      </c>
      <c r="B815" s="11" t="s">
        <v>1526</v>
      </c>
      <c r="C815" s="16">
        <v>196471.1</v>
      </c>
      <c r="D815" s="16">
        <v>196471.08244</v>
      </c>
      <c r="E815" s="22">
        <f t="shared" si="24"/>
        <v>99.999991062298719</v>
      </c>
      <c r="F815" s="22">
        <v>948367.1770599999</v>
      </c>
      <c r="G815" s="22">
        <f t="shared" si="23"/>
        <v>20.716773755189756</v>
      </c>
    </row>
    <row r="816" spans="1:7" s="10" customFormat="1" ht="11.25" x14ac:dyDescent="0.2">
      <c r="A816" s="14" t="s">
        <v>747</v>
      </c>
      <c r="B816" s="11" t="s">
        <v>1527</v>
      </c>
      <c r="C816" s="16">
        <f>C817+C818</f>
        <v>132273.44527</v>
      </c>
      <c r="D816" s="16">
        <v>112366.57931</v>
      </c>
      <c r="E816" s="22">
        <f t="shared" si="24"/>
        <v>84.950217392942633</v>
      </c>
      <c r="F816" s="22">
        <v>279068.81455000001</v>
      </c>
      <c r="G816" s="22">
        <f t="shared" si="23"/>
        <v>40.264828404847648</v>
      </c>
    </row>
    <row r="817" spans="1:7" s="10" customFormat="1" ht="22.5" x14ac:dyDescent="0.2">
      <c r="A817" s="14" t="s">
        <v>748</v>
      </c>
      <c r="B817" s="11" t="s">
        <v>1528</v>
      </c>
      <c r="C817" s="16">
        <v>130008.1</v>
      </c>
      <c r="D817" s="16">
        <v>112366.57931</v>
      </c>
      <c r="E817" s="22">
        <f t="shared" si="24"/>
        <v>86.430444956891137</v>
      </c>
      <c r="F817" s="22">
        <v>279068.81455000001</v>
      </c>
      <c r="G817" s="22">
        <f t="shared" si="23"/>
        <v>40.264828404847648</v>
      </c>
    </row>
    <row r="818" spans="1:7" s="13" customFormat="1" ht="22.5" x14ac:dyDescent="0.2">
      <c r="A818" s="14" t="s">
        <v>749</v>
      </c>
      <c r="B818" s="11" t="s">
        <v>1529</v>
      </c>
      <c r="C818" s="16">
        <v>2265.3452699999998</v>
      </c>
      <c r="D818" s="16">
        <v>0</v>
      </c>
      <c r="E818" s="22">
        <f t="shared" si="24"/>
        <v>0</v>
      </c>
      <c r="F818" s="22">
        <v>0</v>
      </c>
      <c r="G818" s="22">
        <v>0</v>
      </c>
    </row>
    <row r="819" spans="1:7" s="10" customFormat="1" ht="21.75" x14ac:dyDescent="0.2">
      <c r="A819" s="21" t="s">
        <v>750</v>
      </c>
      <c r="B819" s="12" t="s">
        <v>1530</v>
      </c>
      <c r="C819" s="18">
        <f>C820+C826</f>
        <v>586191.09261000005</v>
      </c>
      <c r="D819" s="18">
        <v>560568.96857999999</v>
      </c>
      <c r="E819" s="17">
        <f t="shared" si="24"/>
        <v>95.629049237865715</v>
      </c>
      <c r="F819" s="17">
        <v>1459901.0214800001</v>
      </c>
      <c r="G819" s="17">
        <f t="shared" si="23"/>
        <v>38.397737951557389</v>
      </c>
    </row>
    <row r="820" spans="1:7" s="10" customFormat="1" ht="22.5" x14ac:dyDescent="0.2">
      <c r="A820" s="14" t="s">
        <v>751</v>
      </c>
      <c r="B820" s="11" t="s">
        <v>1531</v>
      </c>
      <c r="C820" s="16">
        <f>C822+C823+C824+C825</f>
        <v>537113</v>
      </c>
      <c r="D820" s="16">
        <v>527713.74014000001</v>
      </c>
      <c r="E820" s="22">
        <f t="shared" si="24"/>
        <v>98.250040520337436</v>
      </c>
      <c r="F820" s="22">
        <v>1420277.6827499999</v>
      </c>
      <c r="G820" s="22">
        <f t="shared" si="23"/>
        <v>37.155673608714253</v>
      </c>
    </row>
    <row r="821" spans="1:7" s="10" customFormat="1" ht="33.75" x14ac:dyDescent="0.2">
      <c r="A821" s="41" t="s">
        <v>2008</v>
      </c>
      <c r="B821" s="11" t="s">
        <v>2009</v>
      </c>
      <c r="C821" s="16">
        <v>0</v>
      </c>
      <c r="D821" s="16">
        <v>0</v>
      </c>
      <c r="E821" s="22">
        <v>0</v>
      </c>
      <c r="F821" s="22">
        <v>3.3946799999999997</v>
      </c>
      <c r="G821" s="22">
        <f t="shared" si="23"/>
        <v>0</v>
      </c>
    </row>
    <row r="822" spans="1:7" s="13" customFormat="1" ht="56.25" x14ac:dyDescent="0.2">
      <c r="A822" s="14" t="s">
        <v>752</v>
      </c>
      <c r="B822" s="11" t="s">
        <v>1532</v>
      </c>
      <c r="C822" s="16">
        <v>9399.2999999999993</v>
      </c>
      <c r="D822" s="16">
        <v>0</v>
      </c>
      <c r="E822" s="22">
        <f t="shared" si="24"/>
        <v>0</v>
      </c>
      <c r="F822" s="22">
        <v>1420199.1380699999</v>
      </c>
      <c r="G822" s="22">
        <f t="shared" si="23"/>
        <v>0</v>
      </c>
    </row>
    <row r="823" spans="1:7" s="10" customFormat="1" ht="33.75" x14ac:dyDescent="0.2">
      <c r="A823" s="14" t="s">
        <v>753</v>
      </c>
      <c r="B823" s="11" t="s">
        <v>1533</v>
      </c>
      <c r="C823" s="16">
        <v>150000</v>
      </c>
      <c r="D823" s="16">
        <v>150000</v>
      </c>
      <c r="E823" s="22">
        <f t="shared" si="24"/>
        <v>100</v>
      </c>
      <c r="F823" s="22">
        <v>0</v>
      </c>
      <c r="G823" s="22">
        <v>0</v>
      </c>
    </row>
    <row r="824" spans="1:7" s="10" customFormat="1" ht="22.5" x14ac:dyDescent="0.2">
      <c r="A824" s="14" t="s">
        <v>754</v>
      </c>
      <c r="B824" s="11" t="s">
        <v>1534</v>
      </c>
      <c r="C824" s="16">
        <v>377713.7</v>
      </c>
      <c r="D824" s="16">
        <v>377713.74014000001</v>
      </c>
      <c r="E824" s="22">
        <f t="shared" si="24"/>
        <v>100.00001062709667</v>
      </c>
      <c r="F824" s="22">
        <v>75.150000000000006</v>
      </c>
      <c r="G824" s="22" t="s">
        <v>2032</v>
      </c>
    </row>
    <row r="825" spans="1:7" s="10" customFormat="1" ht="22.5" x14ac:dyDescent="0.2">
      <c r="A825" s="14" t="s">
        <v>755</v>
      </c>
      <c r="B825" s="11" t="s">
        <v>1535</v>
      </c>
      <c r="C825" s="16">
        <v>0</v>
      </c>
      <c r="D825" s="16">
        <v>6.0536099999999999</v>
      </c>
      <c r="E825" s="22">
        <v>0</v>
      </c>
      <c r="F825" s="22">
        <v>0</v>
      </c>
      <c r="G825" s="22">
        <v>0</v>
      </c>
    </row>
    <row r="826" spans="1:7" s="13" customFormat="1" ht="22.5" x14ac:dyDescent="0.2">
      <c r="A826" s="14" t="s">
        <v>756</v>
      </c>
      <c r="B826" s="27" t="s">
        <v>1536</v>
      </c>
      <c r="C826" s="22">
        <v>49078.09261</v>
      </c>
      <c r="D826" s="22">
        <v>32849.174829999996</v>
      </c>
      <c r="E826" s="22">
        <f t="shared" si="24"/>
        <v>66.932460254795529</v>
      </c>
      <c r="F826" s="22">
        <v>39583.496679999997</v>
      </c>
      <c r="G826" s="22">
        <f t="shared" si="23"/>
        <v>82.987046585496344</v>
      </c>
    </row>
    <row r="827" spans="1:7" s="13" customFormat="1" ht="22.5" x14ac:dyDescent="0.2">
      <c r="A827" s="14" t="s">
        <v>757</v>
      </c>
      <c r="B827" s="11" t="s">
        <v>1537</v>
      </c>
      <c r="C827" s="16">
        <v>0</v>
      </c>
      <c r="D827" s="16">
        <v>6.0536099999999999</v>
      </c>
      <c r="E827" s="22">
        <v>0</v>
      </c>
      <c r="F827" s="22">
        <v>0</v>
      </c>
      <c r="G827" s="22">
        <v>0</v>
      </c>
    </row>
    <row r="828" spans="1:7" s="10" customFormat="1" ht="22.5" x14ac:dyDescent="0.2">
      <c r="A828" s="14" t="s">
        <v>758</v>
      </c>
      <c r="B828" s="11" t="s">
        <v>1538</v>
      </c>
      <c r="C828" s="16">
        <v>49078.09261</v>
      </c>
      <c r="D828" s="16">
        <v>32849.174829999996</v>
      </c>
      <c r="E828" s="22">
        <f t="shared" si="24"/>
        <v>66.932460254795529</v>
      </c>
      <c r="F828" s="22">
        <v>39583.496679999997</v>
      </c>
      <c r="G828" s="22">
        <f t="shared" si="23"/>
        <v>82.987046585496344</v>
      </c>
    </row>
    <row r="829" spans="1:7" s="13" customFormat="1" ht="21" x14ac:dyDescent="0.15">
      <c r="A829" s="21" t="s">
        <v>759</v>
      </c>
      <c r="B829" s="12" t="s">
        <v>1539</v>
      </c>
      <c r="C829" s="18">
        <f>85908.70242+10599.99988</f>
        <v>96508.702300000004</v>
      </c>
      <c r="D829" s="18">
        <v>95247.474119999999</v>
      </c>
      <c r="E829" s="17">
        <f t="shared" si="24"/>
        <v>98.69314564392397</v>
      </c>
      <c r="F829" s="17">
        <v>85376.720459999997</v>
      </c>
      <c r="G829" s="17">
        <f t="shared" si="23"/>
        <v>111.56141112801888</v>
      </c>
    </row>
    <row r="830" spans="1:7" s="13" customFormat="1" ht="22.5" x14ac:dyDescent="0.2">
      <c r="A830" s="14" t="s">
        <v>760</v>
      </c>
      <c r="B830" s="11" t="s">
        <v>1540</v>
      </c>
      <c r="C830" s="16">
        <v>16553.499879999999</v>
      </c>
      <c r="D830" s="16">
        <v>16223.567230000001</v>
      </c>
      <c r="E830" s="22">
        <f t="shared" si="24"/>
        <v>98.006870737960227</v>
      </c>
      <c r="F830" s="22">
        <v>17009.812600000001</v>
      </c>
      <c r="G830" s="22">
        <f t="shared" si="23"/>
        <v>95.377695283956271</v>
      </c>
    </row>
    <row r="831" spans="1:7" s="10" customFormat="1" ht="22.5" x14ac:dyDescent="0.2">
      <c r="A831" s="14" t="s">
        <v>761</v>
      </c>
      <c r="B831" s="11" t="s">
        <v>1541</v>
      </c>
      <c r="C831" s="16">
        <v>16533.5</v>
      </c>
      <c r="D831" s="16">
        <v>16223.567230000001</v>
      </c>
      <c r="E831" s="22">
        <f t="shared" si="24"/>
        <v>98.125425529984582</v>
      </c>
      <c r="F831" s="22">
        <v>17009.812600000001</v>
      </c>
      <c r="G831" s="22">
        <f t="shared" si="23"/>
        <v>95.377695283956271</v>
      </c>
    </row>
    <row r="832" spans="1:7" s="10" customFormat="1" ht="22.5" x14ac:dyDescent="0.2">
      <c r="A832" s="14" t="s">
        <v>762</v>
      </c>
      <c r="B832" s="11" t="s">
        <v>1542</v>
      </c>
      <c r="C832" s="16">
        <v>36374.619420000003</v>
      </c>
      <c r="D832" s="16">
        <v>36368.964500000002</v>
      </c>
      <c r="E832" s="22">
        <f t="shared" si="24"/>
        <v>99.984453665522366</v>
      </c>
      <c r="F832" s="22">
        <v>56556.5288</v>
      </c>
      <c r="G832" s="22">
        <f t="shared" si="23"/>
        <v>64.305510383444897</v>
      </c>
    </row>
    <row r="833" spans="1:7" s="10" customFormat="1" ht="22.5" x14ac:dyDescent="0.2">
      <c r="A833" s="14" t="s">
        <v>763</v>
      </c>
      <c r="B833" s="11" t="s">
        <v>1543</v>
      </c>
      <c r="C833" s="16">
        <v>1787.9</v>
      </c>
      <c r="D833" s="16">
        <v>2235.0725899999998</v>
      </c>
      <c r="E833" s="22">
        <f t="shared" si="24"/>
        <v>125.01105151294813</v>
      </c>
      <c r="F833" s="22">
        <v>19.183</v>
      </c>
      <c r="G833" s="22" t="s">
        <v>2032</v>
      </c>
    </row>
    <row r="834" spans="1:7" s="10" customFormat="1" ht="22.5" x14ac:dyDescent="0.2">
      <c r="A834" s="14" t="s">
        <v>764</v>
      </c>
      <c r="B834" s="11" t="s">
        <v>1544</v>
      </c>
      <c r="C834" s="16">
        <v>0</v>
      </c>
      <c r="D834" s="16">
        <v>-5.6550000000000002</v>
      </c>
      <c r="E834" s="22">
        <v>0</v>
      </c>
      <c r="F834" s="22">
        <v>472.029</v>
      </c>
      <c r="G834" s="22">
        <v>0</v>
      </c>
    </row>
    <row r="835" spans="1:7" s="10" customFormat="1" ht="22.5" x14ac:dyDescent="0.2">
      <c r="A835" s="14" t="s">
        <v>765</v>
      </c>
      <c r="B835" s="11" t="s">
        <v>1545</v>
      </c>
      <c r="C835" s="16">
        <v>0</v>
      </c>
      <c r="D835" s="16">
        <v>-7.7100100000000005</v>
      </c>
      <c r="E835" s="22">
        <v>0</v>
      </c>
      <c r="F835" s="22">
        <v>19.183</v>
      </c>
      <c r="G835" s="22">
        <v>0</v>
      </c>
    </row>
    <row r="836" spans="1:7" s="10" customFormat="1" ht="33.75" x14ac:dyDescent="0.2">
      <c r="A836" s="41" t="s">
        <v>2010</v>
      </c>
      <c r="B836" s="11" t="s">
        <v>2011</v>
      </c>
      <c r="C836" s="16">
        <v>0</v>
      </c>
      <c r="D836" s="16">
        <v>0</v>
      </c>
      <c r="E836" s="22">
        <v>0</v>
      </c>
      <c r="F836" s="22">
        <v>1338.4954</v>
      </c>
      <c r="G836" s="22">
        <f t="shared" si="23"/>
        <v>0</v>
      </c>
    </row>
    <row r="837" spans="1:7" s="10" customFormat="1" ht="33.75" x14ac:dyDescent="0.2">
      <c r="A837" s="14" t="s">
        <v>766</v>
      </c>
      <c r="B837" s="11" t="s">
        <v>1546</v>
      </c>
      <c r="C837" s="16">
        <v>1756.4</v>
      </c>
      <c r="D837" s="16">
        <v>2211.2826</v>
      </c>
      <c r="E837" s="22">
        <f t="shared" si="24"/>
        <v>125.89857663402412</v>
      </c>
      <c r="F837" s="22">
        <v>0</v>
      </c>
      <c r="G837" s="22">
        <v>0</v>
      </c>
    </row>
    <row r="838" spans="1:7" s="10" customFormat="1" ht="22.5" x14ac:dyDescent="0.2">
      <c r="A838" s="14" t="s">
        <v>767</v>
      </c>
      <c r="B838" s="11" t="s">
        <v>1547</v>
      </c>
      <c r="C838" s="16">
        <v>36374.619420000003</v>
      </c>
      <c r="D838" s="16">
        <v>36374.619500000001</v>
      </c>
      <c r="E838" s="22">
        <f t="shared" si="24"/>
        <v>100.00000021993355</v>
      </c>
      <c r="F838" s="22">
        <v>54746.004399999998</v>
      </c>
      <c r="G838" s="22">
        <f t="shared" si="23"/>
        <v>66.442510094855436</v>
      </c>
    </row>
    <row r="839" spans="1:7" s="10" customFormat="1" ht="22.5" x14ac:dyDescent="0.2">
      <c r="A839" s="14" t="s">
        <v>768</v>
      </c>
      <c r="B839" s="11" t="s">
        <v>1548</v>
      </c>
      <c r="C839" s="16">
        <v>31.5</v>
      </c>
      <c r="D839" s="16">
        <v>31.5</v>
      </c>
      <c r="E839" s="22">
        <f t="shared" si="24"/>
        <v>100</v>
      </c>
      <c r="F839" s="22">
        <v>0</v>
      </c>
      <c r="G839" s="22">
        <v>0</v>
      </c>
    </row>
    <row r="840" spans="1:7" s="13" customFormat="1" ht="22.5" x14ac:dyDescent="0.2">
      <c r="A840" s="14" t="s">
        <v>769</v>
      </c>
      <c r="B840" s="11" t="s">
        <v>1549</v>
      </c>
      <c r="C840" s="16">
        <v>9263</v>
      </c>
      <c r="D840" s="16">
        <v>9266</v>
      </c>
      <c r="E840" s="22">
        <f t="shared" si="24"/>
        <v>100.03238691568606</v>
      </c>
      <c r="F840" s="22">
        <v>10065.09606</v>
      </c>
      <c r="G840" s="22">
        <f t="shared" si="23"/>
        <v>92.060720978354965</v>
      </c>
    </row>
    <row r="841" spans="1:7" s="13" customFormat="1" ht="22.5" x14ac:dyDescent="0.2">
      <c r="A841" s="14" t="s">
        <v>770</v>
      </c>
      <c r="B841" s="11" t="s">
        <v>1550</v>
      </c>
      <c r="C841" s="16">
        <v>21814.2</v>
      </c>
      <c r="D841" s="16">
        <v>21817.200000000001</v>
      </c>
      <c r="E841" s="22">
        <f t="shared" si="24"/>
        <v>100.01375250983304</v>
      </c>
      <c r="F841" s="22">
        <v>1294</v>
      </c>
      <c r="G841" s="22" t="s">
        <v>2032</v>
      </c>
    </row>
    <row r="842" spans="1:7" s="10" customFormat="1" ht="22.5" x14ac:dyDescent="0.2">
      <c r="A842" s="14" t="s">
        <v>771</v>
      </c>
      <c r="B842" s="11" t="s">
        <v>1551</v>
      </c>
      <c r="C842" s="16">
        <v>10715.483</v>
      </c>
      <c r="D842" s="16">
        <v>9336.6698000000015</v>
      </c>
      <c r="E842" s="22">
        <f t="shared" si="24"/>
        <v>87.132514698590825</v>
      </c>
      <c r="F842" s="22">
        <v>432.1</v>
      </c>
      <c r="G842" s="22" t="s">
        <v>2032</v>
      </c>
    </row>
    <row r="843" spans="1:7" s="10" customFormat="1" ht="22.5" x14ac:dyDescent="0.2">
      <c r="A843" s="41" t="s">
        <v>2012</v>
      </c>
      <c r="B843" s="11" t="s">
        <v>2013</v>
      </c>
      <c r="C843" s="16">
        <v>0</v>
      </c>
      <c r="D843" s="16">
        <v>0</v>
      </c>
      <c r="E843" s="22">
        <v>0</v>
      </c>
      <c r="F843" s="22">
        <v>205.12299999999999</v>
      </c>
      <c r="G843" s="22">
        <f t="shared" si="23"/>
        <v>0</v>
      </c>
    </row>
    <row r="844" spans="1:7" s="10" customFormat="1" ht="33.75" x14ac:dyDescent="0.2">
      <c r="A844" s="41" t="s">
        <v>2014</v>
      </c>
      <c r="B844" s="11" t="s">
        <v>2015</v>
      </c>
      <c r="C844" s="16">
        <v>0</v>
      </c>
      <c r="D844" s="16">
        <v>0</v>
      </c>
      <c r="E844" s="22">
        <v>0</v>
      </c>
      <c r="F844" s="22">
        <v>200</v>
      </c>
      <c r="G844" s="22">
        <f t="shared" si="23"/>
        <v>0</v>
      </c>
    </row>
    <row r="845" spans="1:7" s="10" customFormat="1" ht="33.75" x14ac:dyDescent="0.2">
      <c r="A845" s="14" t="s">
        <v>772</v>
      </c>
      <c r="B845" s="11" t="s">
        <v>1552</v>
      </c>
      <c r="C845" s="16">
        <v>14000</v>
      </c>
      <c r="D845" s="16">
        <v>14000</v>
      </c>
      <c r="E845" s="22">
        <f t="shared" si="24"/>
        <v>100</v>
      </c>
      <c r="F845" s="22">
        <v>0</v>
      </c>
      <c r="G845" s="22">
        <v>0</v>
      </c>
    </row>
    <row r="846" spans="1:7" s="10" customFormat="1" ht="22.5" x14ac:dyDescent="0.2">
      <c r="A846" s="14" t="s">
        <v>773</v>
      </c>
      <c r="B846" s="11" t="s">
        <v>1553</v>
      </c>
      <c r="C846" s="16">
        <v>9263</v>
      </c>
      <c r="D846" s="16">
        <v>9266</v>
      </c>
      <c r="E846" s="22">
        <f t="shared" si="24"/>
        <v>100.03238691568606</v>
      </c>
      <c r="F846" s="22">
        <v>9659.9730600000003</v>
      </c>
      <c r="G846" s="22">
        <f t="shared" ref="G846:G912" si="25">D846/F846*100</f>
        <v>95.921592559803685</v>
      </c>
    </row>
    <row r="847" spans="1:7" s="10" customFormat="1" ht="22.5" x14ac:dyDescent="0.2">
      <c r="A847" s="14" t="s">
        <v>774</v>
      </c>
      <c r="B847" s="11" t="s">
        <v>1554</v>
      </c>
      <c r="C847" s="16">
        <v>7814.2</v>
      </c>
      <c r="D847" s="16">
        <v>7817.2</v>
      </c>
      <c r="E847" s="22">
        <f t="shared" si="24"/>
        <v>100.03839164597782</v>
      </c>
      <c r="F847" s="22">
        <v>1294</v>
      </c>
      <c r="G847" s="22" t="s">
        <v>2032</v>
      </c>
    </row>
    <row r="848" spans="1:7" s="10" customFormat="1" ht="22.5" x14ac:dyDescent="0.2">
      <c r="A848" s="14" t="s">
        <v>775</v>
      </c>
      <c r="B848" s="11" t="s">
        <v>1555</v>
      </c>
      <c r="C848" s="16">
        <v>10715.483</v>
      </c>
      <c r="D848" s="16">
        <v>9336.6698000000015</v>
      </c>
      <c r="E848" s="22">
        <f t="shared" si="24"/>
        <v>87.132514698590825</v>
      </c>
      <c r="F848" s="22">
        <v>432.1</v>
      </c>
      <c r="G848" s="22" t="s">
        <v>2032</v>
      </c>
    </row>
    <row r="849" spans="1:7" s="10" customFormat="1" ht="11.25" x14ac:dyDescent="0.2">
      <c r="A849" s="21" t="s">
        <v>776</v>
      </c>
      <c r="B849" s="12" t="s">
        <v>1556</v>
      </c>
      <c r="C849" s="18">
        <v>45975.258649999996</v>
      </c>
      <c r="D849" s="18">
        <v>16248.45573</v>
      </c>
      <c r="E849" s="17">
        <f t="shared" si="24"/>
        <v>35.341738594003544</v>
      </c>
      <c r="F849" s="17">
        <v>13683.915929999999</v>
      </c>
      <c r="G849" s="17">
        <f t="shared" si="25"/>
        <v>118.74127123492202</v>
      </c>
    </row>
    <row r="850" spans="1:7" s="13" customFormat="1" ht="22.5" x14ac:dyDescent="0.2">
      <c r="A850" s="14" t="s">
        <v>777</v>
      </c>
      <c r="B850" s="27" t="s">
        <v>1557</v>
      </c>
      <c r="C850" s="22">
        <v>31970.2</v>
      </c>
      <c r="D850" s="22">
        <v>200</v>
      </c>
      <c r="E850" s="22">
        <f t="shared" si="24"/>
        <v>0.62558257377182502</v>
      </c>
      <c r="F850" s="22">
        <v>2324.4917799999998</v>
      </c>
      <c r="G850" s="22">
        <f t="shared" si="25"/>
        <v>8.6040312863571415</v>
      </c>
    </row>
    <row r="851" spans="1:7" s="13" customFormat="1" ht="22.5" x14ac:dyDescent="0.2">
      <c r="A851" s="41" t="s">
        <v>2016</v>
      </c>
      <c r="B851" s="11" t="s">
        <v>2017</v>
      </c>
      <c r="C851" s="22">
        <v>0</v>
      </c>
      <c r="D851" s="22">
        <v>0</v>
      </c>
      <c r="E851" s="22">
        <v>0</v>
      </c>
      <c r="F851" s="22">
        <v>2.5</v>
      </c>
      <c r="G851" s="22">
        <f t="shared" si="25"/>
        <v>0</v>
      </c>
    </row>
    <row r="852" spans="1:7" s="13" customFormat="1" ht="22.5" x14ac:dyDescent="0.2">
      <c r="A852" s="14" t="s">
        <v>777</v>
      </c>
      <c r="B852" s="11" t="s">
        <v>1558</v>
      </c>
      <c r="C852" s="16">
        <v>31970.2</v>
      </c>
      <c r="D852" s="16">
        <v>200</v>
      </c>
      <c r="E852" s="22">
        <f t="shared" si="24"/>
        <v>0.62558257377182502</v>
      </c>
      <c r="F852" s="22">
        <v>2321.9917799999998</v>
      </c>
      <c r="G852" s="22">
        <f t="shared" si="25"/>
        <v>8.6132949187270604</v>
      </c>
    </row>
    <row r="853" spans="1:7" s="13" customFormat="1" ht="11.25" x14ac:dyDescent="0.2">
      <c r="A853" s="14" t="s">
        <v>778</v>
      </c>
      <c r="B853" s="11" t="s">
        <v>1559</v>
      </c>
      <c r="C853" s="16">
        <v>67</v>
      </c>
      <c r="D853" s="16">
        <v>496.09328999999997</v>
      </c>
      <c r="E853" s="22" t="s">
        <v>2032</v>
      </c>
      <c r="F853" s="22">
        <v>586.6558</v>
      </c>
      <c r="G853" s="22">
        <f t="shared" si="25"/>
        <v>84.562922585952435</v>
      </c>
    </row>
    <row r="854" spans="1:7" s="13" customFormat="1" ht="11.25" x14ac:dyDescent="0.2">
      <c r="A854" s="14" t="s">
        <v>779</v>
      </c>
      <c r="B854" s="11" t="s">
        <v>1560</v>
      </c>
      <c r="C854" s="16">
        <v>3809.80539</v>
      </c>
      <c r="D854" s="16">
        <v>5190.0266799999999</v>
      </c>
      <c r="E854" s="22">
        <f t="shared" si="24"/>
        <v>136.22813106472086</v>
      </c>
      <c r="F854" s="22">
        <v>2851.65229</v>
      </c>
      <c r="G854" s="22">
        <f t="shared" si="25"/>
        <v>182.00068424190664</v>
      </c>
    </row>
    <row r="855" spans="1:7" s="13" customFormat="1" ht="22.5" x14ac:dyDescent="0.2">
      <c r="A855" s="41" t="s">
        <v>2018</v>
      </c>
      <c r="B855" s="11" t="s">
        <v>2019</v>
      </c>
      <c r="C855" s="16">
        <v>0</v>
      </c>
      <c r="D855" s="16">
        <v>0</v>
      </c>
      <c r="E855" s="22">
        <v>0</v>
      </c>
      <c r="F855" s="22">
        <v>389.88579999999996</v>
      </c>
      <c r="G855" s="22">
        <f t="shared" si="25"/>
        <v>0</v>
      </c>
    </row>
    <row r="856" spans="1:7" s="10" customFormat="1" ht="22.5" x14ac:dyDescent="0.2">
      <c r="A856" s="14" t="s">
        <v>780</v>
      </c>
      <c r="B856" s="11" t="s">
        <v>1561</v>
      </c>
      <c r="C856" s="16">
        <v>461.7</v>
      </c>
      <c r="D856" s="16">
        <v>474.54694000000001</v>
      </c>
      <c r="E856" s="22">
        <f t="shared" si="24"/>
        <v>102.78252978124323</v>
      </c>
      <c r="F856" s="22">
        <v>55.33</v>
      </c>
      <c r="G856" s="22" t="s">
        <v>2032</v>
      </c>
    </row>
    <row r="857" spans="1:7" s="10" customFormat="1" ht="11.25" x14ac:dyDescent="0.2">
      <c r="A857" s="14" t="s">
        <v>778</v>
      </c>
      <c r="B857" s="11" t="s">
        <v>1562</v>
      </c>
      <c r="C857" s="16">
        <v>67</v>
      </c>
      <c r="D857" s="16">
        <v>496.09328999999997</v>
      </c>
      <c r="E857" s="22" t="s">
        <v>2032</v>
      </c>
      <c r="F857" s="22">
        <v>196.77</v>
      </c>
      <c r="G857" s="22" t="s">
        <v>2032</v>
      </c>
    </row>
    <row r="858" spans="1:7" s="10" customFormat="1" ht="11.25" x14ac:dyDescent="0.2">
      <c r="A858" s="14" t="s">
        <v>779</v>
      </c>
      <c r="B858" s="11" t="s">
        <v>1563</v>
      </c>
      <c r="C858" s="16">
        <v>3348.1053900000002</v>
      </c>
      <c r="D858" s="16">
        <v>4715.4797400000007</v>
      </c>
      <c r="E858" s="22">
        <f t="shared" ref="E857:E868" si="26">D858/C858*100</f>
        <v>140.84024218843362</v>
      </c>
      <c r="F858" s="22">
        <v>2796.3222900000001</v>
      </c>
      <c r="G858" s="22">
        <f t="shared" si="25"/>
        <v>168.6314827465757</v>
      </c>
    </row>
    <row r="859" spans="1:7" s="10" customFormat="1" ht="11.25" x14ac:dyDescent="0.2">
      <c r="A859" s="14" t="s">
        <v>781</v>
      </c>
      <c r="B859" s="11" t="s">
        <v>1564</v>
      </c>
      <c r="C859" s="16">
        <v>5433.85826</v>
      </c>
      <c r="D859" s="16">
        <v>5693.3857600000001</v>
      </c>
      <c r="E859" s="22">
        <f t="shared" si="26"/>
        <v>104.77611832296856</v>
      </c>
      <c r="F859" s="22">
        <v>6143.2400599999992</v>
      </c>
      <c r="G859" s="22">
        <f t="shared" si="25"/>
        <v>92.677246931483268</v>
      </c>
    </row>
    <row r="860" spans="1:7" s="10" customFormat="1" ht="11.25" x14ac:dyDescent="0.2">
      <c r="A860" s="14" t="s">
        <v>782</v>
      </c>
      <c r="B860" s="11" t="s">
        <v>1565</v>
      </c>
      <c r="C860" s="16">
        <v>3608.5</v>
      </c>
      <c r="D860" s="16">
        <v>3599.7</v>
      </c>
      <c r="E860" s="22">
        <f t="shared" si="26"/>
        <v>99.756131356519333</v>
      </c>
      <c r="F860" s="22">
        <v>1435.376</v>
      </c>
      <c r="G860" s="22" t="s">
        <v>2032</v>
      </c>
    </row>
    <row r="861" spans="1:7" s="10" customFormat="1" ht="11.25" x14ac:dyDescent="0.2">
      <c r="A861" s="14" t="s">
        <v>783</v>
      </c>
      <c r="B861" s="11" t="s">
        <v>1566</v>
      </c>
      <c r="C861" s="16">
        <v>1085.895</v>
      </c>
      <c r="D861" s="16">
        <v>1069.25</v>
      </c>
      <c r="E861" s="22">
        <f t="shared" si="26"/>
        <v>98.467163031416476</v>
      </c>
      <c r="F861" s="22">
        <v>342.5</v>
      </c>
      <c r="G861" s="22" t="s">
        <v>2032</v>
      </c>
    </row>
    <row r="862" spans="1:7" s="13" customFormat="1" ht="45" x14ac:dyDescent="0.2">
      <c r="A862" s="14" t="s">
        <v>784</v>
      </c>
      <c r="B862" s="11" t="s">
        <v>1567</v>
      </c>
      <c r="C862" s="16">
        <v>3500</v>
      </c>
      <c r="D862" s="16">
        <v>3500</v>
      </c>
      <c r="E862" s="22">
        <f t="shared" si="26"/>
        <v>100</v>
      </c>
      <c r="F862" s="22">
        <v>160</v>
      </c>
      <c r="G862" s="22" t="s">
        <v>2032</v>
      </c>
    </row>
    <row r="863" spans="1:7" s="13" customFormat="1" ht="22.5" x14ac:dyDescent="0.2">
      <c r="A863" s="41" t="s">
        <v>2020</v>
      </c>
      <c r="B863" s="11" t="s">
        <v>2021</v>
      </c>
      <c r="C863" s="16">
        <v>0</v>
      </c>
      <c r="D863" s="16">
        <v>0</v>
      </c>
      <c r="E863" s="22">
        <v>0</v>
      </c>
      <c r="F863" s="22">
        <v>9.1</v>
      </c>
      <c r="G863" s="22">
        <f t="shared" si="25"/>
        <v>0</v>
      </c>
    </row>
    <row r="864" spans="1:7" s="13" customFormat="1" ht="11.25" x14ac:dyDescent="0.2">
      <c r="A864" s="14" t="s">
        <v>781</v>
      </c>
      <c r="B864" s="11" t="s">
        <v>1568</v>
      </c>
      <c r="C864" s="16">
        <v>5433.85826</v>
      </c>
      <c r="D864" s="16">
        <v>5693.3857600000001</v>
      </c>
      <c r="E864" s="22">
        <f t="shared" si="26"/>
        <v>104.77611832296856</v>
      </c>
      <c r="F864" s="22">
        <v>6143.2400599999992</v>
      </c>
      <c r="G864" s="22">
        <f t="shared" si="25"/>
        <v>92.677246931483268</v>
      </c>
    </row>
    <row r="865" spans="1:7" s="10" customFormat="1" ht="11.25" x14ac:dyDescent="0.2">
      <c r="A865" s="14" t="s">
        <v>782</v>
      </c>
      <c r="B865" s="11" t="s">
        <v>1569</v>
      </c>
      <c r="C865" s="16">
        <v>108.5</v>
      </c>
      <c r="D865" s="16">
        <v>99.7</v>
      </c>
      <c r="E865" s="22">
        <f t="shared" si="26"/>
        <v>91.889400921658989</v>
      </c>
      <c r="F865" s="22">
        <v>1266.2760000000001</v>
      </c>
      <c r="G865" s="22">
        <f t="shared" si="25"/>
        <v>7.8734809788703242</v>
      </c>
    </row>
    <row r="866" spans="1:7" s="10" customFormat="1" ht="11.25" x14ac:dyDescent="0.2">
      <c r="A866" s="14" t="s">
        <v>783</v>
      </c>
      <c r="B866" s="11" t="s">
        <v>1570</v>
      </c>
      <c r="C866" s="16">
        <v>1085.895</v>
      </c>
      <c r="D866" s="16">
        <v>1069.25</v>
      </c>
      <c r="E866" s="22">
        <f t="shared" si="26"/>
        <v>98.467163031416476</v>
      </c>
      <c r="F866" s="22">
        <v>342.5</v>
      </c>
      <c r="G866" s="22" t="s">
        <v>2032</v>
      </c>
    </row>
    <row r="867" spans="1:7" s="10" customFormat="1" ht="42.75" x14ac:dyDescent="0.2">
      <c r="A867" s="21" t="s">
        <v>785</v>
      </c>
      <c r="B867" s="12" t="s">
        <v>1571</v>
      </c>
      <c r="C867" s="18">
        <f>103642.46876+11637.6</f>
        <v>115280.06876000001</v>
      </c>
      <c r="D867" s="18">
        <v>75781.631609999997</v>
      </c>
      <c r="E867" s="17">
        <f t="shared" si="26"/>
        <v>65.736976413302401</v>
      </c>
      <c r="F867" s="17">
        <v>128324.20636</v>
      </c>
      <c r="G867" s="17">
        <f t="shared" si="25"/>
        <v>59.054821969755757</v>
      </c>
    </row>
    <row r="868" spans="1:7" s="10" customFormat="1" ht="32.25" x14ac:dyDescent="0.2">
      <c r="A868" s="21" t="s">
        <v>786</v>
      </c>
      <c r="B868" s="12" t="s">
        <v>1572</v>
      </c>
      <c r="C868" s="18">
        <v>-89149.902419999999</v>
      </c>
      <c r="D868" s="18">
        <v>-89149.902419999999</v>
      </c>
      <c r="E868" s="17">
        <f t="shared" si="26"/>
        <v>100</v>
      </c>
      <c r="F868" s="17">
        <v>-127516.25020000001</v>
      </c>
      <c r="G868" s="17">
        <f t="shared" si="25"/>
        <v>69.912581557389615</v>
      </c>
    </row>
    <row r="869" spans="1:7" s="10" customFormat="1" ht="11.25" x14ac:dyDescent="0.2">
      <c r="A869" s="21" t="s">
        <v>1573</v>
      </c>
      <c r="B869" s="12" t="s">
        <v>1867</v>
      </c>
      <c r="C869" s="18">
        <v>140405216.66058999</v>
      </c>
      <c r="D869" s="18">
        <v>130455337.01732001</v>
      </c>
      <c r="E869" s="17">
        <f t="shared" ref="E869:E897" si="27">D869/C869*100</f>
        <v>92.913454442848504</v>
      </c>
      <c r="F869" s="17">
        <v>116362816.08459</v>
      </c>
      <c r="G869" s="17">
        <f t="shared" si="25"/>
        <v>112.11084554922203</v>
      </c>
    </row>
    <row r="870" spans="1:7" s="10" customFormat="1" ht="11.25" x14ac:dyDescent="0.2">
      <c r="A870" s="21" t="s">
        <v>1574</v>
      </c>
      <c r="B870" s="12" t="s">
        <v>1652</v>
      </c>
      <c r="C870" s="18">
        <v>8750638.6624800004</v>
      </c>
      <c r="D870" s="18">
        <v>8289202.5757600004</v>
      </c>
      <c r="E870" s="17">
        <f t="shared" si="27"/>
        <v>94.726829611894573</v>
      </c>
      <c r="F870" s="17">
        <v>7486254.91971</v>
      </c>
      <c r="G870" s="17">
        <f t="shared" si="25"/>
        <v>110.72562535822792</v>
      </c>
    </row>
    <row r="871" spans="1:7" s="10" customFormat="1" ht="22.5" x14ac:dyDescent="0.2">
      <c r="A871" s="14" t="s">
        <v>1575</v>
      </c>
      <c r="B871" s="11" t="s">
        <v>1653</v>
      </c>
      <c r="C871" s="16">
        <v>204762.44100999998</v>
      </c>
      <c r="D871" s="16">
        <v>199525.89215999999</v>
      </c>
      <c r="E871" s="22">
        <f t="shared" si="27"/>
        <v>97.442622375387558</v>
      </c>
      <c r="F871" s="22">
        <v>221081.08669</v>
      </c>
      <c r="G871" s="22">
        <f t="shared" si="25"/>
        <v>90.250095631099953</v>
      </c>
    </row>
    <row r="872" spans="1:7" s="10" customFormat="1" ht="33.75" x14ac:dyDescent="0.2">
      <c r="A872" s="14" t="s">
        <v>1576</v>
      </c>
      <c r="B872" s="11" t="s">
        <v>1654</v>
      </c>
      <c r="C872" s="16">
        <v>382881.09307999996</v>
      </c>
      <c r="D872" s="16">
        <v>379282.65294</v>
      </c>
      <c r="E872" s="22">
        <f t="shared" si="27"/>
        <v>99.060167711324382</v>
      </c>
      <c r="F872" s="22">
        <v>336567.88037000003</v>
      </c>
      <c r="G872" s="22">
        <f t="shared" si="25"/>
        <v>112.69128014326328</v>
      </c>
    </row>
    <row r="873" spans="1:7" s="13" customFormat="1" ht="33.75" x14ac:dyDescent="0.2">
      <c r="A873" s="14" t="s">
        <v>1577</v>
      </c>
      <c r="B873" s="27" t="s">
        <v>1655</v>
      </c>
      <c r="C873" s="22">
        <v>2607939.5979400002</v>
      </c>
      <c r="D873" s="22">
        <v>2549760.6950700004</v>
      </c>
      <c r="E873" s="22">
        <f t="shared" si="27"/>
        <v>97.769162180138096</v>
      </c>
      <c r="F873" s="22">
        <v>2279023.8766799998</v>
      </c>
      <c r="G873" s="22">
        <f t="shared" si="25"/>
        <v>111.87950776471899</v>
      </c>
    </row>
    <row r="874" spans="1:7" s="13" customFormat="1" ht="11.25" x14ac:dyDescent="0.2">
      <c r="A874" s="14" t="s">
        <v>1578</v>
      </c>
      <c r="B874" s="11" t="s">
        <v>1656</v>
      </c>
      <c r="C874" s="22">
        <v>358737.9</v>
      </c>
      <c r="D874" s="22">
        <v>357936.78963999997</v>
      </c>
      <c r="E874" s="22">
        <f t="shared" si="27"/>
        <v>99.776686444337201</v>
      </c>
      <c r="F874" s="22">
        <v>293303.12663000001</v>
      </c>
      <c r="G874" s="22">
        <f t="shared" si="25"/>
        <v>122.03647255746269</v>
      </c>
    </row>
    <row r="875" spans="1:7" s="13" customFormat="1" ht="22.5" x14ac:dyDescent="0.2">
      <c r="A875" s="14" t="s">
        <v>1579</v>
      </c>
      <c r="B875" s="11" t="s">
        <v>1657</v>
      </c>
      <c r="C875" s="16">
        <v>879750.14029000001</v>
      </c>
      <c r="D875" s="16">
        <v>866572.24962999998</v>
      </c>
      <c r="E875" s="22">
        <f t="shared" si="27"/>
        <v>98.502087120366227</v>
      </c>
      <c r="F875" s="22">
        <v>771415.98950000003</v>
      </c>
      <c r="G875" s="22">
        <f t="shared" si="25"/>
        <v>112.33527194473585</v>
      </c>
    </row>
    <row r="876" spans="1:7" s="13" customFormat="1" ht="11.25" x14ac:dyDescent="0.2">
      <c r="A876" s="14" t="s">
        <v>1580</v>
      </c>
      <c r="B876" s="11" t="s">
        <v>1658</v>
      </c>
      <c r="C876" s="16">
        <v>186711.726</v>
      </c>
      <c r="D876" s="16">
        <v>185024.01449</v>
      </c>
      <c r="E876" s="22">
        <f t="shared" si="27"/>
        <v>99.096087028835029</v>
      </c>
      <c r="F876" s="22">
        <v>189588.69117999999</v>
      </c>
      <c r="G876" s="22">
        <f t="shared" si="25"/>
        <v>97.592326492899204</v>
      </c>
    </row>
    <row r="877" spans="1:7" s="10" customFormat="1" ht="11.25" x14ac:dyDescent="0.2">
      <c r="A877" s="14" t="s">
        <v>1581</v>
      </c>
      <c r="B877" s="11" t="s">
        <v>1659</v>
      </c>
      <c r="C877" s="16">
        <v>88.6</v>
      </c>
      <c r="D877" s="16">
        <v>88.58</v>
      </c>
      <c r="E877" s="22">
        <f t="shared" si="27"/>
        <v>99.97742663656885</v>
      </c>
      <c r="F877" s="22">
        <v>102036.66962999999</v>
      </c>
      <c r="G877" s="22">
        <f t="shared" si="25"/>
        <v>8.6811927830655528E-2</v>
      </c>
    </row>
    <row r="878" spans="1:7" s="10" customFormat="1" ht="11.25" x14ac:dyDescent="0.2">
      <c r="A878" s="14" t="s">
        <v>1582</v>
      </c>
      <c r="B878" s="11" t="s">
        <v>1660</v>
      </c>
      <c r="C878" s="16">
        <v>256446.60094999999</v>
      </c>
      <c r="D878" s="16">
        <v>0</v>
      </c>
      <c r="E878" s="22">
        <f t="shared" si="27"/>
        <v>0</v>
      </c>
      <c r="F878" s="22">
        <v>0</v>
      </c>
      <c r="G878" s="22">
        <v>0</v>
      </c>
    </row>
    <row r="879" spans="1:7" s="10" customFormat="1" ht="11.25" x14ac:dyDescent="0.2">
      <c r="A879" s="14" t="s">
        <v>1583</v>
      </c>
      <c r="B879" s="11" t="s">
        <v>1661</v>
      </c>
      <c r="C879" s="16">
        <v>3873320.5632099998</v>
      </c>
      <c r="D879" s="16">
        <v>3751011.7018300002</v>
      </c>
      <c r="E879" s="22">
        <f t="shared" si="27"/>
        <v>96.842273718789841</v>
      </c>
      <c r="F879" s="22">
        <v>3293237.5990300002</v>
      </c>
      <c r="G879" s="22">
        <f t="shared" si="25"/>
        <v>113.90042743757189</v>
      </c>
    </row>
    <row r="880" spans="1:7" s="10" customFormat="1" ht="11.25" x14ac:dyDescent="0.2">
      <c r="A880" s="21" t="s">
        <v>1584</v>
      </c>
      <c r="B880" s="12" t="s">
        <v>1662</v>
      </c>
      <c r="C880" s="18">
        <v>71887.92</v>
      </c>
      <c r="D880" s="18">
        <v>71290.612999999998</v>
      </c>
      <c r="E880" s="17">
        <f t="shared" si="27"/>
        <v>99.169113531174631</v>
      </c>
      <c r="F880" s="17">
        <v>159086.20430000001</v>
      </c>
      <c r="G880" s="17">
        <f t="shared" si="25"/>
        <v>44.812567697927022</v>
      </c>
    </row>
    <row r="881" spans="1:7" s="10" customFormat="1" ht="11.25" x14ac:dyDescent="0.2">
      <c r="A881" s="14" t="s">
        <v>1585</v>
      </c>
      <c r="B881" s="11" t="s">
        <v>1663</v>
      </c>
      <c r="C881" s="16">
        <v>71887.92</v>
      </c>
      <c r="D881" s="16">
        <v>71290.612999999998</v>
      </c>
      <c r="E881" s="22">
        <f t="shared" si="27"/>
        <v>99.169113531174631</v>
      </c>
      <c r="F881" s="22">
        <v>159086.20430000001</v>
      </c>
      <c r="G881" s="22">
        <f t="shared" si="25"/>
        <v>44.812567697927022</v>
      </c>
    </row>
    <row r="882" spans="1:7" s="10" customFormat="1" ht="21.75" x14ac:dyDescent="0.2">
      <c r="A882" s="21" t="s">
        <v>1586</v>
      </c>
      <c r="B882" s="12" t="s">
        <v>1664</v>
      </c>
      <c r="C882" s="18">
        <v>1300489.2567700001</v>
      </c>
      <c r="D882" s="18">
        <v>1280714.5252699999</v>
      </c>
      <c r="E882" s="17">
        <f t="shared" si="27"/>
        <v>98.479439072867507</v>
      </c>
      <c r="F882" s="17">
        <v>1174550.11127</v>
      </c>
      <c r="G882" s="17">
        <f t="shared" si="25"/>
        <v>109.03873006194755</v>
      </c>
    </row>
    <row r="883" spans="1:7" s="10" customFormat="1" ht="11.25" x14ac:dyDescent="0.2">
      <c r="A883" s="14" t="s">
        <v>1587</v>
      </c>
      <c r="B883" s="11" t="s">
        <v>1665</v>
      </c>
      <c r="C883" s="16">
        <v>63795.305380000005</v>
      </c>
      <c r="D883" s="16">
        <v>63795.295570000002</v>
      </c>
      <c r="E883" s="22">
        <f t="shared" si="27"/>
        <v>99.999984622692921</v>
      </c>
      <c r="F883" s="22">
        <v>59675.347959999999</v>
      </c>
      <c r="G883" s="22">
        <f t="shared" si="25"/>
        <v>106.90393562977056</v>
      </c>
    </row>
    <row r="884" spans="1:7" s="10" customFormat="1" ht="11.25" x14ac:dyDescent="0.2">
      <c r="A884" s="14" t="s">
        <v>1588</v>
      </c>
      <c r="B884" s="11" t="s">
        <v>1666</v>
      </c>
      <c r="C884" s="16">
        <v>39027.59863</v>
      </c>
      <c r="D884" s="16">
        <v>38502.856670000001</v>
      </c>
      <c r="E884" s="22">
        <f t="shared" si="27"/>
        <v>98.655459268773356</v>
      </c>
      <c r="F884" s="22">
        <v>37184.223389999999</v>
      </c>
      <c r="G884" s="22">
        <f t="shared" si="25"/>
        <v>103.54621707752172</v>
      </c>
    </row>
    <row r="885" spans="1:7" s="10" customFormat="1" ht="22.5" x14ac:dyDescent="0.2">
      <c r="A885" s="14" t="s">
        <v>1589</v>
      </c>
      <c r="B885" s="11" t="s">
        <v>1667</v>
      </c>
      <c r="C885" s="16">
        <v>1069742.9955199999</v>
      </c>
      <c r="D885" s="16">
        <v>1056343.7418200001</v>
      </c>
      <c r="E885" s="22">
        <f t="shared" si="27"/>
        <v>98.747432443482708</v>
      </c>
      <c r="F885" s="22">
        <v>972209.97844000009</v>
      </c>
      <c r="G885" s="22">
        <f t="shared" si="25"/>
        <v>108.65386750247106</v>
      </c>
    </row>
    <row r="886" spans="1:7" s="13" customFormat="1" ht="11.25" x14ac:dyDescent="0.2">
      <c r="A886" s="14" t="s">
        <v>1590</v>
      </c>
      <c r="B886" s="11" t="s">
        <v>1668</v>
      </c>
      <c r="C886" s="16">
        <v>4950</v>
      </c>
      <c r="D886" s="16">
        <v>901.62956999999994</v>
      </c>
      <c r="E886" s="22">
        <f t="shared" si="27"/>
        <v>18.214738787878787</v>
      </c>
      <c r="F886" s="22">
        <v>1967.327</v>
      </c>
      <c r="G886" s="22">
        <f t="shared" si="25"/>
        <v>45.830183289305744</v>
      </c>
    </row>
    <row r="887" spans="1:7" s="13" customFormat="1" ht="22.5" x14ac:dyDescent="0.2">
      <c r="A887" s="14" t="s">
        <v>1591</v>
      </c>
      <c r="B887" s="11" t="s">
        <v>1669</v>
      </c>
      <c r="C887" s="16">
        <v>122973.35724</v>
      </c>
      <c r="D887" s="16">
        <v>121171.00164</v>
      </c>
      <c r="E887" s="22">
        <f t="shared" si="27"/>
        <v>98.534352773273937</v>
      </c>
      <c r="F887" s="22">
        <v>103513.23448</v>
      </c>
      <c r="G887" s="22">
        <f t="shared" si="25"/>
        <v>117.05846334403907</v>
      </c>
    </row>
    <row r="888" spans="1:7" s="13" customFormat="1" ht="10.5" x14ac:dyDescent="0.15">
      <c r="A888" s="21" t="s">
        <v>1592</v>
      </c>
      <c r="B888" s="12" t="s">
        <v>1670</v>
      </c>
      <c r="C888" s="18">
        <v>41702063.674339995</v>
      </c>
      <c r="D888" s="18">
        <v>39079434.197239995</v>
      </c>
      <c r="E888" s="17">
        <f t="shared" si="27"/>
        <v>93.711031910601221</v>
      </c>
      <c r="F888" s="17">
        <v>29644819.45544</v>
      </c>
      <c r="G888" s="17">
        <f t="shared" si="25"/>
        <v>131.82550919556599</v>
      </c>
    </row>
    <row r="889" spans="1:7" s="13" customFormat="1" ht="11.25" x14ac:dyDescent="0.2">
      <c r="A889" s="14" t="s">
        <v>1593</v>
      </c>
      <c r="B889" s="11" t="s">
        <v>1671</v>
      </c>
      <c r="C889" s="16">
        <v>535202.45770999999</v>
      </c>
      <c r="D889" s="16">
        <v>527778.18906999996</v>
      </c>
      <c r="E889" s="22">
        <f t="shared" si="27"/>
        <v>98.612811183310583</v>
      </c>
      <c r="F889" s="22">
        <v>470747.54386999999</v>
      </c>
      <c r="G889" s="22">
        <f t="shared" si="25"/>
        <v>112.1149108354667</v>
      </c>
    </row>
    <row r="890" spans="1:7" s="10" customFormat="1" ht="11.25" x14ac:dyDescent="0.2">
      <c r="A890" s="14" t="s">
        <v>1594</v>
      </c>
      <c r="B890" s="11" t="s">
        <v>1672</v>
      </c>
      <c r="C890" s="16">
        <v>89.8</v>
      </c>
      <c r="D890" s="16">
        <v>89.8</v>
      </c>
      <c r="E890" s="22">
        <f t="shared" si="27"/>
        <v>100</v>
      </c>
      <c r="F890" s="22">
        <v>0</v>
      </c>
      <c r="G890" s="22">
        <v>0</v>
      </c>
    </row>
    <row r="891" spans="1:7" s="10" customFormat="1" ht="11.25" x14ac:dyDescent="0.2">
      <c r="A891" s="14" t="s">
        <v>1595</v>
      </c>
      <c r="B891" s="11" t="s">
        <v>1673</v>
      </c>
      <c r="C891" s="16">
        <v>2447149.9910900001</v>
      </c>
      <c r="D891" s="16">
        <v>2425180.6514099999</v>
      </c>
      <c r="E891" s="22">
        <f t="shared" si="27"/>
        <v>99.102247930858752</v>
      </c>
      <c r="F891" s="22">
        <v>1794042.9391700001</v>
      </c>
      <c r="G891" s="22">
        <f t="shared" si="25"/>
        <v>135.17963246364607</v>
      </c>
    </row>
    <row r="892" spans="1:7" s="10" customFormat="1" ht="11.25" x14ac:dyDescent="0.2">
      <c r="A892" s="14" t="s">
        <v>1596</v>
      </c>
      <c r="B892" s="11" t="s">
        <v>1674</v>
      </c>
      <c r="C892" s="16">
        <v>55133.22</v>
      </c>
      <c r="D892" s="16">
        <v>54969.104670000001</v>
      </c>
      <c r="E892" s="22">
        <f t="shared" si="27"/>
        <v>99.702329502974791</v>
      </c>
      <c r="F892" s="22">
        <v>89521.946519999998</v>
      </c>
      <c r="G892" s="22">
        <f t="shared" si="25"/>
        <v>61.402937276078347</v>
      </c>
    </row>
    <row r="893" spans="1:7" s="10" customFormat="1" ht="11.25" x14ac:dyDescent="0.2">
      <c r="A893" s="14" t="s">
        <v>1597</v>
      </c>
      <c r="B893" s="11" t="s">
        <v>1675</v>
      </c>
      <c r="C893" s="16">
        <v>618661.09499999997</v>
      </c>
      <c r="D893" s="16">
        <v>601804.75933999999</v>
      </c>
      <c r="E893" s="22">
        <f t="shared" si="27"/>
        <v>97.275352241116764</v>
      </c>
      <c r="F893" s="22">
        <v>548619.35034</v>
      </c>
      <c r="G893" s="22">
        <f t="shared" si="25"/>
        <v>109.69440997059965</v>
      </c>
    </row>
    <row r="894" spans="1:7" s="10" customFormat="1" ht="11.25" x14ac:dyDescent="0.2">
      <c r="A894" s="14" t="s">
        <v>1598</v>
      </c>
      <c r="B894" s="11" t="s">
        <v>1676</v>
      </c>
      <c r="C894" s="16">
        <v>5060286.7329500001</v>
      </c>
      <c r="D894" s="16">
        <v>4737483.4557499997</v>
      </c>
      <c r="E894" s="22">
        <f t="shared" si="27"/>
        <v>93.62085007756437</v>
      </c>
      <c r="F894" s="22">
        <v>4903024.9539299998</v>
      </c>
      <c r="G894" s="22">
        <f t="shared" si="25"/>
        <v>96.623686403078352</v>
      </c>
    </row>
    <row r="895" spans="1:7" s="10" customFormat="1" ht="11.25" x14ac:dyDescent="0.2">
      <c r="A895" s="14" t="s">
        <v>1599</v>
      </c>
      <c r="B895" s="11" t="s">
        <v>1677</v>
      </c>
      <c r="C895" s="16">
        <v>28357992.567810003</v>
      </c>
      <c r="D895" s="16">
        <v>26186656.60822</v>
      </c>
      <c r="E895" s="22">
        <f t="shared" si="27"/>
        <v>92.343125295636227</v>
      </c>
      <c r="F895" s="22">
        <v>18309964.537610002</v>
      </c>
      <c r="G895" s="22">
        <f t="shared" si="25"/>
        <v>143.01860909905477</v>
      </c>
    </row>
    <row r="896" spans="1:7" s="13" customFormat="1" ht="11.25" x14ac:dyDescent="0.2">
      <c r="A896" s="14" t="s">
        <v>1600</v>
      </c>
      <c r="B896" s="11" t="s">
        <v>1678</v>
      </c>
      <c r="C896" s="16">
        <v>337327.6</v>
      </c>
      <c r="D896" s="16">
        <v>333038.82537999999</v>
      </c>
      <c r="E896" s="22">
        <f t="shared" si="27"/>
        <v>98.728602515773986</v>
      </c>
      <c r="F896" s="22">
        <v>205023.67240000001</v>
      </c>
      <c r="G896" s="22">
        <f t="shared" si="25"/>
        <v>162.43920591288753</v>
      </c>
    </row>
    <row r="897" spans="1:7" s="13" customFormat="1" ht="11.25" x14ac:dyDescent="0.2">
      <c r="A897" s="14" t="s">
        <v>1601</v>
      </c>
      <c r="B897" s="11" t="s">
        <v>1679</v>
      </c>
      <c r="C897" s="16">
        <v>4290220.2097800002</v>
      </c>
      <c r="D897" s="16">
        <v>4212432.8034000006</v>
      </c>
      <c r="E897" s="22">
        <f t="shared" si="27"/>
        <v>98.186866813906775</v>
      </c>
      <c r="F897" s="22">
        <v>3323874.5115999999</v>
      </c>
      <c r="G897" s="22">
        <f t="shared" si="25"/>
        <v>126.73260644163966</v>
      </c>
    </row>
    <row r="898" spans="1:7" s="10" customFormat="1" ht="11.25" x14ac:dyDescent="0.2">
      <c r="A898" s="21" t="s">
        <v>1602</v>
      </c>
      <c r="B898" s="12" t="s">
        <v>1680</v>
      </c>
      <c r="C898" s="18">
        <v>8836447.3701100014</v>
      </c>
      <c r="D898" s="18">
        <v>7446153.2485299995</v>
      </c>
      <c r="E898" s="17">
        <f t="shared" ref="E898:E965" si="28">D898/C898*100</f>
        <v>84.26636788125073</v>
      </c>
      <c r="F898" s="17">
        <v>7449332.5916299997</v>
      </c>
      <c r="G898" s="17">
        <f t="shared" si="25"/>
        <v>99.957320430241325</v>
      </c>
    </row>
    <row r="899" spans="1:7" s="10" customFormat="1" ht="11.25" x14ac:dyDescent="0.2">
      <c r="A899" s="14" t="s">
        <v>1603</v>
      </c>
      <c r="B899" s="11" t="s">
        <v>1681</v>
      </c>
      <c r="C899" s="16">
        <v>1335519.58607</v>
      </c>
      <c r="D899" s="16">
        <v>848221.87676000001</v>
      </c>
      <c r="E899" s="22">
        <f t="shared" si="28"/>
        <v>63.512499974338922</v>
      </c>
      <c r="F899" s="22">
        <v>1305232.1249899999</v>
      </c>
      <c r="G899" s="22">
        <f t="shared" si="25"/>
        <v>64.986285620766395</v>
      </c>
    </row>
    <row r="900" spans="1:7" s="10" customFormat="1" ht="11.25" x14ac:dyDescent="0.2">
      <c r="A900" s="14" t="s">
        <v>1604</v>
      </c>
      <c r="B900" s="11" t="s">
        <v>1682</v>
      </c>
      <c r="C900" s="16">
        <v>4305668.7814499997</v>
      </c>
      <c r="D900" s="16">
        <v>3546139.0990599999</v>
      </c>
      <c r="E900" s="22">
        <f t="shared" si="28"/>
        <v>82.359774498626976</v>
      </c>
      <c r="F900" s="22">
        <v>3316715.1289899996</v>
      </c>
      <c r="G900" s="22">
        <f t="shared" si="25"/>
        <v>106.9172045577476</v>
      </c>
    </row>
    <row r="901" spans="1:7" s="10" customFormat="1" ht="11.25" x14ac:dyDescent="0.2">
      <c r="A901" s="14" t="s">
        <v>1605</v>
      </c>
      <c r="B901" s="11" t="s">
        <v>1683</v>
      </c>
      <c r="C901" s="16">
        <v>2621957.6412600004</v>
      </c>
      <c r="D901" s="16">
        <v>2483959.92246</v>
      </c>
      <c r="E901" s="22">
        <f t="shared" si="28"/>
        <v>94.736844080605181</v>
      </c>
      <c r="F901" s="22">
        <v>2259035.6445500003</v>
      </c>
      <c r="G901" s="22">
        <f t="shared" si="25"/>
        <v>109.95665023934602</v>
      </c>
    </row>
    <row r="902" spans="1:7" s="10" customFormat="1" ht="11.25" x14ac:dyDescent="0.2">
      <c r="A902" s="14" t="s">
        <v>1606</v>
      </c>
      <c r="B902" s="11" t="s">
        <v>1684</v>
      </c>
      <c r="C902" s="16">
        <v>573301.36132999999</v>
      </c>
      <c r="D902" s="16">
        <v>567832.35025000002</v>
      </c>
      <c r="E902" s="22">
        <f t="shared" si="28"/>
        <v>99.046049521439755</v>
      </c>
      <c r="F902" s="22">
        <v>568349.69310000003</v>
      </c>
      <c r="G902" s="22">
        <f t="shared" si="25"/>
        <v>99.908974552765528</v>
      </c>
    </row>
    <row r="903" spans="1:7" s="13" customFormat="1" ht="10.5" x14ac:dyDescent="0.15">
      <c r="A903" s="21" t="s">
        <v>1607</v>
      </c>
      <c r="B903" s="12" t="s">
        <v>1685</v>
      </c>
      <c r="C903" s="18">
        <v>1561786.79581</v>
      </c>
      <c r="D903" s="18">
        <v>1554155.7937</v>
      </c>
      <c r="E903" s="17">
        <f t="shared" si="28"/>
        <v>99.511392839888728</v>
      </c>
      <c r="F903" s="17">
        <v>1152452.82048</v>
      </c>
      <c r="G903" s="17">
        <f t="shared" si="25"/>
        <v>134.85634865752593</v>
      </c>
    </row>
    <row r="904" spans="1:7" s="10" customFormat="1" ht="11.25" x14ac:dyDescent="0.2">
      <c r="A904" s="14" t="s">
        <v>1608</v>
      </c>
      <c r="B904" s="11" t="s">
        <v>1686</v>
      </c>
      <c r="C904" s="16">
        <v>1930.7</v>
      </c>
      <c r="D904" s="16">
        <v>1930.7</v>
      </c>
      <c r="E904" s="22">
        <f t="shared" si="28"/>
        <v>100</v>
      </c>
      <c r="F904" s="22">
        <v>1900.13399</v>
      </c>
      <c r="G904" s="22">
        <f t="shared" si="25"/>
        <v>101.60862392656847</v>
      </c>
    </row>
    <row r="905" spans="1:7" s="10" customFormat="1" ht="11.25" x14ac:dyDescent="0.2">
      <c r="A905" s="14" t="s">
        <v>1609</v>
      </c>
      <c r="B905" s="11" t="s">
        <v>1687</v>
      </c>
      <c r="C905" s="16">
        <v>37268.499000000003</v>
      </c>
      <c r="D905" s="16">
        <v>37063.189709999999</v>
      </c>
      <c r="E905" s="22">
        <f t="shared" si="28"/>
        <v>99.449107703532675</v>
      </c>
      <c r="F905" s="22">
        <v>32369.944219999998</v>
      </c>
      <c r="G905" s="22">
        <f t="shared" si="25"/>
        <v>114.49877533956405</v>
      </c>
    </row>
    <row r="906" spans="1:7" s="10" customFormat="1" ht="11.25" x14ac:dyDescent="0.2">
      <c r="A906" s="14" t="s">
        <v>1610</v>
      </c>
      <c r="B906" s="11" t="s">
        <v>1688</v>
      </c>
      <c r="C906" s="16">
        <v>1522587.59681</v>
      </c>
      <c r="D906" s="16">
        <v>1515161.90399</v>
      </c>
      <c r="E906" s="22">
        <f t="shared" si="28"/>
        <v>99.512297825388984</v>
      </c>
      <c r="F906" s="22">
        <v>1118182.74227</v>
      </c>
      <c r="G906" s="22">
        <f t="shared" si="25"/>
        <v>135.5021721149175</v>
      </c>
    </row>
    <row r="907" spans="1:7" s="10" customFormat="1" ht="11.25" x14ac:dyDescent="0.2">
      <c r="A907" s="21" t="s">
        <v>1611</v>
      </c>
      <c r="B907" s="12" t="s">
        <v>1689</v>
      </c>
      <c r="C907" s="18">
        <v>34235902.901419997</v>
      </c>
      <c r="D907" s="18">
        <v>32106903.229169998</v>
      </c>
      <c r="E907" s="17">
        <f t="shared" si="28"/>
        <v>93.781383016594262</v>
      </c>
      <c r="F907" s="17">
        <v>26835222.83543</v>
      </c>
      <c r="G907" s="17">
        <f t="shared" si="25"/>
        <v>119.64463058894337</v>
      </c>
    </row>
    <row r="908" spans="1:7" s="10" customFormat="1" ht="11.25" x14ac:dyDescent="0.2">
      <c r="A908" s="14" t="s">
        <v>1612</v>
      </c>
      <c r="B908" s="11" t="s">
        <v>1690</v>
      </c>
      <c r="C908" s="16">
        <v>7384108.2275299998</v>
      </c>
      <c r="D908" s="16">
        <v>7312894.6985900002</v>
      </c>
      <c r="E908" s="22">
        <f t="shared" si="28"/>
        <v>99.03558389522928</v>
      </c>
      <c r="F908" s="22">
        <v>6825694.9024200002</v>
      </c>
      <c r="G908" s="22">
        <f t="shared" si="25"/>
        <v>107.13773180804299</v>
      </c>
    </row>
    <row r="909" spans="1:7" s="10" customFormat="1" ht="11.25" x14ac:dyDescent="0.2">
      <c r="A909" s="14" t="s">
        <v>1613</v>
      </c>
      <c r="B909" s="11" t="s">
        <v>1691</v>
      </c>
      <c r="C909" s="16">
        <v>20503294.61332</v>
      </c>
      <c r="D909" s="16">
        <v>18505373.219860002</v>
      </c>
      <c r="E909" s="22">
        <f t="shared" si="28"/>
        <v>90.255608032076722</v>
      </c>
      <c r="F909" s="22">
        <v>14398865.015719999</v>
      </c>
      <c r="G909" s="22">
        <f t="shared" si="25"/>
        <v>128.51966595739813</v>
      </c>
    </row>
    <row r="910" spans="1:7" s="10" customFormat="1" ht="11.25" x14ac:dyDescent="0.2">
      <c r="A910" s="14" t="s">
        <v>1614</v>
      </c>
      <c r="B910" s="11" t="s">
        <v>1692</v>
      </c>
      <c r="C910" s="16">
        <v>1839767.65298</v>
      </c>
      <c r="D910" s="16">
        <v>1821563.36044</v>
      </c>
      <c r="E910" s="22">
        <f t="shared" si="28"/>
        <v>99.010511326769262</v>
      </c>
      <c r="F910" s="22">
        <v>1740115.9233900001</v>
      </c>
      <c r="G910" s="22">
        <f t="shared" si="25"/>
        <v>104.68057535450446</v>
      </c>
    </row>
    <row r="911" spans="1:7" s="10" customFormat="1" ht="11.25" x14ac:dyDescent="0.2">
      <c r="A911" s="14" t="s">
        <v>1615</v>
      </c>
      <c r="B911" s="11" t="s">
        <v>1693</v>
      </c>
      <c r="C911" s="16">
        <v>2458225</v>
      </c>
      <c r="D911" s="16">
        <v>2435617.2363</v>
      </c>
      <c r="E911" s="22">
        <f t="shared" si="28"/>
        <v>99.080321626376758</v>
      </c>
      <c r="F911" s="22">
        <v>2122123.3354000002</v>
      </c>
      <c r="G911" s="22">
        <f t="shared" si="25"/>
        <v>114.77265226155713</v>
      </c>
    </row>
    <row r="912" spans="1:7" s="10" customFormat="1" ht="11.25" x14ac:dyDescent="0.2">
      <c r="A912" s="14" t="s">
        <v>1616</v>
      </c>
      <c r="B912" s="11" t="s">
        <v>1694</v>
      </c>
      <c r="C912" s="16">
        <v>87971.097599999994</v>
      </c>
      <c r="D912" s="16">
        <v>87129.312269999995</v>
      </c>
      <c r="E912" s="22">
        <f t="shared" si="28"/>
        <v>99.043111484379168</v>
      </c>
      <c r="F912" s="22">
        <v>78380.999459999992</v>
      </c>
      <c r="G912" s="22">
        <f t="shared" si="25"/>
        <v>111.16126723347604</v>
      </c>
    </row>
    <row r="913" spans="1:7" s="13" customFormat="1" ht="11.25" x14ac:dyDescent="0.2">
      <c r="A913" s="14" t="s">
        <v>1617</v>
      </c>
      <c r="B913" s="27" t="s">
        <v>1695</v>
      </c>
      <c r="C913" s="22">
        <v>289773.42354000005</v>
      </c>
      <c r="D913" s="22">
        <v>288038.55685000005</v>
      </c>
      <c r="E913" s="22">
        <f t="shared" si="28"/>
        <v>99.401302345533935</v>
      </c>
      <c r="F913" s="22">
        <v>588344.52033000009</v>
      </c>
      <c r="G913" s="22">
        <f t="shared" ref="G913:G981" si="29">D913/F913*100</f>
        <v>48.957464019285908</v>
      </c>
    </row>
    <row r="914" spans="1:7" s="13" customFormat="1" ht="11.25" x14ac:dyDescent="0.2">
      <c r="A914" s="14" t="s">
        <v>1618</v>
      </c>
      <c r="B914" s="11" t="s">
        <v>1696</v>
      </c>
      <c r="C914" s="16">
        <v>1672762.8864500001</v>
      </c>
      <c r="D914" s="16">
        <v>1656286.8448599998</v>
      </c>
      <c r="E914" s="22">
        <f t="shared" si="28"/>
        <v>99.015040223365645</v>
      </c>
      <c r="F914" s="22">
        <v>1081698.1387100001</v>
      </c>
      <c r="G914" s="22">
        <f t="shared" si="29"/>
        <v>153.11913606833386</v>
      </c>
    </row>
    <row r="915" spans="1:7" s="13" customFormat="1" ht="10.5" x14ac:dyDescent="0.15">
      <c r="A915" s="21" t="s">
        <v>1619</v>
      </c>
      <c r="B915" s="12" t="s">
        <v>1697</v>
      </c>
      <c r="C915" s="18">
        <v>6077339.9150200002</v>
      </c>
      <c r="D915" s="18">
        <v>5423552.2927099997</v>
      </c>
      <c r="E915" s="17">
        <f t="shared" si="28"/>
        <v>89.242207422129212</v>
      </c>
      <c r="F915" s="17">
        <v>4859467.7801400004</v>
      </c>
      <c r="G915" s="17">
        <f t="shared" si="29"/>
        <v>111.60794840281353</v>
      </c>
    </row>
    <row r="916" spans="1:7" s="10" customFormat="1" ht="11.25" x14ac:dyDescent="0.2">
      <c r="A916" s="14" t="s">
        <v>1620</v>
      </c>
      <c r="B916" s="11" t="s">
        <v>1698</v>
      </c>
      <c r="C916" s="16">
        <v>5769466.03345</v>
      </c>
      <c r="D916" s="16">
        <v>5118774.2618500004</v>
      </c>
      <c r="E916" s="22">
        <f t="shared" si="28"/>
        <v>88.721802540695407</v>
      </c>
      <c r="F916" s="22">
        <v>4585959.8508799998</v>
      </c>
      <c r="G916" s="22">
        <f t="shared" si="29"/>
        <v>111.61838368183182</v>
      </c>
    </row>
    <row r="917" spans="1:7" s="10" customFormat="1" ht="11.25" x14ac:dyDescent="0.2">
      <c r="A917" s="14" t="s">
        <v>1621</v>
      </c>
      <c r="B917" s="11" t="s">
        <v>1699</v>
      </c>
      <c r="C917" s="16">
        <v>14723.9</v>
      </c>
      <c r="D917" s="16">
        <v>14723.9</v>
      </c>
      <c r="E917" s="22">
        <f t="shared" si="28"/>
        <v>100</v>
      </c>
      <c r="F917" s="22">
        <v>13877</v>
      </c>
      <c r="G917" s="22">
        <f t="shared" si="29"/>
        <v>106.10290408589753</v>
      </c>
    </row>
    <row r="918" spans="1:7" s="10" customFormat="1" ht="11.25" x14ac:dyDescent="0.2">
      <c r="A918" s="14" t="s">
        <v>1622</v>
      </c>
      <c r="B918" s="11" t="s">
        <v>1700</v>
      </c>
      <c r="C918" s="16">
        <v>293149.98157</v>
      </c>
      <c r="D918" s="16">
        <v>290054.13086000003</v>
      </c>
      <c r="E918" s="22">
        <f t="shared" si="28"/>
        <v>98.943936242663312</v>
      </c>
      <c r="F918" s="22">
        <v>259630.92926</v>
      </c>
      <c r="G918" s="22">
        <f t="shared" si="29"/>
        <v>111.71786492723044</v>
      </c>
    </row>
    <row r="919" spans="1:7" s="13" customFormat="1" ht="10.5" x14ac:dyDescent="0.15">
      <c r="A919" s="21" t="s">
        <v>1623</v>
      </c>
      <c r="B919" s="12" t="s">
        <v>1701</v>
      </c>
      <c r="C919" s="18">
        <v>12336506.156749999</v>
      </c>
      <c r="D919" s="18">
        <v>10651292.61407</v>
      </c>
      <c r="E919" s="17">
        <f t="shared" si="28"/>
        <v>86.339620624613204</v>
      </c>
      <c r="F919" s="17">
        <v>13004666.70774</v>
      </c>
      <c r="G919" s="17">
        <f t="shared" si="29"/>
        <v>81.903618550490492</v>
      </c>
    </row>
    <row r="920" spans="1:7" s="10" customFormat="1" ht="11.25" x14ac:dyDescent="0.2">
      <c r="A920" s="14" t="s">
        <v>1624</v>
      </c>
      <c r="B920" s="11" t="s">
        <v>1702</v>
      </c>
      <c r="C920" s="16">
        <v>3076207.7087699999</v>
      </c>
      <c r="D920" s="16">
        <v>2630965.6011100002</v>
      </c>
      <c r="E920" s="22">
        <f t="shared" si="28"/>
        <v>85.526266435434337</v>
      </c>
      <c r="F920" s="22">
        <v>5431174.4912399994</v>
      </c>
      <c r="G920" s="22">
        <f t="shared" si="29"/>
        <v>48.441927346534591</v>
      </c>
    </row>
    <row r="921" spans="1:7" s="10" customFormat="1" ht="11.25" x14ac:dyDescent="0.2">
      <c r="A921" s="14" t="s">
        <v>1625</v>
      </c>
      <c r="B921" s="11" t="s">
        <v>1703</v>
      </c>
      <c r="C921" s="16">
        <v>5674753.2000000002</v>
      </c>
      <c r="D921" s="16">
        <v>4662622.08825</v>
      </c>
      <c r="E921" s="22">
        <f t="shared" si="28"/>
        <v>82.164314885976012</v>
      </c>
      <c r="F921" s="22">
        <v>4099504.8893000004</v>
      </c>
      <c r="G921" s="22">
        <f t="shared" si="29"/>
        <v>113.73622459677451</v>
      </c>
    </row>
    <row r="922" spans="1:7" s="10" customFormat="1" ht="11.25" x14ac:dyDescent="0.2">
      <c r="A922" s="14" t="s">
        <v>1626</v>
      </c>
      <c r="B922" s="11" t="s">
        <v>1704</v>
      </c>
      <c r="C922" s="16">
        <v>64234.406799999997</v>
      </c>
      <c r="D922" s="16">
        <v>64185.733840000001</v>
      </c>
      <c r="E922" s="22">
        <f t="shared" si="28"/>
        <v>99.924226030215323</v>
      </c>
      <c r="F922" s="22">
        <v>62543.89041</v>
      </c>
      <c r="G922" s="22">
        <f t="shared" si="29"/>
        <v>102.62510601633039</v>
      </c>
    </row>
    <row r="923" spans="1:7" s="10" customFormat="1" ht="11.25" x14ac:dyDescent="0.2">
      <c r="A923" s="14" t="s">
        <v>1627</v>
      </c>
      <c r="B923" s="11" t="s">
        <v>1705</v>
      </c>
      <c r="C923" s="16">
        <v>805465.24699999997</v>
      </c>
      <c r="D923" s="16">
        <v>780983.27825999993</v>
      </c>
      <c r="E923" s="22">
        <f t="shared" si="28"/>
        <v>96.960518305267101</v>
      </c>
      <c r="F923" s="22">
        <v>700927.15861000004</v>
      </c>
      <c r="G923" s="22">
        <f t="shared" si="29"/>
        <v>111.42146065630531</v>
      </c>
    </row>
    <row r="924" spans="1:7" s="10" customFormat="1" ht="11.25" x14ac:dyDescent="0.2">
      <c r="A924" s="14" t="s">
        <v>1628</v>
      </c>
      <c r="B924" s="11" t="s">
        <v>1706</v>
      </c>
      <c r="C924" s="16">
        <v>310907.09999999998</v>
      </c>
      <c r="D924" s="16">
        <v>307424.05433999997</v>
      </c>
      <c r="E924" s="22">
        <f t="shared" si="28"/>
        <v>98.879714982385408</v>
      </c>
      <c r="F924" s="22">
        <v>268448.59485000005</v>
      </c>
      <c r="G924" s="22">
        <f t="shared" si="29"/>
        <v>114.51877947499709</v>
      </c>
    </row>
    <row r="925" spans="1:7" s="10" customFormat="1" ht="22.5" x14ac:dyDescent="0.2">
      <c r="A925" s="14" t="s">
        <v>1629</v>
      </c>
      <c r="B925" s="11" t="s">
        <v>1707</v>
      </c>
      <c r="C925" s="16">
        <v>150182.39999999999</v>
      </c>
      <c r="D925" s="16">
        <v>150039.4135</v>
      </c>
      <c r="E925" s="22">
        <f t="shared" si="28"/>
        <v>99.904791440275304</v>
      </c>
      <c r="F925" s="22">
        <v>136839.99047999998</v>
      </c>
      <c r="G925" s="22">
        <f t="shared" si="29"/>
        <v>109.64588127615312</v>
      </c>
    </row>
    <row r="926" spans="1:7" s="13" customFormat="1" ht="11.25" x14ac:dyDescent="0.2">
      <c r="A926" s="14" t="s">
        <v>1630</v>
      </c>
      <c r="B926" s="11" t="s">
        <v>1708</v>
      </c>
      <c r="C926" s="16">
        <v>2254756.09418</v>
      </c>
      <c r="D926" s="16">
        <v>2055072.4447699999</v>
      </c>
      <c r="E926" s="22">
        <f t="shared" si="28"/>
        <v>91.143891353684523</v>
      </c>
      <c r="F926" s="22">
        <v>2305227.6928499998</v>
      </c>
      <c r="G926" s="22">
        <f t="shared" si="29"/>
        <v>89.148349689885606</v>
      </c>
    </row>
    <row r="927" spans="1:7" s="13" customFormat="1" ht="10.5" x14ac:dyDescent="0.15">
      <c r="A927" s="21" t="s">
        <v>1631</v>
      </c>
      <c r="B927" s="12" t="s">
        <v>1709</v>
      </c>
      <c r="C927" s="18">
        <v>21896245.063310001</v>
      </c>
      <c r="D927" s="18">
        <v>21446085.737500001</v>
      </c>
      <c r="E927" s="17">
        <f t="shared" si="28"/>
        <v>97.944125467593068</v>
      </c>
      <c r="F927" s="17">
        <v>22218178.398359999</v>
      </c>
      <c r="G927" s="17">
        <f t="shared" si="29"/>
        <v>96.524950664195813</v>
      </c>
    </row>
    <row r="928" spans="1:7" s="10" customFormat="1" ht="11.25" x14ac:dyDescent="0.2">
      <c r="A928" s="14" t="s">
        <v>1632</v>
      </c>
      <c r="B928" s="11" t="s">
        <v>1710</v>
      </c>
      <c r="C928" s="16">
        <v>184985.17621000001</v>
      </c>
      <c r="D928" s="16">
        <v>182304.44127000001</v>
      </c>
      <c r="E928" s="22">
        <f t="shared" si="28"/>
        <v>98.550837967169457</v>
      </c>
      <c r="F928" s="22">
        <v>155962.36186999999</v>
      </c>
      <c r="G928" s="22">
        <f t="shared" si="29"/>
        <v>116.89002339035943</v>
      </c>
    </row>
    <row r="929" spans="1:7" s="10" customFormat="1" ht="11.25" x14ac:dyDescent="0.2">
      <c r="A929" s="14" t="s">
        <v>1633</v>
      </c>
      <c r="B929" s="11" t="s">
        <v>1711</v>
      </c>
      <c r="C929" s="16">
        <v>2860887.4</v>
      </c>
      <c r="D929" s="16">
        <v>2859059.5321799996</v>
      </c>
      <c r="E929" s="22">
        <f t="shared" si="28"/>
        <v>99.936108362041793</v>
      </c>
      <c r="F929" s="22">
        <v>2435857.3727100003</v>
      </c>
      <c r="G929" s="22">
        <f t="shared" si="29"/>
        <v>117.37384808369006</v>
      </c>
    </row>
    <row r="930" spans="1:7" s="10" customFormat="1" ht="11.25" x14ac:dyDescent="0.2">
      <c r="A930" s="14" t="s">
        <v>1634</v>
      </c>
      <c r="B930" s="11" t="s">
        <v>1712</v>
      </c>
      <c r="C930" s="16">
        <v>12546594.228</v>
      </c>
      <c r="D930" s="16">
        <v>12204706.60393</v>
      </c>
      <c r="E930" s="22">
        <f t="shared" si="28"/>
        <v>97.275056339137706</v>
      </c>
      <c r="F930" s="22">
        <v>11557010.513319999</v>
      </c>
      <c r="G930" s="22">
        <f t="shared" si="29"/>
        <v>105.60435667912131</v>
      </c>
    </row>
    <row r="931" spans="1:7" s="10" customFormat="1" ht="11.25" x14ac:dyDescent="0.2">
      <c r="A931" s="14" t="s">
        <v>1635</v>
      </c>
      <c r="B931" s="11" t="s">
        <v>1713</v>
      </c>
      <c r="C931" s="16">
        <v>5830441.8586899992</v>
      </c>
      <c r="D931" s="16">
        <v>5728866.2556999996</v>
      </c>
      <c r="E931" s="22">
        <f t="shared" si="28"/>
        <v>98.257840392686433</v>
      </c>
      <c r="F931" s="22">
        <v>7643873.9420200009</v>
      </c>
      <c r="G931" s="22">
        <f t="shared" si="29"/>
        <v>74.947157673639836</v>
      </c>
    </row>
    <row r="932" spans="1:7" s="10" customFormat="1" ht="11.25" x14ac:dyDescent="0.2">
      <c r="A932" s="14" t="s">
        <v>1636</v>
      </c>
      <c r="B932" s="11" t="s">
        <v>1714</v>
      </c>
      <c r="C932" s="16">
        <v>473336.40041</v>
      </c>
      <c r="D932" s="16">
        <v>471148.90442000004</v>
      </c>
      <c r="E932" s="22">
        <f t="shared" si="28"/>
        <v>99.53785595443216</v>
      </c>
      <c r="F932" s="22">
        <v>425474.20844000002</v>
      </c>
      <c r="G932" s="22">
        <f t="shared" si="29"/>
        <v>110.73500933169748</v>
      </c>
    </row>
    <row r="933" spans="1:7" s="10" customFormat="1" ht="11.25" x14ac:dyDescent="0.2">
      <c r="A933" s="21" t="s">
        <v>1637</v>
      </c>
      <c r="B933" s="12" t="s">
        <v>1715</v>
      </c>
      <c r="C933" s="18">
        <v>2931820.7570199999</v>
      </c>
      <c r="D933" s="18">
        <v>2647833.21349</v>
      </c>
      <c r="E933" s="17">
        <f t="shared" si="28"/>
        <v>90.31361167458769</v>
      </c>
      <c r="F933" s="17">
        <v>1891172.2853099999</v>
      </c>
      <c r="G933" s="17">
        <f t="shared" si="29"/>
        <v>140.01015317628602</v>
      </c>
    </row>
    <row r="934" spans="1:7" s="13" customFormat="1" ht="11.25" x14ac:dyDescent="0.2">
      <c r="A934" s="14" t="s">
        <v>1638</v>
      </c>
      <c r="B934" s="27" t="s">
        <v>1716</v>
      </c>
      <c r="C934" s="22">
        <v>64104.504689999994</v>
      </c>
      <c r="D934" s="22">
        <v>63152.352439999995</v>
      </c>
      <c r="E934" s="22">
        <f t="shared" si="28"/>
        <v>98.514687455110263</v>
      </c>
      <c r="F934" s="22">
        <v>59784.535750000003</v>
      </c>
      <c r="G934" s="22">
        <f t="shared" si="29"/>
        <v>105.63325724244667</v>
      </c>
    </row>
    <row r="935" spans="1:7" s="13" customFormat="1" ht="11.25" x14ac:dyDescent="0.2">
      <c r="A935" s="14" t="s">
        <v>1639</v>
      </c>
      <c r="B935" s="11" t="s">
        <v>1717</v>
      </c>
      <c r="C935" s="16">
        <v>2063973.51926</v>
      </c>
      <c r="D935" s="16">
        <v>1785723.90289</v>
      </c>
      <c r="E935" s="22">
        <f t="shared" si="28"/>
        <v>86.518740973490722</v>
      </c>
      <c r="F935" s="22">
        <v>1090274.0882699999</v>
      </c>
      <c r="G935" s="22">
        <f t="shared" si="29"/>
        <v>163.78669566691343</v>
      </c>
    </row>
    <row r="936" spans="1:7" s="10" customFormat="1" ht="11.25" x14ac:dyDescent="0.2">
      <c r="A936" s="14" t="s">
        <v>1640</v>
      </c>
      <c r="B936" s="11" t="s">
        <v>1718</v>
      </c>
      <c r="C936" s="16">
        <v>769018.85519000003</v>
      </c>
      <c r="D936" s="16">
        <v>764526.48262000002</v>
      </c>
      <c r="E936" s="22">
        <f t="shared" si="28"/>
        <v>99.415830634101937</v>
      </c>
      <c r="F936" s="22">
        <v>711029.01448000001</v>
      </c>
      <c r="G936" s="22">
        <f t="shared" si="29"/>
        <v>107.52395008509245</v>
      </c>
    </row>
    <row r="937" spans="1:7" s="10" customFormat="1" ht="11.25" x14ac:dyDescent="0.2">
      <c r="A937" s="14" t="s">
        <v>1641</v>
      </c>
      <c r="B937" s="11" t="s">
        <v>1719</v>
      </c>
      <c r="C937" s="16">
        <v>34723.87788</v>
      </c>
      <c r="D937" s="16">
        <v>34430.475539999999</v>
      </c>
      <c r="E937" s="22">
        <f t="shared" si="28"/>
        <v>99.155041550906404</v>
      </c>
      <c r="F937" s="22">
        <v>30084.646809999998</v>
      </c>
      <c r="G937" s="22">
        <f t="shared" si="29"/>
        <v>114.44533737572571</v>
      </c>
    </row>
    <row r="938" spans="1:7" s="10" customFormat="1" ht="11.25" x14ac:dyDescent="0.2">
      <c r="A938" s="21" t="s">
        <v>1642</v>
      </c>
      <c r="B938" s="12" t="s">
        <v>1720</v>
      </c>
      <c r="C938" s="18">
        <v>293160.71416000003</v>
      </c>
      <c r="D938" s="18">
        <v>291438.38594000001</v>
      </c>
      <c r="E938" s="17">
        <f t="shared" si="28"/>
        <v>99.412496921719182</v>
      </c>
      <c r="F938" s="17">
        <v>268184.87198</v>
      </c>
      <c r="G938" s="17">
        <f t="shared" si="29"/>
        <v>108.67070308191514</v>
      </c>
    </row>
    <row r="939" spans="1:7" s="13" customFormat="1" ht="11.25" x14ac:dyDescent="0.2">
      <c r="A939" s="14" t="s">
        <v>1643</v>
      </c>
      <c r="B939" s="11" t="s">
        <v>1721</v>
      </c>
      <c r="C939" s="16">
        <v>54704.837670000001</v>
      </c>
      <c r="D939" s="16">
        <v>54648.452100000002</v>
      </c>
      <c r="E939" s="22">
        <f t="shared" si="28"/>
        <v>99.896927634919351</v>
      </c>
      <c r="F939" s="22">
        <v>44351.86219</v>
      </c>
      <c r="G939" s="22">
        <f t="shared" si="29"/>
        <v>123.21568791382467</v>
      </c>
    </row>
    <row r="940" spans="1:7" s="13" customFormat="1" ht="11.25" x14ac:dyDescent="0.2">
      <c r="A940" s="14" t="s">
        <v>1644</v>
      </c>
      <c r="B940" s="11" t="s">
        <v>1722</v>
      </c>
      <c r="C940" s="16">
        <v>23014.400000000001</v>
      </c>
      <c r="D940" s="16">
        <v>23013.39097</v>
      </c>
      <c r="E940" s="22">
        <f t="shared" si="28"/>
        <v>99.9956156580228</v>
      </c>
      <c r="F940" s="22">
        <v>21222.687969999999</v>
      </c>
      <c r="G940" s="22">
        <f t="shared" si="29"/>
        <v>108.43768236394611</v>
      </c>
    </row>
    <row r="941" spans="1:7" s="10" customFormat="1" ht="11.25" x14ac:dyDescent="0.2">
      <c r="A941" s="14" t="s">
        <v>1645</v>
      </c>
      <c r="B941" s="11" t="s">
        <v>1723</v>
      </c>
      <c r="C941" s="16">
        <v>215441.47649</v>
      </c>
      <c r="D941" s="16">
        <v>213776.54287</v>
      </c>
      <c r="E941" s="22">
        <f t="shared" si="28"/>
        <v>99.227199122877678</v>
      </c>
      <c r="F941" s="22">
        <v>202610.32181999998</v>
      </c>
      <c r="G941" s="22">
        <f t="shared" si="29"/>
        <v>105.51118074819512</v>
      </c>
    </row>
    <row r="942" spans="1:7" s="10" customFormat="1" ht="21.75" x14ac:dyDescent="0.2">
      <c r="A942" s="21" t="s">
        <v>1646</v>
      </c>
      <c r="B942" s="12" t="s">
        <v>1724</v>
      </c>
      <c r="C942" s="18">
        <v>169076.88847999999</v>
      </c>
      <c r="D942" s="18">
        <v>167280.59093999999</v>
      </c>
      <c r="E942" s="17">
        <f t="shared" si="28"/>
        <v>98.937585404990187</v>
      </c>
      <c r="F942" s="17">
        <v>219427.10280000002</v>
      </c>
      <c r="G942" s="17">
        <f t="shared" si="29"/>
        <v>76.23515454810078</v>
      </c>
    </row>
    <row r="943" spans="1:7" s="10" customFormat="1" ht="11.25" x14ac:dyDescent="0.2">
      <c r="A943" s="14" t="s">
        <v>1647</v>
      </c>
      <c r="B943" s="11" t="s">
        <v>1725</v>
      </c>
      <c r="C943" s="16">
        <v>169076.88847999999</v>
      </c>
      <c r="D943" s="16">
        <v>167280.59093999999</v>
      </c>
      <c r="E943" s="22">
        <f t="shared" si="28"/>
        <v>98.937585404990187</v>
      </c>
      <c r="F943" s="22">
        <v>219427.10280000002</v>
      </c>
      <c r="G943" s="22">
        <f t="shared" si="29"/>
        <v>76.23515454810078</v>
      </c>
    </row>
    <row r="944" spans="1:7" s="10" customFormat="1" ht="32.25" x14ac:dyDescent="0.2">
      <c r="A944" s="21" t="s">
        <v>1648</v>
      </c>
      <c r="B944" s="12" t="s">
        <v>1726</v>
      </c>
      <c r="C944" s="18">
        <v>241850.58491999999</v>
      </c>
      <c r="D944" s="18">
        <v>0</v>
      </c>
      <c r="E944" s="17">
        <f t="shared" si="28"/>
        <v>0</v>
      </c>
      <c r="F944" s="17">
        <v>0</v>
      </c>
      <c r="G944" s="17">
        <v>0</v>
      </c>
    </row>
    <row r="945" spans="1:7" s="10" customFormat="1" ht="11.25" x14ac:dyDescent="0.2">
      <c r="A945" s="14" t="s">
        <v>1649</v>
      </c>
      <c r="B945" s="11" t="s">
        <v>1727</v>
      </c>
      <c r="C945" s="16">
        <v>207022.1</v>
      </c>
      <c r="D945" s="16">
        <v>0</v>
      </c>
      <c r="E945" s="22">
        <f t="shared" si="28"/>
        <v>0</v>
      </c>
      <c r="F945" s="22">
        <v>0</v>
      </c>
      <c r="G945" s="22">
        <v>0</v>
      </c>
    </row>
    <row r="946" spans="1:7" s="10" customFormat="1" ht="11.25" x14ac:dyDescent="0.2">
      <c r="A946" s="14" t="s">
        <v>1650</v>
      </c>
      <c r="B946" s="11" t="s">
        <v>1728</v>
      </c>
      <c r="C946" s="16">
        <v>34828.484920000003</v>
      </c>
      <c r="D946" s="16">
        <v>0</v>
      </c>
      <c r="E946" s="22">
        <f t="shared" si="28"/>
        <v>0</v>
      </c>
      <c r="F946" s="22">
        <v>0</v>
      </c>
      <c r="G946" s="22">
        <v>0</v>
      </c>
    </row>
    <row r="947" spans="1:7" s="10" customFormat="1" ht="11.25" x14ac:dyDescent="0.2">
      <c r="A947" s="21" t="s">
        <v>1651</v>
      </c>
      <c r="B947" s="12" t="s">
        <v>1729</v>
      </c>
      <c r="C947" s="18">
        <f>C7-C869</f>
        <v>-13357900.703509986</v>
      </c>
      <c r="D947" s="18">
        <v>3736438.1153000002</v>
      </c>
      <c r="E947" s="17">
        <v>0</v>
      </c>
      <c r="F947" s="17">
        <v>7390368.6499100002</v>
      </c>
      <c r="G947" s="17">
        <f t="shared" si="29"/>
        <v>50.558210182728878</v>
      </c>
    </row>
    <row r="948" spans="1:7" s="10" customFormat="1" ht="11.25" x14ac:dyDescent="0.2">
      <c r="A948" s="21" t="s">
        <v>1730</v>
      </c>
      <c r="B948" s="12" t="s">
        <v>1799</v>
      </c>
      <c r="C948" s="18">
        <f>C949+C1002</f>
        <v>13357900.703510011</v>
      </c>
      <c r="D948" s="18">
        <v>-3736438.1153000002</v>
      </c>
      <c r="E948" s="17">
        <v>0</v>
      </c>
      <c r="F948" s="17">
        <v>-7390368.6499100002</v>
      </c>
      <c r="G948" s="17">
        <f t="shared" si="29"/>
        <v>50.558210182728878</v>
      </c>
    </row>
    <row r="949" spans="1:7" s="10" customFormat="1" ht="21.75" x14ac:dyDescent="0.2">
      <c r="A949" s="21" t="s">
        <v>1731</v>
      </c>
      <c r="B949" s="12" t="s">
        <v>1800</v>
      </c>
      <c r="C949" s="18">
        <v>-2857889.3814699999</v>
      </c>
      <c r="D949" s="18">
        <v>3371840.1666199998</v>
      </c>
      <c r="E949" s="17">
        <v>0</v>
      </c>
      <c r="F949" s="17">
        <v>5752670.733</v>
      </c>
      <c r="G949" s="17">
        <f t="shared" si="29"/>
        <v>58.613474038720028</v>
      </c>
    </row>
    <row r="950" spans="1:7" s="10" customFormat="1" ht="11.25" x14ac:dyDescent="0.2">
      <c r="A950" s="21" t="s">
        <v>1732</v>
      </c>
      <c r="B950" s="43" t="s">
        <v>1801</v>
      </c>
      <c r="C950" s="18">
        <v>-1195832.2</v>
      </c>
      <c r="D950" s="18">
        <v>-1206567.1910000001</v>
      </c>
      <c r="E950" s="17">
        <f t="shared" si="28"/>
        <v>100.89770044660114</v>
      </c>
      <c r="F950" s="17">
        <v>-589833.50899999996</v>
      </c>
      <c r="G950" s="17" t="s">
        <v>2032</v>
      </c>
    </row>
    <row r="951" spans="1:7" s="10" customFormat="1" ht="22.5" x14ac:dyDescent="0.2">
      <c r="A951" s="14" t="s">
        <v>1733</v>
      </c>
      <c r="B951" s="11" t="s">
        <v>1802</v>
      </c>
      <c r="C951" s="16">
        <v>215595.6</v>
      </c>
      <c r="D951" s="16">
        <v>0</v>
      </c>
      <c r="E951" s="22">
        <f t="shared" si="28"/>
        <v>0</v>
      </c>
      <c r="F951" s="22">
        <v>35000</v>
      </c>
      <c r="G951" s="22">
        <f t="shared" si="29"/>
        <v>0</v>
      </c>
    </row>
    <row r="952" spans="1:7" s="10" customFormat="1" ht="22.5" x14ac:dyDescent="0.2">
      <c r="A952" s="14" t="s">
        <v>1734</v>
      </c>
      <c r="B952" s="11" t="s">
        <v>1803</v>
      </c>
      <c r="C952" s="16">
        <v>-1411427.8</v>
      </c>
      <c r="D952" s="16">
        <v>-1206567.1910000001</v>
      </c>
      <c r="E952" s="22">
        <f t="shared" si="28"/>
        <v>85.485576449606569</v>
      </c>
      <c r="F952" s="22">
        <v>-624833.50899999996</v>
      </c>
      <c r="G952" s="22">
        <f t="shared" si="29"/>
        <v>193.10219020279851</v>
      </c>
    </row>
    <row r="953" spans="1:7" s="10" customFormat="1" ht="22.5" x14ac:dyDescent="0.2">
      <c r="A953" s="14" t="s">
        <v>1735</v>
      </c>
      <c r="B953" s="11" t="s">
        <v>1804</v>
      </c>
      <c r="C953" s="16">
        <v>204860.6</v>
      </c>
      <c r="D953" s="16">
        <v>0</v>
      </c>
      <c r="E953" s="22">
        <f t="shared" si="28"/>
        <v>0</v>
      </c>
      <c r="F953" s="22">
        <v>0</v>
      </c>
      <c r="G953" s="22">
        <v>0</v>
      </c>
    </row>
    <row r="954" spans="1:7" s="10" customFormat="1" ht="22.5" x14ac:dyDescent="0.2">
      <c r="A954" s="14" t="s">
        <v>1736</v>
      </c>
      <c r="B954" s="11" t="s">
        <v>1805</v>
      </c>
      <c r="C954" s="16">
        <v>-1411427.8</v>
      </c>
      <c r="D954" s="16">
        <v>-1206567.1910000001</v>
      </c>
      <c r="E954" s="22">
        <f t="shared" si="28"/>
        <v>85.485576449606569</v>
      </c>
      <c r="F954" s="22">
        <v>-543333.50899999996</v>
      </c>
      <c r="G954" s="22" t="s">
        <v>2032</v>
      </c>
    </row>
    <row r="955" spans="1:7" s="10" customFormat="1" ht="22.5" x14ac:dyDescent="0.2">
      <c r="A955" s="14" t="s">
        <v>1737</v>
      </c>
      <c r="B955" s="11" t="s">
        <v>1806</v>
      </c>
      <c r="C955" s="16">
        <v>10000</v>
      </c>
      <c r="D955" s="16">
        <v>0</v>
      </c>
      <c r="E955" s="22">
        <f t="shared" si="28"/>
        <v>0</v>
      </c>
      <c r="F955" s="22">
        <v>0</v>
      </c>
      <c r="G955" s="22">
        <v>0</v>
      </c>
    </row>
    <row r="956" spans="1:7" s="10" customFormat="1" ht="22.5" x14ac:dyDescent="0.2">
      <c r="A956" s="41" t="s">
        <v>2022</v>
      </c>
      <c r="B956" s="11" t="s">
        <v>2023</v>
      </c>
      <c r="C956" s="16">
        <v>0</v>
      </c>
      <c r="D956" s="16">
        <v>0</v>
      </c>
      <c r="E956" s="22">
        <v>0</v>
      </c>
      <c r="F956" s="22">
        <v>5000</v>
      </c>
      <c r="G956" s="22">
        <f t="shared" si="29"/>
        <v>0</v>
      </c>
    </row>
    <row r="957" spans="1:7" s="10" customFormat="1" ht="22.5" x14ac:dyDescent="0.2">
      <c r="A957" s="41" t="s">
        <v>2024</v>
      </c>
      <c r="B957" s="11" t="s">
        <v>2025</v>
      </c>
      <c r="C957" s="16">
        <v>0</v>
      </c>
      <c r="D957" s="16">
        <v>0</v>
      </c>
      <c r="E957" s="22">
        <v>0</v>
      </c>
      <c r="F957" s="22">
        <v>-10000</v>
      </c>
      <c r="G957" s="22">
        <f t="shared" si="29"/>
        <v>0</v>
      </c>
    </row>
    <row r="958" spans="1:7" s="10" customFormat="1" ht="22.5" x14ac:dyDescent="0.2">
      <c r="A958" s="41" t="s">
        <v>2026</v>
      </c>
      <c r="B958" s="11" t="s">
        <v>2027</v>
      </c>
      <c r="C958" s="16">
        <v>0</v>
      </c>
      <c r="D958" s="16">
        <v>0</v>
      </c>
      <c r="E958" s="22">
        <v>0</v>
      </c>
      <c r="F958" s="22">
        <v>30000</v>
      </c>
      <c r="G958" s="22">
        <f t="shared" si="29"/>
        <v>0</v>
      </c>
    </row>
    <row r="959" spans="1:7" s="10" customFormat="1" ht="22.5" x14ac:dyDescent="0.2">
      <c r="A959" s="41" t="s">
        <v>2028</v>
      </c>
      <c r="B959" s="11" t="s">
        <v>2029</v>
      </c>
      <c r="C959" s="16">
        <v>0</v>
      </c>
      <c r="D959" s="16">
        <v>0</v>
      </c>
      <c r="E959" s="22">
        <v>0</v>
      </c>
      <c r="F959" s="22">
        <v>-68000</v>
      </c>
      <c r="G959" s="22">
        <f t="shared" si="29"/>
        <v>0</v>
      </c>
    </row>
    <row r="960" spans="1:7" s="10" customFormat="1" ht="22.5" x14ac:dyDescent="0.2">
      <c r="A960" s="14" t="s">
        <v>1738</v>
      </c>
      <c r="B960" s="26" t="s">
        <v>1807</v>
      </c>
      <c r="C960" s="16">
        <v>735</v>
      </c>
      <c r="D960" s="16">
        <v>0</v>
      </c>
      <c r="E960" s="22">
        <f t="shared" si="28"/>
        <v>0</v>
      </c>
      <c r="F960" s="22">
        <v>0</v>
      </c>
      <c r="G960" s="22">
        <v>0</v>
      </c>
    </row>
    <row r="961" spans="1:7" s="10" customFormat="1" ht="22.5" x14ac:dyDescent="0.2">
      <c r="A961" s="41" t="s">
        <v>2030</v>
      </c>
      <c r="B961" s="11" t="s">
        <v>2031</v>
      </c>
      <c r="C961" s="16">
        <v>0</v>
      </c>
      <c r="D961" s="16">
        <v>0</v>
      </c>
      <c r="E961" s="22">
        <v>0</v>
      </c>
      <c r="F961" s="22">
        <v>-3500</v>
      </c>
      <c r="G961" s="22">
        <f t="shared" si="29"/>
        <v>0</v>
      </c>
    </row>
    <row r="962" spans="1:7" s="10" customFormat="1" ht="21.75" x14ac:dyDescent="0.2">
      <c r="A962" s="21" t="s">
        <v>1739</v>
      </c>
      <c r="B962" s="12" t="s">
        <v>1808</v>
      </c>
      <c r="C962" s="18">
        <v>4643748.51853</v>
      </c>
      <c r="D962" s="18">
        <v>3503296</v>
      </c>
      <c r="E962" s="17">
        <f t="shared" si="28"/>
        <v>75.44112231790244</v>
      </c>
      <c r="F962" s="17">
        <v>706694.1</v>
      </c>
      <c r="G962" s="17" t="s">
        <v>2032</v>
      </c>
    </row>
    <row r="963" spans="1:7" s="10" customFormat="1" ht="22.5" x14ac:dyDescent="0.2">
      <c r="A963" s="14" t="s">
        <v>1740</v>
      </c>
      <c r="B963" s="11" t="s">
        <v>1809</v>
      </c>
      <c r="C963" s="16">
        <v>4643748.51853</v>
      </c>
      <c r="D963" s="16">
        <v>3503296</v>
      </c>
      <c r="E963" s="22">
        <f t="shared" si="28"/>
        <v>75.44112231790244</v>
      </c>
      <c r="F963" s="22">
        <v>706694.1</v>
      </c>
      <c r="G963" s="22" t="s">
        <v>2032</v>
      </c>
    </row>
    <row r="964" spans="1:7" s="10" customFormat="1" ht="22.5" x14ac:dyDescent="0.2">
      <c r="A964" s="14" t="s">
        <v>1741</v>
      </c>
      <c r="B964" s="11" t="s">
        <v>1810</v>
      </c>
      <c r="C964" s="16">
        <v>6419471.2000000002</v>
      </c>
      <c r="D964" s="16">
        <v>4688730</v>
      </c>
      <c r="E964" s="22">
        <f t="shared" si="28"/>
        <v>73.039193633269988</v>
      </c>
      <c r="F964" s="22">
        <v>1066694.1000000001</v>
      </c>
      <c r="G964" s="22" t="s">
        <v>2032</v>
      </c>
    </row>
    <row r="965" spans="1:7" s="10" customFormat="1" ht="22.5" x14ac:dyDescent="0.2">
      <c r="A965" s="14" t="s">
        <v>1742</v>
      </c>
      <c r="B965" s="11" t="s">
        <v>1811</v>
      </c>
      <c r="C965" s="16">
        <v>-1775722.68147</v>
      </c>
      <c r="D965" s="16">
        <v>-1185434</v>
      </c>
      <c r="E965" s="22">
        <f t="shared" si="28"/>
        <v>66.757834000220114</v>
      </c>
      <c r="F965" s="22">
        <v>-360000</v>
      </c>
      <c r="G965" s="22" t="s">
        <v>2032</v>
      </c>
    </row>
    <row r="966" spans="1:7" s="10" customFormat="1" ht="33.75" x14ac:dyDescent="0.2">
      <c r="A966" s="14" t="s">
        <v>1743</v>
      </c>
      <c r="B966" s="11" t="s">
        <v>1812</v>
      </c>
      <c r="C966" s="16">
        <v>4305730</v>
      </c>
      <c r="D966" s="16">
        <v>4305730</v>
      </c>
      <c r="E966" s="22">
        <f t="shared" ref="E966:E1021" si="30">D966/C966*100</f>
        <v>100</v>
      </c>
      <c r="F966" s="22">
        <v>706694.1</v>
      </c>
      <c r="G966" s="22" t="s">
        <v>2032</v>
      </c>
    </row>
    <row r="967" spans="1:7" s="10" customFormat="1" ht="33.75" x14ac:dyDescent="0.2">
      <c r="A967" s="14" t="s">
        <v>1744</v>
      </c>
      <c r="B967" s="11" t="s">
        <v>1813</v>
      </c>
      <c r="C967" s="16">
        <v>-802434</v>
      </c>
      <c r="D967" s="16">
        <v>-802434</v>
      </c>
      <c r="E967" s="22">
        <f t="shared" si="30"/>
        <v>100</v>
      </c>
      <c r="F967" s="22">
        <v>0</v>
      </c>
      <c r="G967" s="22">
        <v>0</v>
      </c>
    </row>
    <row r="968" spans="1:7" s="10" customFormat="1" ht="22.5" x14ac:dyDescent="0.2">
      <c r="A968" s="14" t="s">
        <v>1745</v>
      </c>
      <c r="B968" s="11" t="s">
        <v>1814</v>
      </c>
      <c r="C968" s="16">
        <v>2064381.2</v>
      </c>
      <c r="D968" s="16">
        <v>383000</v>
      </c>
      <c r="E968" s="22">
        <f t="shared" si="30"/>
        <v>18.552775039803695</v>
      </c>
      <c r="F968" s="22">
        <v>360000</v>
      </c>
      <c r="G968" s="22">
        <f t="shared" si="29"/>
        <v>106.38888888888889</v>
      </c>
    </row>
    <row r="969" spans="1:7" s="10" customFormat="1" ht="22.5" x14ac:dyDescent="0.2">
      <c r="A969" s="14" t="s">
        <v>1746</v>
      </c>
      <c r="B969" s="11" t="s">
        <v>1815</v>
      </c>
      <c r="C969" s="16">
        <v>-876269.3</v>
      </c>
      <c r="D969" s="16">
        <v>-383000</v>
      </c>
      <c r="E969" s="22">
        <f t="shared" si="30"/>
        <v>43.708024462342799</v>
      </c>
      <c r="F969" s="22">
        <v>-360000</v>
      </c>
      <c r="G969" s="22">
        <f t="shared" si="29"/>
        <v>106.38888888888889</v>
      </c>
    </row>
    <row r="970" spans="1:7" s="10" customFormat="1" ht="33.75" x14ac:dyDescent="0.2">
      <c r="A970" s="14" t="s">
        <v>1747</v>
      </c>
      <c r="B970" s="11" t="s">
        <v>1816</v>
      </c>
      <c r="C970" s="16">
        <v>22145</v>
      </c>
      <c r="D970" s="16">
        <v>0</v>
      </c>
      <c r="E970" s="22">
        <f t="shared" si="30"/>
        <v>0</v>
      </c>
      <c r="F970" s="22">
        <v>0</v>
      </c>
      <c r="G970" s="22">
        <v>0</v>
      </c>
    </row>
    <row r="971" spans="1:7" s="13" customFormat="1" ht="33.75" x14ac:dyDescent="0.2">
      <c r="A971" s="14" t="s">
        <v>1748</v>
      </c>
      <c r="B971" s="11" t="s">
        <v>1817</v>
      </c>
      <c r="C971" s="16">
        <v>-17000</v>
      </c>
      <c r="D971" s="16">
        <v>0</v>
      </c>
      <c r="E971" s="22">
        <f t="shared" si="30"/>
        <v>0</v>
      </c>
      <c r="F971" s="22">
        <v>0</v>
      </c>
      <c r="G971" s="22">
        <v>0</v>
      </c>
    </row>
    <row r="972" spans="1:7" s="10" customFormat="1" ht="22.5" x14ac:dyDescent="0.2">
      <c r="A972" s="14" t="s">
        <v>1749</v>
      </c>
      <c r="B972" s="11" t="s">
        <v>1818</v>
      </c>
      <c r="C972" s="16">
        <v>2000</v>
      </c>
      <c r="D972" s="16">
        <v>0</v>
      </c>
      <c r="E972" s="22">
        <f t="shared" si="30"/>
        <v>0</v>
      </c>
      <c r="F972" s="22">
        <v>0</v>
      </c>
      <c r="G972" s="22">
        <v>0</v>
      </c>
    </row>
    <row r="973" spans="1:7" s="10" customFormat="1" ht="22.5" x14ac:dyDescent="0.2">
      <c r="A973" s="14" t="s">
        <v>1750</v>
      </c>
      <c r="B973" s="11" t="s">
        <v>1819</v>
      </c>
      <c r="C973" s="16">
        <v>-7821</v>
      </c>
      <c r="D973" s="16">
        <v>0</v>
      </c>
      <c r="E973" s="22">
        <f t="shared" si="30"/>
        <v>0</v>
      </c>
      <c r="F973" s="22">
        <v>0</v>
      </c>
      <c r="G973" s="22">
        <v>0</v>
      </c>
    </row>
    <row r="974" spans="1:7" s="10" customFormat="1" ht="33.75" x14ac:dyDescent="0.2">
      <c r="A974" s="14" t="s">
        <v>1751</v>
      </c>
      <c r="B974" s="11" t="s">
        <v>1820</v>
      </c>
      <c r="C974" s="16">
        <v>1450</v>
      </c>
      <c r="D974" s="16">
        <v>0</v>
      </c>
      <c r="E974" s="22">
        <f t="shared" si="30"/>
        <v>0</v>
      </c>
      <c r="F974" s="22">
        <v>0</v>
      </c>
      <c r="G974" s="22">
        <v>0</v>
      </c>
    </row>
    <row r="975" spans="1:7" s="10" customFormat="1" ht="22.5" x14ac:dyDescent="0.2">
      <c r="A975" s="14" t="s">
        <v>1752</v>
      </c>
      <c r="B975" s="11" t="s">
        <v>1821</v>
      </c>
      <c r="C975" s="16">
        <v>-3000</v>
      </c>
      <c r="D975" s="16">
        <v>0</v>
      </c>
      <c r="E975" s="22">
        <f t="shared" si="30"/>
        <v>0</v>
      </c>
      <c r="F975" s="22">
        <v>0</v>
      </c>
      <c r="G975" s="22">
        <v>0</v>
      </c>
    </row>
    <row r="976" spans="1:7" s="13" customFormat="1" ht="33.75" x14ac:dyDescent="0.2">
      <c r="A976" s="14" t="s">
        <v>1753</v>
      </c>
      <c r="B976" s="11" t="s">
        <v>1822</v>
      </c>
      <c r="C976" s="16">
        <v>23765</v>
      </c>
      <c r="D976" s="16">
        <v>0</v>
      </c>
      <c r="E976" s="22">
        <f t="shared" si="30"/>
        <v>0</v>
      </c>
      <c r="F976" s="22">
        <v>0</v>
      </c>
      <c r="G976" s="22">
        <v>0</v>
      </c>
    </row>
    <row r="977" spans="1:9" s="10" customFormat="1" ht="33.75" x14ac:dyDescent="0.2">
      <c r="A977" s="14" t="s">
        <v>1754</v>
      </c>
      <c r="B977" s="11" t="s">
        <v>1823</v>
      </c>
      <c r="C977" s="16">
        <v>-69198.381469999993</v>
      </c>
      <c r="D977" s="16">
        <v>0</v>
      </c>
      <c r="E977" s="22">
        <f t="shared" si="30"/>
        <v>0</v>
      </c>
      <c r="F977" s="22">
        <v>0</v>
      </c>
      <c r="G977" s="22">
        <v>0</v>
      </c>
    </row>
    <row r="978" spans="1:9" s="10" customFormat="1" ht="11.25" x14ac:dyDescent="0.2">
      <c r="A978" s="21" t="s">
        <v>1755</v>
      </c>
      <c r="B978" s="12" t="s">
        <v>1824</v>
      </c>
      <c r="C978" s="18">
        <v>-6305805.7000000002</v>
      </c>
      <c r="D978" s="18">
        <v>1075111.3576199999</v>
      </c>
      <c r="E978" s="17">
        <v>0</v>
      </c>
      <c r="F978" s="17">
        <v>5635810.142</v>
      </c>
      <c r="G978" s="17">
        <f t="shared" si="29"/>
        <v>19.076429661955778</v>
      </c>
    </row>
    <row r="979" spans="1:9" s="10" customFormat="1" ht="22.5" x14ac:dyDescent="0.2">
      <c r="A979" s="14" t="s">
        <v>1756</v>
      </c>
      <c r="B979" s="11" t="s">
        <v>1825</v>
      </c>
      <c r="C979" s="16">
        <v>2241.5</v>
      </c>
      <c r="D979" s="16">
        <v>2241.4549999999999</v>
      </c>
      <c r="E979" s="22">
        <f t="shared" si="30"/>
        <v>99.997992415792993</v>
      </c>
      <c r="F979" s="22">
        <v>41041</v>
      </c>
      <c r="G979" s="22">
        <f t="shared" si="29"/>
        <v>5.4615019127214248</v>
      </c>
      <c r="I979" s="10">
        <v>349999.95899999997</v>
      </c>
    </row>
    <row r="980" spans="1:9" s="10" customFormat="1" ht="22.5" x14ac:dyDescent="0.2">
      <c r="A980" s="28" t="s">
        <v>1757</v>
      </c>
      <c r="B980" s="11" t="s">
        <v>1826</v>
      </c>
      <c r="C980" s="16">
        <v>2241.5</v>
      </c>
      <c r="D980" s="16">
        <v>2241.4549999999999</v>
      </c>
      <c r="E980" s="22">
        <f t="shared" si="30"/>
        <v>99.997992415792993</v>
      </c>
      <c r="F980" s="22">
        <v>41041</v>
      </c>
      <c r="G980" s="22">
        <f t="shared" si="29"/>
        <v>5.4615019127214248</v>
      </c>
      <c r="I980" s="10">
        <v>349999.95899999997</v>
      </c>
    </row>
    <row r="981" spans="1:9" s="10" customFormat="1" ht="22.5" x14ac:dyDescent="0.2">
      <c r="A981" s="14" t="s">
        <v>1758</v>
      </c>
      <c r="B981" s="11" t="s">
        <v>1827</v>
      </c>
      <c r="C981" s="16">
        <v>2241.5</v>
      </c>
      <c r="D981" s="16">
        <v>2241.4549999999999</v>
      </c>
      <c r="E981" s="22">
        <f t="shared" si="30"/>
        <v>99.997992415792993</v>
      </c>
      <c r="F981" s="22">
        <v>41041</v>
      </c>
      <c r="G981" s="22">
        <f t="shared" si="29"/>
        <v>5.4615019127214248</v>
      </c>
    </row>
    <row r="982" spans="1:9" s="10" customFormat="1" ht="22.5" x14ac:dyDescent="0.2">
      <c r="A982" s="14" t="s">
        <v>1759</v>
      </c>
      <c r="B982" s="11" t="s">
        <v>1828</v>
      </c>
      <c r="C982" s="16">
        <v>-1256186.2</v>
      </c>
      <c r="D982" s="16">
        <v>480.90262000000001</v>
      </c>
      <c r="E982" s="22">
        <v>0</v>
      </c>
      <c r="F982" s="22">
        <v>10.141999999999999</v>
      </c>
      <c r="G982" s="22" t="s">
        <v>2032</v>
      </c>
    </row>
    <row r="983" spans="1:9" s="13" customFormat="1" ht="22.5" x14ac:dyDescent="0.2">
      <c r="A983" s="28" t="s">
        <v>1760</v>
      </c>
      <c r="B983" s="27" t="s">
        <v>1829</v>
      </c>
      <c r="C983" s="22">
        <v>-1539000</v>
      </c>
      <c r="D983" s="22">
        <v>0</v>
      </c>
      <c r="E983" s="22">
        <f t="shared" si="30"/>
        <v>0</v>
      </c>
      <c r="F983" s="22">
        <v>0</v>
      </c>
      <c r="G983" s="22">
        <v>0</v>
      </c>
    </row>
    <row r="984" spans="1:9" s="13" customFormat="1" ht="22.5" x14ac:dyDescent="0.2">
      <c r="A984" s="14" t="s">
        <v>1761</v>
      </c>
      <c r="B984" s="11" t="s">
        <v>1830</v>
      </c>
      <c r="C984" s="16">
        <v>282813.8</v>
      </c>
      <c r="D984" s="16">
        <v>480.90262000000001</v>
      </c>
      <c r="E984" s="22">
        <f t="shared" si="30"/>
        <v>0.17004213372897647</v>
      </c>
      <c r="F984" s="22">
        <v>10.141999999999999</v>
      </c>
      <c r="G984" s="22" t="s">
        <v>2032</v>
      </c>
    </row>
    <row r="985" spans="1:9" s="13" customFormat="1" ht="22.5" x14ac:dyDescent="0.2">
      <c r="A985" s="14" t="s">
        <v>1762</v>
      </c>
      <c r="B985" s="11" t="s">
        <v>1831</v>
      </c>
      <c r="C985" s="16">
        <v>7.5</v>
      </c>
      <c r="D985" s="16">
        <v>480.90262000000001</v>
      </c>
      <c r="E985" s="22" t="s">
        <v>2032</v>
      </c>
      <c r="F985" s="22">
        <v>10.141999999999999</v>
      </c>
      <c r="G985" s="22" t="s">
        <v>2032</v>
      </c>
    </row>
    <row r="986" spans="1:9" s="13" customFormat="1" ht="22.5" x14ac:dyDescent="0.2">
      <c r="A986" s="14" t="s">
        <v>1763</v>
      </c>
      <c r="B986" s="11" t="s">
        <v>1832</v>
      </c>
      <c r="C986" s="16">
        <v>7.5</v>
      </c>
      <c r="D986" s="16">
        <v>480.90262000000001</v>
      </c>
      <c r="E986" s="22" t="s">
        <v>2032</v>
      </c>
      <c r="F986" s="22">
        <v>10.141999999999999</v>
      </c>
      <c r="G986" s="22" t="s">
        <v>2032</v>
      </c>
    </row>
    <row r="987" spans="1:9" s="13" customFormat="1" ht="22.5" x14ac:dyDescent="0.2">
      <c r="A987" s="14" t="s">
        <v>1764</v>
      </c>
      <c r="B987" s="11" t="s">
        <v>1833</v>
      </c>
      <c r="C987" s="16">
        <v>-1539000</v>
      </c>
      <c r="D987" s="16">
        <v>0</v>
      </c>
      <c r="E987" s="22">
        <f t="shared" si="30"/>
        <v>0</v>
      </c>
      <c r="F987" s="22">
        <v>0</v>
      </c>
      <c r="G987" s="22">
        <v>0</v>
      </c>
    </row>
    <row r="988" spans="1:9" s="10" customFormat="1" ht="22.5" x14ac:dyDescent="0.2">
      <c r="A988" s="14" t="s">
        <v>1765</v>
      </c>
      <c r="B988" s="11" t="s">
        <v>1834</v>
      </c>
      <c r="C988" s="16">
        <v>282806.3</v>
      </c>
      <c r="D988" s="16">
        <v>0</v>
      </c>
      <c r="E988" s="22">
        <f t="shared" si="30"/>
        <v>0</v>
      </c>
      <c r="F988" s="22">
        <v>0</v>
      </c>
      <c r="G988" s="22">
        <v>0</v>
      </c>
    </row>
    <row r="989" spans="1:9" s="13" customFormat="1" ht="33.75" x14ac:dyDescent="0.2">
      <c r="A989" s="14" t="s">
        <v>1766</v>
      </c>
      <c r="B989" s="11" t="s">
        <v>1835</v>
      </c>
      <c r="C989" s="16">
        <v>-1535000</v>
      </c>
      <c r="D989" s="16">
        <v>0</v>
      </c>
      <c r="E989" s="22">
        <f t="shared" si="30"/>
        <v>0</v>
      </c>
      <c r="F989" s="22">
        <v>0</v>
      </c>
      <c r="G989" s="22">
        <v>0</v>
      </c>
    </row>
    <row r="990" spans="1:9" s="13" customFormat="1" ht="33.75" x14ac:dyDescent="0.2">
      <c r="A990" s="14" t="s">
        <v>1767</v>
      </c>
      <c r="B990" s="11" t="s">
        <v>1836</v>
      </c>
      <c r="C990" s="16">
        <v>273116.3</v>
      </c>
      <c r="D990" s="16">
        <v>0</v>
      </c>
      <c r="E990" s="22">
        <f t="shared" si="30"/>
        <v>0</v>
      </c>
      <c r="F990" s="22">
        <v>0</v>
      </c>
      <c r="G990" s="22">
        <v>0</v>
      </c>
    </row>
    <row r="991" spans="1:9" s="10" customFormat="1" ht="33.75" x14ac:dyDescent="0.2">
      <c r="A991" s="14" t="s">
        <v>1768</v>
      </c>
      <c r="B991" s="11" t="s">
        <v>1837</v>
      </c>
      <c r="C991" s="16">
        <v>-4000</v>
      </c>
      <c r="D991" s="16">
        <v>0</v>
      </c>
      <c r="E991" s="22">
        <f t="shared" si="30"/>
        <v>0</v>
      </c>
      <c r="F991" s="22">
        <v>0</v>
      </c>
      <c r="G991" s="22">
        <v>0</v>
      </c>
    </row>
    <row r="992" spans="1:9" s="10" customFormat="1" ht="33.75" x14ac:dyDescent="0.2">
      <c r="A992" s="14" t="s">
        <v>1769</v>
      </c>
      <c r="B992" s="11" t="s">
        <v>1838</v>
      </c>
      <c r="C992" s="16">
        <v>9690</v>
      </c>
      <c r="D992" s="16">
        <v>0</v>
      </c>
      <c r="E992" s="22">
        <f t="shared" si="30"/>
        <v>0</v>
      </c>
      <c r="F992" s="22">
        <v>0</v>
      </c>
      <c r="G992" s="22">
        <v>0</v>
      </c>
    </row>
    <row r="993" spans="1:7" s="10" customFormat="1" ht="11.25" x14ac:dyDescent="0.2">
      <c r="A993" s="14" t="s">
        <v>1770</v>
      </c>
      <c r="B993" s="11" t="s">
        <v>1839</v>
      </c>
      <c r="C993" s="16">
        <v>-5051861</v>
      </c>
      <c r="D993" s="16">
        <v>1072389</v>
      </c>
      <c r="E993" s="22">
        <v>0</v>
      </c>
      <c r="F993" s="22">
        <v>5594759</v>
      </c>
      <c r="G993" s="22">
        <f t="shared" ref="G982:G1021" si="31">D993/F993*100</f>
        <v>19.167742524745034</v>
      </c>
    </row>
    <row r="994" spans="1:7" s="10" customFormat="1" ht="45" x14ac:dyDescent="0.2">
      <c r="A994" s="14" t="s">
        <v>1771</v>
      </c>
      <c r="B994" s="11" t="s">
        <v>1840</v>
      </c>
      <c r="C994" s="16">
        <v>-5051861</v>
      </c>
      <c r="D994" s="16">
        <v>1072389</v>
      </c>
      <c r="E994" s="22">
        <v>0</v>
      </c>
      <c r="F994" s="22">
        <v>5594759</v>
      </c>
      <c r="G994" s="22">
        <f t="shared" si="31"/>
        <v>19.167742524745034</v>
      </c>
    </row>
    <row r="995" spans="1:7" s="10" customFormat="1" ht="112.5" x14ac:dyDescent="0.2">
      <c r="A995" s="14" t="s">
        <v>1772</v>
      </c>
      <c r="B995" s="11" t="s">
        <v>1841</v>
      </c>
      <c r="C995" s="16">
        <v>-5051861</v>
      </c>
      <c r="D995" s="16">
        <v>948389</v>
      </c>
      <c r="E995" s="22">
        <v>0</v>
      </c>
      <c r="F995" s="22">
        <v>5594759</v>
      </c>
      <c r="G995" s="22">
        <f t="shared" si="31"/>
        <v>16.951382534976037</v>
      </c>
    </row>
    <row r="996" spans="1:7" s="10" customFormat="1" ht="22.5" x14ac:dyDescent="0.2">
      <c r="A996" s="14" t="s">
        <v>1773</v>
      </c>
      <c r="B996" s="11" t="s">
        <v>1842</v>
      </c>
      <c r="C996" s="16">
        <v>0</v>
      </c>
      <c r="D996" s="16">
        <v>-18953</v>
      </c>
      <c r="E996" s="22">
        <v>0</v>
      </c>
      <c r="F996" s="22">
        <v>0</v>
      </c>
      <c r="G996" s="22">
        <v>0</v>
      </c>
    </row>
    <row r="997" spans="1:7" s="10" customFormat="1" ht="56.25" x14ac:dyDescent="0.2">
      <c r="A997" s="14" t="s">
        <v>1774</v>
      </c>
      <c r="B997" s="11" t="s">
        <v>1843</v>
      </c>
      <c r="C997" s="16">
        <v>0</v>
      </c>
      <c r="D997" s="16">
        <v>206799</v>
      </c>
      <c r="E997" s="22">
        <v>0</v>
      </c>
      <c r="F997" s="22">
        <v>0</v>
      </c>
      <c r="G997" s="22">
        <v>0</v>
      </c>
    </row>
    <row r="998" spans="1:7" s="10" customFormat="1" ht="45" x14ac:dyDescent="0.2">
      <c r="A998" s="14" t="s">
        <v>1775</v>
      </c>
      <c r="B998" s="11" t="s">
        <v>1844</v>
      </c>
      <c r="C998" s="16">
        <v>0</v>
      </c>
      <c r="D998" s="16">
        <v>1139100</v>
      </c>
      <c r="E998" s="22">
        <v>0</v>
      </c>
      <c r="F998" s="22">
        <v>0</v>
      </c>
      <c r="G998" s="22">
        <v>0</v>
      </c>
    </row>
    <row r="999" spans="1:7" s="10" customFormat="1" ht="56.25" x14ac:dyDescent="0.2">
      <c r="A999" s="14" t="s">
        <v>1776</v>
      </c>
      <c r="B999" s="11" t="s">
        <v>1845</v>
      </c>
      <c r="C999" s="16">
        <v>-5051861</v>
      </c>
      <c r="D999" s="16">
        <v>-378557</v>
      </c>
      <c r="E999" s="22">
        <f t="shared" si="30"/>
        <v>7.4934167824490823</v>
      </c>
      <c r="F999" s="22">
        <v>0</v>
      </c>
      <c r="G999" s="22">
        <v>0</v>
      </c>
    </row>
    <row r="1000" spans="1:7" s="10" customFormat="1" ht="101.25" x14ac:dyDescent="0.2">
      <c r="A1000" s="14" t="s">
        <v>1777</v>
      </c>
      <c r="B1000" s="11" t="s">
        <v>1846</v>
      </c>
      <c r="C1000" s="16">
        <v>0</v>
      </c>
      <c r="D1000" s="16">
        <v>124000</v>
      </c>
      <c r="E1000" s="22">
        <v>0</v>
      </c>
      <c r="F1000" s="22">
        <v>0</v>
      </c>
      <c r="G1000" s="22">
        <v>0</v>
      </c>
    </row>
    <row r="1001" spans="1:7" s="10" customFormat="1" ht="146.25" x14ac:dyDescent="0.2">
      <c r="A1001" s="14" t="s">
        <v>1778</v>
      </c>
      <c r="B1001" s="11" t="s">
        <v>1847</v>
      </c>
      <c r="C1001" s="16">
        <v>0</v>
      </c>
      <c r="D1001" s="16">
        <v>124000</v>
      </c>
      <c r="E1001" s="22">
        <v>0</v>
      </c>
      <c r="F1001" s="22">
        <v>0</v>
      </c>
      <c r="G1001" s="22">
        <v>0</v>
      </c>
    </row>
    <row r="1002" spans="1:7" s="10" customFormat="1" ht="11.25" x14ac:dyDescent="0.2">
      <c r="A1002" s="21" t="s">
        <v>1779</v>
      </c>
      <c r="B1002" s="12" t="s">
        <v>1800</v>
      </c>
      <c r="C1002" s="18">
        <f>C1003</f>
        <v>16215790.084980011</v>
      </c>
      <c r="D1002" s="18">
        <v>-7108278.28192</v>
      </c>
      <c r="E1002" s="17">
        <v>0</v>
      </c>
      <c r="F1002" s="17">
        <v>-13143039.38291</v>
      </c>
      <c r="G1002" s="17">
        <f t="shared" si="31"/>
        <v>54.083976124753541</v>
      </c>
    </row>
    <row r="1003" spans="1:7" s="10" customFormat="1" ht="11.25" x14ac:dyDescent="0.2">
      <c r="A1003" s="21" t="s">
        <v>1780</v>
      </c>
      <c r="B1003" s="12" t="s">
        <v>1848</v>
      </c>
      <c r="C1003" s="18">
        <f>C1004+C1013</f>
        <v>16215790.084980011</v>
      </c>
      <c r="D1003" s="18">
        <v>-7108278.28192</v>
      </c>
      <c r="E1003" s="17">
        <v>0</v>
      </c>
      <c r="F1003" s="17">
        <v>-13143039.38291</v>
      </c>
      <c r="G1003" s="17">
        <f t="shared" si="31"/>
        <v>54.083976124753541</v>
      </c>
    </row>
    <row r="1004" spans="1:7" s="10" customFormat="1" ht="11.25" x14ac:dyDescent="0.2">
      <c r="A1004" s="14" t="s">
        <v>1781</v>
      </c>
      <c r="B1004" s="11" t="s">
        <v>1849</v>
      </c>
      <c r="C1004" s="16">
        <f>-(C7+C953+C955+C960+C966+C968+C970+C972+C974+C976+C981+C986+C990+C992+C993)</f>
        <v>-128915577.05708</v>
      </c>
      <c r="D1004" s="16">
        <v>-187087298.32892001</v>
      </c>
      <c r="E1004" s="22">
        <f t="shared" si="30"/>
        <v>145.1238885166556</v>
      </c>
      <c r="F1004" s="22">
        <v>-152025598.37167999</v>
      </c>
      <c r="G1004" s="22">
        <f t="shared" si="31"/>
        <v>123.06302381492318</v>
      </c>
    </row>
    <row r="1005" spans="1:7" s="10" customFormat="1" ht="11.25" x14ac:dyDescent="0.2">
      <c r="A1005" s="14" t="s">
        <v>1782</v>
      </c>
      <c r="B1005" s="11" t="s">
        <v>1850</v>
      </c>
      <c r="C1005" s="16">
        <f>C1004</f>
        <v>-128915577.05708</v>
      </c>
      <c r="D1005" s="16">
        <v>-187087298.32892001</v>
      </c>
      <c r="E1005" s="22">
        <f t="shared" si="30"/>
        <v>145.1238885166556</v>
      </c>
      <c r="F1005" s="22">
        <v>-152025598.37167999</v>
      </c>
      <c r="G1005" s="22">
        <f t="shared" si="31"/>
        <v>123.06302381492318</v>
      </c>
    </row>
    <row r="1006" spans="1:7" s="10" customFormat="1" ht="11.25" x14ac:dyDescent="0.2">
      <c r="A1006" s="14" t="s">
        <v>1783</v>
      </c>
      <c r="B1006" s="11" t="s">
        <v>1851</v>
      </c>
      <c r="C1006" s="16">
        <f>C1004</f>
        <v>-128915577.05708</v>
      </c>
      <c r="D1006" s="16">
        <v>-187087298.32892001</v>
      </c>
      <c r="E1006" s="22">
        <f t="shared" si="30"/>
        <v>145.1238885166556</v>
      </c>
      <c r="F1006" s="22">
        <v>-152025598.37167999</v>
      </c>
      <c r="G1006" s="22">
        <f t="shared" si="31"/>
        <v>123.06302381492318</v>
      </c>
    </row>
    <row r="1007" spans="1:7" s="10" customFormat="1" ht="22.5" x14ac:dyDescent="0.2">
      <c r="A1007" s="14" t="s">
        <v>1784</v>
      </c>
      <c r="B1007" s="11" t="s">
        <v>1852</v>
      </c>
      <c r="C1007" s="16">
        <f>C1004-C1008-C1009-C1010-C1011-C1012</f>
        <v>-107763699.33163002</v>
      </c>
      <c r="D1007" s="16">
        <v>-165222577.48467001</v>
      </c>
      <c r="E1007" s="22">
        <f t="shared" si="30"/>
        <v>153.31932599698263</v>
      </c>
      <c r="F1007" s="22">
        <v>-132888037.58544001</v>
      </c>
      <c r="G1007" s="22">
        <f t="shared" si="31"/>
        <v>124.33216750487462</v>
      </c>
    </row>
    <row r="1008" spans="1:7" s="13" customFormat="1" ht="22.5" x14ac:dyDescent="0.2">
      <c r="A1008" s="14" t="s">
        <v>1785</v>
      </c>
      <c r="B1008" s="11" t="s">
        <v>1853</v>
      </c>
      <c r="C1008" s="16">
        <v>-10959166.189999999</v>
      </c>
      <c r="D1008" s="16">
        <v>-9649526.8785699997</v>
      </c>
      <c r="E1008" s="22">
        <f t="shared" si="30"/>
        <v>88.049827069644977</v>
      </c>
      <c r="F1008" s="22">
        <v>-9817255.86142</v>
      </c>
      <c r="G1008" s="22">
        <f t="shared" si="31"/>
        <v>98.291488118292364</v>
      </c>
    </row>
    <row r="1009" spans="1:7" s="10" customFormat="1" ht="22.5" x14ac:dyDescent="0.2">
      <c r="A1009" s="14" t="s">
        <v>1786</v>
      </c>
      <c r="B1009" s="11" t="s">
        <v>1854</v>
      </c>
      <c r="C1009" s="16">
        <v>-3213054.2982299998</v>
      </c>
      <c r="D1009" s="16">
        <v>-3911540.3387800003</v>
      </c>
      <c r="E1009" s="22">
        <f t="shared" si="30"/>
        <v>121.73900518689587</v>
      </c>
      <c r="F1009" s="22">
        <v>-4919630.1024500001</v>
      </c>
      <c r="G1009" s="22">
        <f t="shared" si="31"/>
        <v>79.508830081189103</v>
      </c>
    </row>
    <row r="1010" spans="1:7" s="10" customFormat="1" ht="22.5" x14ac:dyDescent="0.2">
      <c r="A1010" s="14" t="s">
        <v>1787</v>
      </c>
      <c r="B1010" s="11" t="s">
        <v>1855</v>
      </c>
      <c r="C1010" s="16">
        <v>-1141317.5371700001</v>
      </c>
      <c r="D1010" s="16">
        <v>-1366853.4097</v>
      </c>
      <c r="E1010" s="22">
        <f t="shared" si="30"/>
        <v>119.76100998931783</v>
      </c>
      <c r="F1010" s="22">
        <v>-1396521.5340999998</v>
      </c>
      <c r="G1010" s="22">
        <f t="shared" si="31"/>
        <v>97.87556985871187</v>
      </c>
    </row>
    <row r="1011" spans="1:7" s="10" customFormat="1" ht="22.5" x14ac:dyDescent="0.2">
      <c r="A1011" s="14" t="s">
        <v>1788</v>
      </c>
      <c r="B1011" s="11" t="s">
        <v>1856</v>
      </c>
      <c r="C1011" s="16">
        <v>-793497.2326799999</v>
      </c>
      <c r="D1011" s="16">
        <v>-825738.09678000002</v>
      </c>
      <c r="E1011" s="22">
        <f t="shared" si="30"/>
        <v>104.06313503969106</v>
      </c>
      <c r="F1011" s="22">
        <v>-969669.05273</v>
      </c>
      <c r="G1011" s="22">
        <f t="shared" si="31"/>
        <v>85.156692838161874</v>
      </c>
    </row>
    <row r="1012" spans="1:7" s="13" customFormat="1" ht="22.5" x14ac:dyDescent="0.2">
      <c r="A1012" s="14" t="s">
        <v>1789</v>
      </c>
      <c r="B1012" s="27" t="s">
        <v>1857</v>
      </c>
      <c r="C1012" s="22">
        <v>-5044842.4673699997</v>
      </c>
      <c r="D1012" s="22">
        <v>-6111062.1204200005</v>
      </c>
      <c r="E1012" s="22">
        <f t="shared" si="30"/>
        <v>121.1348453385076</v>
      </c>
      <c r="F1012" s="22">
        <v>-2034484.23554</v>
      </c>
      <c r="G1012" s="22" t="s">
        <v>2032</v>
      </c>
    </row>
    <row r="1013" spans="1:7" s="13" customFormat="1" ht="11.25" x14ac:dyDescent="0.2">
      <c r="A1013" s="14" t="s">
        <v>1790</v>
      </c>
      <c r="B1013" s="11" t="s">
        <v>1858</v>
      </c>
      <c r="C1013" s="16">
        <v>145131367.14206001</v>
      </c>
      <c r="D1013" s="16">
        <v>179979020.04699999</v>
      </c>
      <c r="E1013" s="22">
        <f t="shared" si="30"/>
        <v>124.01111047953528</v>
      </c>
      <c r="F1013" s="22">
        <v>138882558.98876998</v>
      </c>
      <c r="G1013" s="22">
        <f t="shared" si="31"/>
        <v>129.59080057097239</v>
      </c>
    </row>
    <row r="1014" spans="1:7" s="13" customFormat="1" ht="11.25" x14ac:dyDescent="0.2">
      <c r="A1014" s="14" t="s">
        <v>1791</v>
      </c>
      <c r="B1014" s="11" t="s">
        <v>1859</v>
      </c>
      <c r="C1014" s="16">
        <v>145131367.14206001</v>
      </c>
      <c r="D1014" s="16">
        <v>179979020.04699999</v>
      </c>
      <c r="E1014" s="22">
        <f t="shared" si="30"/>
        <v>124.01111047953528</v>
      </c>
      <c r="F1014" s="22">
        <v>138882558.98876998</v>
      </c>
      <c r="G1014" s="22">
        <f t="shared" si="31"/>
        <v>129.59080057097239</v>
      </c>
    </row>
    <row r="1015" spans="1:7" s="10" customFormat="1" ht="11.25" x14ac:dyDescent="0.2">
      <c r="A1015" s="14" t="s">
        <v>1792</v>
      </c>
      <c r="B1015" s="11" t="s">
        <v>1860</v>
      </c>
      <c r="C1015" s="16">
        <v>145131367.14206001</v>
      </c>
      <c r="D1015" s="16">
        <v>179979020.04699999</v>
      </c>
      <c r="E1015" s="22">
        <f t="shared" si="30"/>
        <v>124.01111047953528</v>
      </c>
      <c r="F1015" s="22">
        <v>138882558.98876998</v>
      </c>
      <c r="G1015" s="22">
        <f t="shared" si="31"/>
        <v>129.59080057097239</v>
      </c>
    </row>
    <row r="1016" spans="1:7" s="10" customFormat="1" ht="22.5" x14ac:dyDescent="0.2">
      <c r="A1016" s="14" t="s">
        <v>1793</v>
      </c>
      <c r="B1016" s="11" t="s">
        <v>1861</v>
      </c>
      <c r="C1016" s="16">
        <v>94591193.267670006</v>
      </c>
      <c r="D1016" s="16">
        <v>130126837.98416001</v>
      </c>
      <c r="E1016" s="22">
        <f t="shared" si="30"/>
        <v>137.56760379999943</v>
      </c>
      <c r="F1016" s="22">
        <v>97170002.612100005</v>
      </c>
      <c r="G1016" s="22">
        <f t="shared" si="31"/>
        <v>133.91667642906503</v>
      </c>
    </row>
    <row r="1017" spans="1:7" s="10" customFormat="1" ht="22.5" x14ac:dyDescent="0.2">
      <c r="A1017" s="14" t="s">
        <v>1794</v>
      </c>
      <c r="B1017" s="11" t="s">
        <v>1862</v>
      </c>
      <c r="C1017" s="16">
        <v>22408519.08509</v>
      </c>
      <c r="D1017" s="16">
        <v>21876929.179950003</v>
      </c>
      <c r="E1017" s="22">
        <f t="shared" si="30"/>
        <v>97.627732992432755</v>
      </c>
      <c r="F1017" s="22">
        <v>21819509.46071</v>
      </c>
      <c r="G1017" s="22">
        <f t="shared" si="31"/>
        <v>100.26315769996295</v>
      </c>
    </row>
    <row r="1018" spans="1:7" s="10" customFormat="1" ht="22.5" x14ac:dyDescent="0.2">
      <c r="A1018" s="14" t="s">
        <v>1795</v>
      </c>
      <c r="B1018" s="11" t="s">
        <v>1863</v>
      </c>
      <c r="C1018" s="16">
        <v>10093299.639180001</v>
      </c>
      <c r="D1018" s="16">
        <v>9945991.6775899995</v>
      </c>
      <c r="E1018" s="22">
        <f t="shared" si="30"/>
        <v>98.540537120109022</v>
      </c>
      <c r="F1018" s="22">
        <v>11634146.108649999</v>
      </c>
      <c r="G1018" s="22">
        <f t="shared" si="31"/>
        <v>85.489657639722651</v>
      </c>
    </row>
    <row r="1019" spans="1:7" s="10" customFormat="1" ht="22.5" x14ac:dyDescent="0.2">
      <c r="A1019" s="14" t="s">
        <v>1796</v>
      </c>
      <c r="B1019" s="11" t="s">
        <v>1864</v>
      </c>
      <c r="C1019" s="16">
        <v>1836010.4114400002</v>
      </c>
      <c r="D1019" s="16">
        <v>1730545.87347</v>
      </c>
      <c r="E1019" s="22">
        <f t="shared" si="30"/>
        <v>94.255776693157017</v>
      </c>
      <c r="F1019" s="22">
        <v>2001732.7595799998</v>
      </c>
      <c r="G1019" s="22">
        <f t="shared" si="31"/>
        <v>86.45239306734932</v>
      </c>
    </row>
    <row r="1020" spans="1:7" s="10" customFormat="1" ht="22.5" x14ac:dyDescent="0.2">
      <c r="A1020" s="14" t="s">
        <v>1797</v>
      </c>
      <c r="B1020" s="11" t="s">
        <v>1865</v>
      </c>
      <c r="C1020" s="16">
        <v>946952.54978999996</v>
      </c>
      <c r="D1020" s="16">
        <v>965354.70032000006</v>
      </c>
      <c r="E1020" s="22">
        <f t="shared" si="30"/>
        <v>101.94330228416209</v>
      </c>
      <c r="F1020" s="22">
        <v>868383.46190999995</v>
      </c>
      <c r="G1020" s="22">
        <f t="shared" si="31"/>
        <v>111.16686840128355</v>
      </c>
    </row>
    <row r="1021" spans="1:7" s="10" customFormat="1" ht="22.5" x14ac:dyDescent="0.2">
      <c r="A1021" s="14" t="s">
        <v>1798</v>
      </c>
      <c r="B1021" s="11" t="s">
        <v>1866</v>
      </c>
      <c r="C1021" s="16">
        <v>15255392.188889999</v>
      </c>
      <c r="D1021" s="16">
        <v>15333360.631510001</v>
      </c>
      <c r="E1021" s="22">
        <f t="shared" si="30"/>
        <v>100.51108776263899</v>
      </c>
      <c r="F1021" s="22">
        <v>5388784.5858199997</v>
      </c>
      <c r="G1021" s="22" t="s">
        <v>2032</v>
      </c>
    </row>
    <row r="1022" spans="1:7" x14ac:dyDescent="0.2">
      <c r="A1022" s="23"/>
      <c r="B1022" s="24"/>
      <c r="C1022" s="25"/>
      <c r="D1022" s="25"/>
      <c r="E1022" s="19"/>
      <c r="F1022" s="19"/>
      <c r="G1022" s="19">
        <v>0</v>
      </c>
    </row>
    <row r="1023" spans="1:7" ht="32.25" customHeight="1" x14ac:dyDescent="0.2">
      <c r="A1023" s="32" t="s">
        <v>8</v>
      </c>
      <c r="B1023" s="32"/>
      <c r="C1023" s="19"/>
      <c r="D1023" s="19"/>
      <c r="E1023" s="19" t="s">
        <v>7</v>
      </c>
      <c r="F1023" s="19"/>
      <c r="G1023" s="19"/>
    </row>
    <row r="1024" spans="1:7" x14ac:dyDescent="0.2">
      <c r="A1024" s="19"/>
      <c r="B1024" s="19"/>
      <c r="C1024" s="20"/>
      <c r="D1024" s="20"/>
      <c r="E1024" s="6"/>
      <c r="F1024" s="6"/>
      <c r="G1024" s="6"/>
    </row>
    <row r="1025" spans="5:5" x14ac:dyDescent="0.2">
      <c r="E1025" s="2">
        <v>0</v>
      </c>
    </row>
  </sheetData>
  <autoFilter ref="A6:I1023"/>
  <mergeCells count="6">
    <mergeCell ref="F4:G4"/>
    <mergeCell ref="A1023:B1023"/>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59"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2023-10-18T12:03:32Z</cp:lastPrinted>
  <dcterms:created xsi:type="dcterms:W3CDTF">1999-06-18T11:49:53Z</dcterms:created>
  <dcterms:modified xsi:type="dcterms:W3CDTF">2024-04-10T08:52:04Z</dcterms:modified>
</cp:coreProperties>
</file>