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Сводки ОСБП\Сводки 2024 год\на 01.09.2024\"/>
    </mc:Choice>
  </mc:AlternateContent>
  <bookViews>
    <workbookView xWindow="480" yWindow="60" windowWidth="18075" windowHeight="9900"/>
  </bookViews>
  <sheets>
    <sheet name="Лист1" sheetId="1" r:id="rId1"/>
  </sheets>
  <definedNames>
    <definedName name="_xlnm._FilterDatabase" localSheetId="0" hidden="1">Лист1!$A$6:$J$758</definedName>
    <definedName name="_xlnm.Print_Area" localSheetId="0">Лист1!$A$1:$J$758</definedName>
  </definedNames>
  <calcPr calcId="162913"/>
</workbook>
</file>

<file path=xl/calcChain.xml><?xml version="1.0" encoding="utf-8"?>
<calcChain xmlns="http://schemas.openxmlformats.org/spreadsheetml/2006/main">
  <c r="J758" i="1" l="1"/>
  <c r="J757" i="1"/>
  <c r="J756" i="1"/>
  <c r="J755" i="1"/>
  <c r="J754" i="1"/>
  <c r="J753" i="1"/>
  <c r="J752" i="1"/>
  <c r="J751" i="1"/>
  <c r="J750" i="1"/>
  <c r="J749" i="1"/>
  <c r="J748" i="1"/>
  <c r="J747" i="1"/>
  <c r="J746" i="1"/>
  <c r="J744" i="1"/>
  <c r="J743" i="1"/>
  <c r="J742" i="1"/>
  <c r="J741" i="1"/>
  <c r="J740" i="1"/>
  <c r="J739" i="1"/>
  <c r="J738" i="1"/>
  <c r="J737" i="1"/>
  <c r="J736" i="1"/>
  <c r="J735" i="1"/>
  <c r="J734" i="1"/>
  <c r="J733" i="1"/>
  <c r="J729" i="1"/>
  <c r="J727" i="1"/>
  <c r="J725" i="1"/>
  <c r="J722" i="1"/>
  <c r="J721" i="1"/>
  <c r="J718" i="1"/>
  <c r="J717" i="1"/>
  <c r="J716" i="1"/>
  <c r="J713" i="1"/>
  <c r="J712" i="1"/>
  <c r="J711" i="1"/>
  <c r="J710" i="1"/>
  <c r="J709" i="1"/>
  <c r="J708" i="1"/>
  <c r="J707" i="1"/>
  <c r="J706" i="1"/>
  <c r="J705" i="1"/>
  <c r="J704" i="1"/>
  <c r="J703" i="1"/>
  <c r="J702" i="1"/>
  <c r="J701" i="1"/>
  <c r="J700" i="1"/>
  <c r="J699" i="1"/>
  <c r="J698" i="1"/>
  <c r="J697" i="1"/>
  <c r="J696" i="1"/>
  <c r="J695" i="1"/>
  <c r="J694" i="1"/>
  <c r="J693" i="1"/>
  <c r="J692" i="1"/>
  <c r="J691" i="1"/>
  <c r="J690" i="1"/>
  <c r="J689" i="1"/>
  <c r="J688" i="1"/>
  <c r="J687" i="1"/>
  <c r="J686" i="1"/>
  <c r="J685" i="1"/>
  <c r="J684" i="1"/>
  <c r="J683" i="1"/>
  <c r="J682" i="1"/>
  <c r="J681" i="1"/>
  <c r="J680" i="1"/>
  <c r="J679" i="1"/>
  <c r="J678" i="1"/>
  <c r="J675" i="1"/>
  <c r="J674" i="1"/>
  <c r="J673" i="1"/>
  <c r="J672" i="1"/>
  <c r="J671" i="1"/>
  <c r="J670" i="1"/>
  <c r="J669" i="1"/>
  <c r="J668" i="1"/>
  <c r="J667" i="1"/>
  <c r="J666" i="1"/>
  <c r="J665" i="1"/>
  <c r="J664" i="1"/>
  <c r="J661" i="1"/>
  <c r="J660" i="1"/>
  <c r="J659" i="1"/>
  <c r="J658" i="1"/>
  <c r="J657" i="1"/>
  <c r="J656" i="1"/>
  <c r="J655" i="1"/>
  <c r="J654" i="1"/>
  <c r="J653" i="1"/>
  <c r="J652" i="1"/>
  <c r="J651" i="1"/>
  <c r="J650" i="1"/>
  <c r="J646" i="1"/>
  <c r="J645" i="1"/>
  <c r="J644" i="1"/>
  <c r="J643" i="1"/>
  <c r="J642" i="1"/>
  <c r="J641" i="1"/>
  <c r="J640" i="1"/>
  <c r="J639" i="1"/>
  <c r="J638" i="1"/>
  <c r="J636" i="1"/>
  <c r="J635" i="1"/>
  <c r="J634" i="1"/>
  <c r="J633" i="1"/>
  <c r="J630" i="1"/>
  <c r="J629" i="1"/>
  <c r="J625" i="1"/>
  <c r="J623" i="1"/>
  <c r="J622" i="1"/>
  <c r="J621" i="1"/>
  <c r="J620" i="1"/>
  <c r="J615" i="1"/>
  <c r="J612" i="1"/>
  <c r="J611" i="1"/>
  <c r="J609" i="1"/>
  <c r="J608" i="1"/>
  <c r="J605" i="1"/>
  <c r="J604" i="1"/>
  <c r="J603" i="1"/>
  <c r="J601" i="1"/>
  <c r="J600" i="1"/>
  <c r="J599" i="1"/>
  <c r="J597" i="1"/>
  <c r="J596" i="1"/>
  <c r="J595" i="1"/>
  <c r="J594" i="1"/>
  <c r="J593" i="1"/>
  <c r="J591" i="1"/>
  <c r="J585" i="1"/>
  <c r="J583" i="1"/>
  <c r="J580" i="1"/>
  <c r="J579" i="1"/>
  <c r="J578" i="1"/>
  <c r="J577" i="1"/>
  <c r="J576" i="1"/>
  <c r="J571" i="1"/>
  <c r="J570" i="1"/>
  <c r="J569" i="1"/>
  <c r="J568" i="1"/>
  <c r="J565" i="1"/>
  <c r="J564" i="1"/>
  <c r="J561" i="1"/>
  <c r="J560" i="1"/>
  <c r="J559" i="1"/>
  <c r="J558" i="1"/>
  <c r="J557" i="1"/>
  <c r="J556" i="1"/>
  <c r="J555" i="1"/>
  <c r="J554" i="1"/>
  <c r="J553" i="1"/>
  <c r="J552" i="1"/>
  <c r="J551" i="1"/>
  <c r="J550" i="1"/>
  <c r="J549" i="1"/>
  <c r="J548" i="1"/>
  <c r="J547" i="1"/>
  <c r="J546" i="1"/>
  <c r="J545" i="1"/>
  <c r="J544" i="1"/>
  <c r="J543" i="1"/>
  <c r="J542" i="1"/>
  <c r="J541" i="1"/>
  <c r="J540" i="1"/>
  <c r="J539" i="1"/>
  <c r="J538" i="1"/>
  <c r="J537" i="1"/>
  <c r="J536" i="1"/>
  <c r="J535" i="1"/>
  <c r="J534" i="1"/>
  <c r="J533" i="1"/>
  <c r="J531" i="1"/>
  <c r="J530" i="1"/>
  <c r="J528" i="1"/>
  <c r="J527" i="1"/>
  <c r="J526" i="1"/>
  <c r="J525" i="1"/>
  <c r="J522" i="1"/>
  <c r="J521" i="1"/>
  <c r="J520" i="1"/>
  <c r="J519" i="1"/>
  <c r="J518" i="1"/>
  <c r="J517" i="1"/>
  <c r="J516" i="1"/>
  <c r="J513" i="1"/>
  <c r="J512" i="1"/>
  <c r="J511" i="1"/>
  <c r="J510" i="1"/>
  <c r="J508" i="1"/>
  <c r="J507" i="1"/>
  <c r="J506" i="1"/>
  <c r="J505" i="1"/>
  <c r="J504" i="1"/>
  <c r="J503" i="1"/>
  <c r="J502" i="1"/>
  <c r="J501" i="1"/>
  <c r="J500" i="1"/>
  <c r="J499" i="1"/>
  <c r="J498" i="1"/>
  <c r="J497" i="1"/>
  <c r="J496" i="1"/>
  <c r="J495" i="1"/>
  <c r="J489" i="1"/>
  <c r="J488" i="1"/>
  <c r="J485" i="1"/>
  <c r="J482" i="1"/>
  <c r="J481" i="1"/>
  <c r="J480" i="1"/>
  <c r="J479" i="1"/>
  <c r="J474" i="1"/>
  <c r="J473" i="1"/>
  <c r="J472" i="1"/>
  <c r="J471" i="1"/>
  <c r="J470" i="1"/>
  <c r="J469" i="1"/>
  <c r="J468" i="1"/>
  <c r="J467" i="1"/>
  <c r="J459" i="1"/>
  <c r="J458" i="1"/>
  <c r="J455" i="1"/>
  <c r="J454" i="1"/>
  <c r="J453" i="1"/>
  <c r="J452" i="1"/>
  <c r="J451" i="1"/>
  <c r="J448" i="1"/>
  <c r="J447" i="1"/>
  <c r="J446" i="1"/>
  <c r="J445" i="1"/>
  <c r="J444" i="1"/>
  <c r="J443" i="1"/>
  <c r="J442" i="1"/>
  <c r="J441" i="1"/>
  <c r="J440" i="1"/>
  <c r="J439" i="1"/>
  <c r="J436" i="1"/>
  <c r="J435" i="1"/>
  <c r="J434" i="1"/>
  <c r="J433" i="1"/>
  <c r="J430" i="1"/>
  <c r="J429" i="1"/>
  <c r="J428" i="1"/>
  <c r="J427" i="1"/>
  <c r="J426" i="1"/>
  <c r="J425" i="1"/>
  <c r="J424" i="1"/>
  <c r="J423" i="1"/>
  <c r="J422" i="1"/>
  <c r="J421" i="1"/>
  <c r="J420" i="1"/>
  <c r="J419" i="1"/>
  <c r="J418" i="1"/>
  <c r="J405" i="1"/>
  <c r="J404" i="1"/>
  <c r="J401" i="1"/>
  <c r="J400" i="1"/>
  <c r="J397" i="1"/>
  <c r="J396" i="1"/>
  <c r="J391" i="1"/>
  <c r="J390" i="1"/>
  <c r="J389" i="1"/>
  <c r="J388" i="1"/>
  <c r="J387" i="1"/>
  <c r="J386" i="1"/>
  <c r="J385" i="1"/>
  <c r="J384" i="1"/>
  <c r="J383" i="1"/>
  <c r="J382" i="1"/>
  <c r="J381" i="1"/>
  <c r="J380" i="1"/>
  <c r="J379" i="1"/>
  <c r="J370" i="1"/>
  <c r="J369" i="1"/>
  <c r="J368" i="1"/>
  <c r="J367" i="1"/>
  <c r="J366" i="1"/>
  <c r="J365" i="1"/>
  <c r="J364" i="1"/>
  <c r="J363" i="1"/>
  <c r="J362" i="1"/>
  <c r="J361" i="1"/>
  <c r="J358" i="1"/>
  <c r="J357" i="1"/>
  <c r="J351" i="1"/>
  <c r="J350" i="1"/>
  <c r="J345" i="1"/>
  <c r="J344" i="1"/>
  <c r="J343" i="1"/>
  <c r="J342" i="1"/>
  <c r="J341" i="1"/>
  <c r="J340" i="1"/>
  <c r="J335" i="1"/>
  <c r="J334" i="1"/>
  <c r="J333" i="1"/>
  <c r="J332" i="1"/>
  <c r="J331" i="1"/>
  <c r="J328" i="1"/>
  <c r="J326" i="1"/>
  <c r="J325" i="1"/>
  <c r="J324" i="1"/>
  <c r="J323" i="1"/>
  <c r="J322" i="1"/>
  <c r="J319" i="1"/>
  <c r="J318" i="1"/>
  <c r="J315" i="1"/>
  <c r="J314" i="1"/>
  <c r="J313" i="1"/>
  <c r="J312" i="1"/>
  <c r="J311" i="1"/>
  <c r="J310" i="1"/>
  <c r="J309" i="1"/>
  <c r="J308" i="1"/>
  <c r="J307" i="1"/>
  <c r="J306" i="1"/>
  <c r="J305" i="1"/>
  <c r="J304" i="1"/>
  <c r="J303" i="1"/>
  <c r="J302" i="1"/>
  <c r="J301" i="1"/>
  <c r="J300" i="1"/>
  <c r="J299" i="1"/>
  <c r="J298" i="1"/>
  <c r="J295" i="1"/>
  <c r="J294" i="1"/>
  <c r="J293" i="1"/>
  <c r="J291" i="1"/>
  <c r="J290" i="1"/>
  <c r="J288" i="1"/>
  <c r="J283" i="1"/>
  <c r="J282" i="1"/>
  <c r="J281" i="1"/>
  <c r="J278" i="1"/>
  <c r="J277" i="1"/>
  <c r="J276" i="1"/>
  <c r="J275" i="1"/>
  <c r="J274" i="1"/>
  <c r="J273" i="1"/>
  <c r="J272" i="1"/>
  <c r="J271" i="1"/>
  <c r="J270" i="1"/>
  <c r="J269" i="1"/>
  <c r="J268" i="1"/>
  <c r="J264" i="1"/>
  <c r="J262" i="1"/>
  <c r="J261" i="1"/>
  <c r="J260" i="1"/>
  <c r="J259" i="1"/>
  <c r="J258" i="1"/>
  <c r="J257" i="1"/>
  <c r="J256" i="1"/>
  <c r="J255" i="1"/>
  <c r="J254" i="1"/>
  <c r="J253" i="1"/>
  <c r="J251" i="1"/>
  <c r="J249" i="1"/>
  <c r="J247" i="1"/>
  <c r="J246" i="1"/>
  <c r="J245" i="1"/>
  <c r="J244" i="1"/>
  <c r="J243" i="1"/>
  <c r="J242" i="1"/>
  <c r="J241" i="1"/>
  <c r="J240" i="1"/>
  <c r="J239" i="1"/>
  <c r="J238" i="1"/>
  <c r="J237" i="1"/>
  <c r="J236" i="1"/>
  <c r="J234" i="1"/>
  <c r="J233" i="1"/>
  <c r="J232" i="1"/>
  <c r="J230" i="1"/>
  <c r="J229" i="1"/>
  <c r="J227" i="1"/>
  <c r="J225" i="1"/>
  <c r="J223" i="1"/>
  <c r="J222" i="1"/>
  <c r="J221" i="1"/>
  <c r="J220" i="1"/>
  <c r="J219" i="1"/>
  <c r="J218" i="1"/>
  <c r="J217" i="1"/>
  <c r="J216" i="1"/>
  <c r="J215" i="1"/>
  <c r="J214" i="1"/>
  <c r="J213" i="1"/>
  <c r="J212" i="1"/>
  <c r="J211" i="1"/>
  <c r="J205" i="1"/>
  <c r="J204" i="1"/>
  <c r="J202" i="1"/>
  <c r="J201" i="1"/>
  <c r="J200" i="1"/>
  <c r="J199" i="1"/>
  <c r="J198" i="1"/>
  <c r="J196" i="1"/>
  <c r="J195" i="1"/>
  <c r="J194" i="1"/>
  <c r="J193" i="1"/>
  <c r="J192" i="1"/>
  <c r="J191" i="1"/>
  <c r="J190" i="1"/>
  <c r="J189" i="1"/>
  <c r="J186" i="1"/>
  <c r="J185" i="1"/>
  <c r="J184" i="1"/>
  <c r="J183" i="1"/>
  <c r="J182" i="1"/>
  <c r="J181" i="1"/>
  <c r="J180" i="1"/>
  <c r="J178" i="1"/>
  <c r="J176" i="1"/>
  <c r="J175" i="1"/>
  <c r="J174" i="1"/>
  <c r="J169" i="1"/>
  <c r="J168" i="1"/>
  <c r="J167" i="1"/>
  <c r="J166" i="1"/>
  <c r="J165" i="1"/>
  <c r="J164" i="1"/>
  <c r="J162" i="1"/>
  <c r="J161" i="1"/>
  <c r="J160" i="1"/>
  <c r="J159" i="1"/>
  <c r="J158" i="1"/>
  <c r="J157" i="1"/>
  <c r="J156" i="1"/>
  <c r="J155" i="1"/>
  <c r="J154" i="1"/>
  <c r="J153" i="1"/>
  <c r="J152" i="1"/>
  <c r="J148" i="1"/>
  <c r="J147" i="1"/>
  <c r="J146" i="1"/>
  <c r="J144" i="1"/>
  <c r="J143" i="1"/>
  <c r="J142" i="1"/>
  <c r="J141" i="1"/>
  <c r="J140" i="1"/>
  <c r="J139" i="1"/>
  <c r="J138" i="1"/>
  <c r="J137" i="1"/>
  <c r="J136" i="1"/>
  <c r="J129" i="1"/>
  <c r="J128" i="1"/>
  <c r="J127" i="1"/>
  <c r="J125" i="1"/>
  <c r="J124" i="1"/>
  <c r="J123" i="1"/>
  <c r="J122" i="1"/>
  <c r="J119" i="1"/>
  <c r="J118" i="1"/>
  <c r="J116" i="1"/>
  <c r="J115" i="1"/>
  <c r="J113" i="1"/>
  <c r="J112" i="1"/>
  <c r="J111" i="1"/>
  <c r="J109" i="1"/>
  <c r="J108" i="1"/>
  <c r="J107" i="1"/>
  <c r="J106" i="1"/>
  <c r="J105" i="1"/>
  <c r="J104" i="1"/>
  <c r="J103" i="1"/>
  <c r="J102" i="1"/>
  <c r="J101" i="1"/>
  <c r="J100" i="1"/>
  <c r="J98" i="1"/>
  <c r="J97" i="1"/>
  <c r="J96" i="1"/>
  <c r="J95" i="1"/>
  <c r="J94" i="1"/>
  <c r="J92" i="1"/>
  <c r="J91" i="1"/>
  <c r="J90" i="1"/>
  <c r="J89" i="1"/>
  <c r="J87" i="1"/>
  <c r="J86" i="1"/>
  <c r="J85"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5" i="1"/>
  <c r="J44" i="1"/>
  <c r="J43" i="1"/>
  <c r="J42" i="1"/>
  <c r="J41" i="1"/>
  <c r="J40" i="1"/>
  <c r="J39" i="1"/>
  <c r="J38" i="1"/>
  <c r="J37" i="1"/>
  <c r="J35" i="1"/>
  <c r="J34" i="1"/>
  <c r="J32" i="1"/>
  <c r="J30" i="1"/>
  <c r="J29" i="1"/>
  <c r="J27" i="1"/>
  <c r="J25" i="1"/>
  <c r="J24" i="1"/>
  <c r="J23" i="1"/>
  <c r="J21" i="1"/>
  <c r="J20" i="1"/>
  <c r="J18" i="1"/>
  <c r="J17" i="1"/>
  <c r="J16" i="1"/>
  <c r="J15" i="1"/>
  <c r="J13" i="1"/>
  <c r="J12" i="1"/>
  <c r="J11" i="1"/>
  <c r="J10" i="1"/>
  <c r="J9" i="1"/>
  <c r="J8" i="1"/>
  <c r="G754" i="1"/>
  <c r="G753" i="1"/>
  <c r="G752" i="1"/>
  <c r="G751" i="1"/>
  <c r="G749" i="1"/>
  <c r="H748" i="1"/>
  <c r="G748" i="1"/>
  <c r="H747" i="1"/>
  <c r="G747" i="1"/>
  <c r="H744" i="1"/>
  <c r="G744" i="1"/>
  <c r="H743" i="1"/>
  <c r="G743" i="1"/>
  <c r="H742" i="1"/>
  <c r="G742" i="1"/>
  <c r="H741" i="1"/>
  <c r="G741" i="1"/>
  <c r="H740" i="1"/>
  <c r="G740" i="1"/>
  <c r="H739" i="1"/>
  <c r="G739" i="1"/>
  <c r="H738" i="1"/>
  <c r="G738" i="1"/>
  <c r="H735" i="1"/>
  <c r="G735" i="1"/>
  <c r="H734" i="1"/>
  <c r="G734" i="1"/>
  <c r="H729" i="1"/>
  <c r="G729" i="1"/>
  <c r="H728" i="1"/>
  <c r="G728" i="1"/>
  <c r="H727" i="1"/>
  <c r="G727" i="1"/>
  <c r="H726" i="1"/>
  <c r="G726" i="1"/>
  <c r="H725" i="1"/>
  <c r="G725" i="1"/>
  <c r="H724" i="1"/>
  <c r="G724" i="1"/>
  <c r="H723" i="1"/>
  <c r="G723" i="1"/>
  <c r="H722" i="1"/>
  <c r="G722" i="1"/>
  <c r="G721" i="1"/>
  <c r="H719" i="1"/>
  <c r="G719" i="1"/>
  <c r="H718" i="1"/>
  <c r="G718" i="1"/>
  <c r="H717" i="1"/>
  <c r="G717" i="1"/>
  <c r="H716" i="1"/>
  <c r="G716" i="1"/>
  <c r="H715" i="1"/>
  <c r="G715" i="1"/>
  <c r="H714" i="1"/>
  <c r="G714" i="1"/>
  <c r="H713" i="1"/>
  <c r="G713" i="1"/>
  <c r="H712" i="1"/>
  <c r="G712" i="1"/>
  <c r="H711" i="1"/>
  <c r="G711" i="1"/>
  <c r="H710" i="1"/>
  <c r="G710" i="1"/>
  <c r="H709" i="1"/>
  <c r="G709" i="1"/>
  <c r="H708" i="1"/>
  <c r="G708" i="1"/>
  <c r="H707" i="1"/>
  <c r="G707" i="1"/>
  <c r="H706" i="1"/>
  <c r="G706" i="1"/>
  <c r="H705" i="1"/>
  <c r="G705" i="1"/>
  <c r="H704" i="1"/>
  <c r="G704" i="1"/>
  <c r="H703" i="1"/>
  <c r="G703" i="1"/>
  <c r="H702" i="1"/>
  <c r="G702" i="1"/>
  <c r="H701" i="1"/>
  <c r="G701" i="1"/>
  <c r="H700" i="1"/>
  <c r="G700" i="1"/>
  <c r="H699" i="1"/>
  <c r="G699" i="1"/>
  <c r="H698" i="1"/>
  <c r="G698" i="1"/>
  <c r="H697" i="1"/>
  <c r="G697" i="1"/>
  <c r="H696" i="1"/>
  <c r="G696" i="1"/>
  <c r="H695" i="1"/>
  <c r="G695" i="1"/>
  <c r="H694" i="1"/>
  <c r="G694" i="1"/>
  <c r="H693" i="1"/>
  <c r="G693" i="1"/>
  <c r="H692" i="1"/>
  <c r="G692" i="1"/>
  <c r="H691" i="1"/>
  <c r="G691" i="1"/>
  <c r="H690" i="1"/>
  <c r="G690" i="1"/>
  <c r="H689" i="1"/>
  <c r="G689" i="1"/>
  <c r="H688" i="1"/>
  <c r="G688" i="1"/>
  <c r="H687" i="1"/>
  <c r="G687" i="1"/>
  <c r="H686" i="1"/>
  <c r="G686" i="1"/>
  <c r="H685" i="1"/>
  <c r="G685" i="1"/>
  <c r="H684" i="1"/>
  <c r="G684" i="1"/>
  <c r="H683" i="1"/>
  <c r="G683" i="1"/>
  <c r="H682" i="1"/>
  <c r="G682" i="1"/>
  <c r="H681" i="1"/>
  <c r="G681" i="1"/>
  <c r="H680" i="1"/>
  <c r="G680" i="1"/>
  <c r="H679" i="1"/>
  <c r="G679" i="1"/>
  <c r="H678" i="1"/>
  <c r="G678" i="1"/>
  <c r="H677" i="1"/>
  <c r="G677" i="1"/>
  <c r="H676" i="1"/>
  <c r="G676" i="1"/>
  <c r="H675" i="1"/>
  <c r="G675" i="1"/>
  <c r="H674" i="1"/>
  <c r="G674" i="1"/>
  <c r="H673" i="1"/>
  <c r="G673" i="1"/>
  <c r="H672" i="1"/>
  <c r="G672" i="1"/>
  <c r="H671" i="1"/>
  <c r="G671" i="1"/>
  <c r="H670" i="1"/>
  <c r="G670" i="1"/>
  <c r="H669" i="1"/>
  <c r="G669" i="1"/>
  <c r="H668" i="1"/>
  <c r="G668" i="1"/>
  <c r="H667" i="1"/>
  <c r="G667" i="1"/>
  <c r="H666" i="1"/>
  <c r="G666" i="1"/>
  <c r="H665" i="1"/>
  <c r="G665" i="1"/>
  <c r="H664" i="1"/>
  <c r="G664" i="1"/>
  <c r="H663" i="1"/>
  <c r="G663" i="1"/>
  <c r="H662" i="1"/>
  <c r="G662" i="1"/>
  <c r="H661" i="1"/>
  <c r="G661" i="1"/>
  <c r="H660" i="1"/>
  <c r="G660" i="1"/>
  <c r="H659" i="1"/>
  <c r="G659" i="1"/>
  <c r="H658" i="1"/>
  <c r="G658" i="1"/>
  <c r="H657" i="1"/>
  <c r="G657" i="1"/>
  <c r="H656" i="1"/>
  <c r="G656" i="1"/>
  <c r="H655" i="1"/>
  <c r="G655" i="1"/>
  <c r="H654" i="1"/>
  <c r="G654" i="1"/>
  <c r="H653" i="1"/>
  <c r="G653" i="1"/>
  <c r="H652" i="1"/>
  <c r="G652" i="1"/>
  <c r="H651" i="1"/>
  <c r="G651" i="1"/>
  <c r="H650" i="1"/>
  <c r="G650" i="1"/>
  <c r="H649" i="1"/>
  <c r="G649" i="1"/>
  <c r="H648" i="1"/>
  <c r="G648" i="1"/>
  <c r="H647" i="1"/>
  <c r="G647" i="1"/>
  <c r="H646" i="1"/>
  <c r="G646" i="1"/>
  <c r="H645" i="1"/>
  <c r="G645" i="1"/>
  <c r="H644" i="1"/>
  <c r="G644" i="1"/>
  <c r="H643" i="1"/>
  <c r="G643" i="1"/>
  <c r="H642" i="1"/>
  <c r="G642" i="1"/>
  <c r="H641" i="1"/>
  <c r="G641" i="1"/>
  <c r="H640" i="1"/>
  <c r="G640" i="1"/>
  <c r="G637" i="1"/>
  <c r="G632" i="1"/>
  <c r="G627" i="1"/>
  <c r="G619" i="1"/>
  <c r="G617" i="1"/>
  <c r="G615" i="1"/>
  <c r="G614" i="1"/>
  <c r="G611" i="1"/>
  <c r="G609" i="1"/>
  <c r="G606" i="1"/>
  <c r="G604" i="1"/>
  <c r="G603" i="1"/>
  <c r="G601" i="1"/>
  <c r="G598" i="1"/>
  <c r="G594" i="1"/>
  <c r="G592" i="1"/>
  <c r="G591" i="1"/>
  <c r="G590" i="1"/>
  <c r="G588" i="1"/>
  <c r="G584" i="1"/>
  <c r="G582" i="1"/>
  <c r="G581" i="1"/>
  <c r="G579" i="1"/>
  <c r="G578" i="1"/>
  <c r="G577" i="1"/>
  <c r="G576" i="1"/>
  <c r="G575" i="1"/>
  <c r="G574" i="1"/>
  <c r="G573" i="1"/>
  <c r="G572" i="1"/>
  <c r="G571" i="1"/>
  <c r="G570" i="1"/>
  <c r="G569" i="1"/>
  <c r="G568" i="1"/>
  <c r="G567" i="1"/>
  <c r="G566" i="1"/>
  <c r="G565" i="1"/>
  <c r="G564" i="1"/>
  <c r="G563" i="1"/>
  <c r="G562" i="1"/>
  <c r="G557" i="1"/>
  <c r="G556" i="1"/>
  <c r="G541" i="1"/>
  <c r="G540" i="1"/>
  <c r="G539" i="1"/>
  <c r="G538" i="1"/>
  <c r="G532" i="1"/>
  <c r="G531" i="1"/>
  <c r="G530" i="1"/>
  <c r="G524" i="1"/>
  <c r="G523" i="1"/>
  <c r="G521" i="1"/>
  <c r="G519" i="1"/>
  <c r="G518" i="1"/>
  <c r="G517" i="1"/>
  <c r="G516" i="1"/>
  <c r="G515" i="1"/>
  <c r="G514" i="1"/>
  <c r="G513" i="1"/>
  <c r="G512" i="1"/>
  <c r="G511" i="1"/>
  <c r="G510" i="1"/>
  <c r="G509" i="1"/>
  <c r="G507" i="1"/>
  <c r="G506" i="1"/>
  <c r="G505" i="1"/>
  <c r="G504" i="1"/>
  <c r="G503" i="1"/>
  <c r="G502" i="1"/>
  <c r="G501" i="1"/>
  <c r="G500" i="1"/>
  <c r="G499" i="1"/>
  <c r="G498" i="1"/>
  <c r="G497" i="1"/>
  <c r="G496" i="1"/>
  <c r="G495" i="1"/>
  <c r="G494" i="1"/>
  <c r="G493" i="1"/>
  <c r="G492" i="1"/>
  <c r="G491" i="1"/>
  <c r="G490" i="1"/>
  <c r="G489" i="1"/>
  <c r="G488" i="1"/>
  <c r="G487" i="1"/>
  <c r="G486" i="1"/>
  <c r="G485" i="1"/>
  <c r="G482" i="1"/>
  <c r="G481" i="1"/>
  <c r="G478" i="1"/>
  <c r="G477" i="1"/>
  <c r="G476" i="1"/>
  <c r="G475" i="1"/>
  <c r="G474" i="1"/>
  <c r="G473" i="1"/>
  <c r="G472" i="1"/>
  <c r="G471" i="1"/>
  <c r="G470" i="1"/>
  <c r="G469" i="1"/>
  <c r="G468" i="1"/>
  <c r="G467" i="1"/>
  <c r="G466" i="1"/>
  <c r="G465" i="1"/>
  <c r="G464" i="1"/>
  <c r="G463" i="1"/>
  <c r="G462" i="1"/>
  <c r="G461" i="1"/>
  <c r="G460" i="1"/>
  <c r="G459" i="1"/>
  <c r="G458" i="1"/>
  <c r="G457" i="1"/>
  <c r="G456" i="1"/>
  <c r="G455" i="1"/>
  <c r="G454" i="1"/>
  <c r="G453" i="1"/>
  <c r="G452" i="1"/>
  <c r="G451" i="1"/>
  <c r="G450" i="1"/>
  <c r="G449" i="1"/>
  <c r="G448" i="1"/>
  <c r="G447" i="1"/>
  <c r="G446" i="1"/>
  <c r="G445" i="1"/>
  <c r="G444" i="1"/>
  <c r="G443" i="1"/>
  <c r="G442" i="1"/>
  <c r="G441" i="1"/>
  <c r="G440" i="1"/>
  <c r="G439" i="1"/>
  <c r="G438" i="1"/>
  <c r="G437" i="1"/>
  <c r="G432" i="1"/>
  <c r="G431" i="1"/>
  <c r="G428" i="1"/>
  <c r="G427" i="1"/>
  <c r="G426" i="1"/>
  <c r="G425" i="1"/>
  <c r="G424" i="1"/>
  <c r="G423" i="1"/>
  <c r="G422" i="1"/>
  <c r="G421" i="1"/>
  <c r="G420" i="1"/>
  <c r="G419" i="1"/>
  <c r="G418" i="1"/>
  <c r="G417" i="1"/>
  <c r="G416" i="1"/>
  <c r="G415" i="1"/>
  <c r="G414" i="1"/>
  <c r="G413" i="1"/>
  <c r="G412" i="1"/>
  <c r="G411" i="1"/>
  <c r="G410" i="1"/>
  <c r="G409" i="1"/>
  <c r="G408" i="1"/>
  <c r="G407" i="1"/>
  <c r="G406" i="1"/>
  <c r="G405" i="1"/>
  <c r="G404" i="1"/>
  <c r="G403" i="1"/>
  <c r="G402" i="1"/>
  <c r="G401" i="1"/>
  <c r="G400" i="1"/>
  <c r="G399" i="1"/>
  <c r="G398" i="1"/>
  <c r="G397" i="1"/>
  <c r="G396" i="1"/>
  <c r="G395" i="1"/>
  <c r="G394" i="1"/>
  <c r="G393" i="1"/>
  <c r="G392" i="1"/>
  <c r="G383" i="1"/>
  <c r="G382" i="1"/>
  <c r="G380" i="1"/>
  <c r="G379" i="1"/>
  <c r="G378" i="1"/>
  <c r="G377" i="1"/>
  <c r="G376" i="1"/>
  <c r="G375" i="1"/>
  <c r="G374" i="1"/>
  <c r="G373" i="1"/>
  <c r="G372" i="1"/>
  <c r="G371" i="1"/>
  <c r="G370" i="1"/>
  <c r="G369" i="1"/>
  <c r="G366" i="1"/>
  <c r="G365" i="1"/>
  <c r="G362" i="1"/>
  <c r="G361" i="1"/>
  <c r="G360" i="1"/>
  <c r="G359" i="1"/>
  <c r="G358" i="1"/>
  <c r="G357" i="1"/>
  <c r="G356" i="1"/>
  <c r="G355" i="1"/>
  <c r="G354" i="1"/>
  <c r="G353" i="1"/>
  <c r="G352" i="1"/>
  <c r="G351" i="1"/>
  <c r="G350" i="1"/>
  <c r="G349" i="1"/>
  <c r="G348" i="1"/>
  <c r="G347" i="1"/>
  <c r="G346" i="1"/>
  <c r="G345" i="1"/>
  <c r="G344" i="1"/>
  <c r="G341" i="1"/>
  <c r="G340" i="1"/>
  <c r="G339" i="1"/>
  <c r="G338" i="1"/>
  <c r="G337" i="1"/>
  <c r="G336" i="1"/>
  <c r="G335" i="1"/>
  <c r="G334" i="1"/>
  <c r="G333" i="1"/>
  <c r="G332" i="1"/>
  <c r="G331" i="1"/>
  <c r="G330" i="1"/>
  <c r="G329" i="1"/>
  <c r="G327" i="1"/>
  <c r="G326" i="1"/>
  <c r="G325" i="1"/>
  <c r="G324" i="1"/>
  <c r="G323" i="1"/>
  <c r="G322" i="1"/>
  <c r="G321" i="1"/>
  <c r="G320" i="1"/>
  <c r="G317" i="1"/>
  <c r="G316" i="1"/>
  <c r="G315" i="1"/>
  <c r="G314" i="1"/>
  <c r="G313" i="1"/>
  <c r="G311" i="1"/>
  <c r="G310" i="1"/>
  <c r="G309" i="1"/>
  <c r="G308" i="1"/>
  <c r="G307" i="1"/>
  <c r="G306" i="1"/>
  <c r="G305" i="1"/>
  <c r="G304" i="1"/>
  <c r="G303" i="1"/>
  <c r="H302" i="1"/>
  <c r="G302" i="1"/>
  <c r="H301" i="1"/>
  <c r="G301" i="1"/>
  <c r="H297" i="1"/>
  <c r="G297" i="1"/>
  <c r="H296" i="1"/>
  <c r="G296" i="1"/>
  <c r="H294" i="1"/>
  <c r="G294" i="1"/>
  <c r="H293" i="1"/>
  <c r="G293" i="1"/>
  <c r="H282" i="1"/>
  <c r="G282" i="1"/>
  <c r="H281" i="1"/>
  <c r="G281" i="1"/>
  <c r="H276" i="1"/>
  <c r="G276" i="1"/>
  <c r="H275" i="1"/>
  <c r="G275" i="1"/>
  <c r="H272" i="1"/>
  <c r="G272" i="1"/>
  <c r="H271" i="1"/>
  <c r="G271" i="1"/>
  <c r="H270" i="1"/>
  <c r="G270" i="1"/>
  <c r="H269" i="1"/>
  <c r="G269" i="1"/>
  <c r="H268" i="1"/>
  <c r="G268" i="1"/>
  <c r="H267" i="1"/>
  <c r="G267" i="1"/>
  <c r="H266" i="1"/>
  <c r="G266" i="1"/>
  <c r="H265" i="1"/>
  <c r="G265" i="1"/>
  <c r="H264" i="1"/>
  <c r="G264" i="1"/>
  <c r="H263" i="1"/>
  <c r="G263" i="1"/>
  <c r="H262" i="1"/>
  <c r="G262" i="1"/>
  <c r="H261" i="1"/>
  <c r="G261" i="1"/>
  <c r="H260" i="1"/>
  <c r="G260" i="1"/>
  <c r="H257" i="1"/>
  <c r="G257" i="1"/>
  <c r="H256" i="1"/>
  <c r="G256" i="1"/>
  <c r="H255" i="1"/>
  <c r="G255" i="1"/>
  <c r="H254" i="1"/>
  <c r="G254" i="1"/>
  <c r="H253" i="1"/>
  <c r="G253" i="1"/>
  <c r="H252" i="1"/>
  <c r="G252" i="1"/>
  <c r="H250" i="1"/>
  <c r="G250" i="1"/>
  <c r="H248" i="1"/>
  <c r="G248" i="1"/>
  <c r="H246" i="1"/>
  <c r="G246" i="1"/>
  <c r="H245" i="1"/>
  <c r="G245" i="1"/>
  <c r="H244" i="1"/>
  <c r="G244" i="1"/>
  <c r="H243" i="1"/>
  <c r="G243" i="1"/>
  <c r="H242" i="1"/>
  <c r="G242" i="1"/>
  <c r="H241" i="1"/>
  <c r="G241" i="1"/>
  <c r="H240" i="1"/>
  <c r="G240" i="1"/>
  <c r="H239" i="1"/>
  <c r="G239" i="1"/>
  <c r="H238" i="1"/>
  <c r="G238" i="1"/>
  <c r="H237" i="1"/>
  <c r="G237" i="1"/>
  <c r="H236" i="1"/>
  <c r="G236" i="1"/>
  <c r="H235" i="1"/>
  <c r="G235" i="1"/>
  <c r="H234" i="1"/>
  <c r="G234" i="1"/>
  <c r="H233" i="1"/>
  <c r="G233" i="1"/>
  <c r="H232" i="1"/>
  <c r="G232" i="1"/>
  <c r="H231" i="1"/>
  <c r="G231" i="1"/>
  <c r="H230" i="1"/>
  <c r="G230" i="1"/>
  <c r="H229" i="1"/>
  <c r="G229" i="1"/>
  <c r="H228" i="1"/>
  <c r="G228" i="1"/>
  <c r="H226" i="1"/>
  <c r="G226" i="1"/>
  <c r="H224" i="1"/>
  <c r="G224" i="1"/>
  <c r="H222" i="1"/>
  <c r="G222" i="1"/>
  <c r="H221" i="1"/>
  <c r="G221" i="1"/>
  <c r="H220" i="1"/>
  <c r="G220" i="1"/>
  <c r="H219" i="1"/>
  <c r="G219" i="1"/>
  <c r="H218" i="1"/>
  <c r="G218" i="1"/>
  <c r="H217" i="1"/>
  <c r="G217" i="1"/>
  <c r="H216" i="1"/>
  <c r="G216" i="1"/>
  <c r="H215" i="1"/>
  <c r="G215" i="1"/>
  <c r="H214" i="1"/>
  <c r="G214" i="1"/>
  <c r="H213" i="1"/>
  <c r="G213" i="1"/>
  <c r="H212" i="1"/>
  <c r="G212" i="1"/>
  <c r="H211" i="1"/>
  <c r="G211" i="1"/>
  <c r="H210" i="1"/>
  <c r="G210" i="1"/>
  <c r="H209" i="1"/>
  <c r="G209" i="1"/>
  <c r="H204" i="1"/>
  <c r="G204" i="1"/>
  <c r="H202" i="1"/>
  <c r="G202" i="1"/>
  <c r="H200" i="1"/>
  <c r="G200" i="1"/>
  <c r="H199" i="1"/>
  <c r="G199" i="1"/>
  <c r="H198" i="1"/>
  <c r="G198" i="1"/>
  <c r="H197" i="1"/>
  <c r="G197" i="1"/>
  <c r="H196" i="1"/>
  <c r="G196" i="1"/>
  <c r="H195" i="1"/>
  <c r="G195" i="1"/>
  <c r="H194" i="1"/>
  <c r="G194" i="1"/>
  <c r="H193" i="1"/>
  <c r="G193" i="1"/>
  <c r="H192" i="1"/>
  <c r="G192" i="1"/>
  <c r="H191" i="1"/>
  <c r="G191" i="1"/>
  <c r="H189" i="1"/>
  <c r="G189" i="1"/>
  <c r="H188" i="1"/>
  <c r="G188" i="1"/>
  <c r="H187" i="1"/>
  <c r="G187" i="1"/>
  <c r="H186" i="1"/>
  <c r="G186" i="1"/>
  <c r="H185" i="1"/>
  <c r="G185" i="1"/>
  <c r="H184" i="1"/>
  <c r="G184" i="1"/>
  <c r="H183" i="1"/>
  <c r="G183" i="1"/>
  <c r="H182" i="1"/>
  <c r="G182" i="1"/>
  <c r="H181" i="1"/>
  <c r="G181" i="1"/>
  <c r="H180" i="1"/>
  <c r="G180" i="1"/>
  <c r="H178" i="1"/>
  <c r="G178" i="1"/>
  <c r="H177" i="1"/>
  <c r="G177" i="1"/>
  <c r="H175" i="1"/>
  <c r="G175" i="1"/>
  <c r="H174" i="1"/>
  <c r="G174" i="1"/>
  <c r="H173" i="1"/>
  <c r="G173" i="1"/>
  <c r="H172" i="1"/>
  <c r="G172" i="1"/>
  <c r="H171" i="1"/>
  <c r="G171" i="1"/>
  <c r="H170" i="1"/>
  <c r="G170" i="1"/>
  <c r="H169" i="1"/>
  <c r="G169" i="1"/>
  <c r="H168" i="1"/>
  <c r="G168" i="1"/>
  <c r="H167" i="1"/>
  <c r="G167" i="1"/>
  <c r="H166" i="1"/>
  <c r="G166" i="1"/>
  <c r="H164" i="1"/>
  <c r="G164" i="1"/>
  <c r="H163" i="1"/>
  <c r="G163" i="1"/>
  <c r="H162" i="1"/>
  <c r="G162" i="1"/>
  <c r="H161" i="1"/>
  <c r="G161" i="1"/>
  <c r="H160" i="1"/>
  <c r="G160" i="1"/>
  <c r="H159" i="1"/>
  <c r="G159" i="1"/>
  <c r="H158" i="1"/>
  <c r="G158" i="1"/>
  <c r="H157" i="1"/>
  <c r="G157" i="1"/>
  <c r="H156" i="1"/>
  <c r="G156" i="1"/>
  <c r="H155" i="1"/>
  <c r="G155" i="1"/>
  <c r="H144" i="1"/>
  <c r="G144" i="1"/>
  <c r="H143" i="1"/>
  <c r="G143" i="1"/>
  <c r="H142" i="1"/>
  <c r="G142" i="1"/>
  <c r="H141" i="1"/>
  <c r="G141" i="1"/>
  <c r="H140" i="1"/>
  <c r="G140" i="1"/>
  <c r="H139" i="1"/>
  <c r="G139" i="1"/>
  <c r="H138" i="1"/>
  <c r="G138" i="1"/>
  <c r="H137" i="1"/>
  <c r="G137" i="1"/>
  <c r="H136" i="1"/>
  <c r="G136" i="1"/>
  <c r="H135" i="1"/>
  <c r="G135" i="1"/>
  <c r="H134" i="1"/>
  <c r="G134" i="1"/>
  <c r="H133" i="1"/>
  <c r="G133" i="1"/>
  <c r="H132" i="1"/>
  <c r="G132" i="1"/>
  <c r="H131" i="1"/>
  <c r="G131" i="1"/>
  <c r="H130" i="1"/>
  <c r="G130" i="1"/>
  <c r="H127" i="1"/>
  <c r="G127" i="1"/>
  <c r="H119" i="1"/>
  <c r="G119" i="1"/>
  <c r="H118" i="1"/>
  <c r="G118" i="1"/>
  <c r="H113" i="1"/>
  <c r="G113" i="1"/>
  <c r="H112" i="1"/>
  <c r="G112" i="1"/>
  <c r="H111" i="1"/>
  <c r="G111" i="1"/>
  <c r="H110" i="1"/>
  <c r="G110" i="1"/>
  <c r="H109" i="1"/>
  <c r="G109" i="1"/>
  <c r="H108" i="1"/>
  <c r="G108" i="1"/>
  <c r="H107" i="1"/>
  <c r="G107" i="1"/>
  <c r="H104" i="1"/>
  <c r="G104" i="1"/>
  <c r="H103" i="1"/>
  <c r="G103" i="1"/>
  <c r="H102" i="1"/>
  <c r="G102" i="1"/>
  <c r="H101" i="1"/>
  <c r="G101" i="1"/>
  <c r="H100" i="1"/>
  <c r="G100" i="1"/>
  <c r="H99" i="1"/>
  <c r="G99" i="1"/>
  <c r="H98" i="1"/>
  <c r="G98" i="1"/>
  <c r="H97" i="1"/>
  <c r="G97" i="1"/>
  <c r="H96" i="1"/>
  <c r="G96" i="1"/>
  <c r="H95" i="1"/>
  <c r="G95" i="1"/>
  <c r="H93" i="1"/>
  <c r="G93" i="1"/>
  <c r="H92" i="1"/>
  <c r="G92" i="1"/>
  <c r="H91" i="1"/>
  <c r="G91" i="1"/>
  <c r="H90" i="1"/>
  <c r="G90" i="1"/>
  <c r="H89" i="1"/>
  <c r="G89" i="1"/>
  <c r="H88" i="1"/>
  <c r="G88" i="1"/>
  <c r="H87" i="1"/>
  <c r="G87" i="1"/>
  <c r="H86" i="1"/>
  <c r="G86" i="1"/>
  <c r="H85" i="1"/>
  <c r="G85" i="1"/>
  <c r="H84" i="1"/>
  <c r="G84" i="1"/>
  <c r="H83" i="1"/>
  <c r="G83" i="1"/>
  <c r="H82" i="1"/>
  <c r="G82" i="1"/>
  <c r="H81" i="1"/>
  <c r="G81" i="1"/>
  <c r="H80" i="1"/>
  <c r="G80" i="1"/>
  <c r="H79" i="1"/>
  <c r="G79" i="1"/>
  <c r="H78" i="1"/>
  <c r="G78" i="1"/>
  <c r="H77" i="1"/>
  <c r="G77" i="1"/>
  <c r="H76" i="1"/>
  <c r="G76" i="1"/>
  <c r="H75" i="1"/>
  <c r="G75" i="1"/>
  <c r="H74" i="1"/>
  <c r="G74" i="1"/>
  <c r="H73" i="1"/>
  <c r="G73" i="1"/>
  <c r="H72" i="1"/>
  <c r="G72" i="1"/>
  <c r="H71" i="1"/>
  <c r="G71" i="1"/>
  <c r="H66" i="1"/>
  <c r="G66" i="1"/>
  <c r="H65" i="1"/>
  <c r="G65" i="1"/>
  <c r="H63" i="1"/>
  <c r="G63" i="1"/>
  <c r="H62" i="1"/>
  <c r="G62" i="1"/>
  <c r="H61" i="1"/>
  <c r="G61" i="1"/>
  <c r="H60" i="1"/>
  <c r="G60" i="1"/>
  <c r="H59" i="1"/>
  <c r="G59" i="1"/>
  <c r="H58" i="1"/>
  <c r="G58" i="1"/>
  <c r="H57" i="1"/>
  <c r="G57" i="1"/>
  <c r="H56" i="1"/>
  <c r="G56" i="1"/>
  <c r="H55" i="1"/>
  <c r="G55" i="1"/>
  <c r="H54" i="1"/>
  <c r="G54" i="1"/>
  <c r="H53" i="1"/>
  <c r="G53" i="1"/>
  <c r="H52" i="1"/>
  <c r="G52" i="1"/>
  <c r="H51" i="1"/>
  <c r="G51" i="1"/>
  <c r="H50" i="1"/>
  <c r="G50" i="1"/>
  <c r="H49" i="1"/>
  <c r="G49" i="1"/>
  <c r="H48" i="1"/>
  <c r="G48" i="1"/>
  <c r="H47" i="1"/>
  <c r="G47" i="1"/>
  <c r="H46" i="1"/>
  <c r="G46" i="1"/>
  <c r="H45" i="1"/>
  <c r="G45" i="1"/>
  <c r="H44" i="1"/>
  <c r="G44" i="1"/>
  <c r="H43" i="1"/>
  <c r="G43" i="1"/>
  <c r="H42" i="1"/>
  <c r="G42" i="1"/>
  <c r="H41" i="1"/>
  <c r="G41" i="1"/>
  <c r="H40" i="1"/>
  <c r="G40" i="1"/>
  <c r="H39" i="1"/>
  <c r="G39" i="1"/>
  <c r="H38" i="1"/>
  <c r="G38" i="1"/>
  <c r="H35" i="1"/>
  <c r="G35" i="1"/>
  <c r="H34" i="1"/>
  <c r="G34" i="1"/>
  <c r="H33" i="1"/>
  <c r="G33" i="1"/>
  <c r="H31" i="1"/>
  <c r="G31" i="1"/>
  <c r="H26" i="1"/>
  <c r="G26" i="1"/>
  <c r="H23" i="1"/>
  <c r="G23" i="1"/>
  <c r="H22" i="1"/>
  <c r="G22" i="1"/>
  <c r="H20" i="1"/>
  <c r="G20" i="1"/>
  <c r="H19" i="1"/>
  <c r="G19" i="1"/>
  <c r="H17" i="1"/>
  <c r="G17" i="1"/>
  <c r="H16" i="1"/>
  <c r="G16" i="1"/>
  <c r="H15" i="1"/>
  <c r="G15" i="1"/>
  <c r="H12" i="1"/>
  <c r="G12" i="1"/>
  <c r="H11" i="1"/>
  <c r="G11" i="1"/>
  <c r="H10" i="1"/>
  <c r="G10" i="1"/>
  <c r="H9" i="1"/>
  <c r="G9" i="1"/>
  <c r="H8" i="1"/>
  <c r="G8" i="1"/>
  <c r="E758" i="1" l="1"/>
  <c r="C758" i="1"/>
  <c r="C757" i="1" l="1"/>
  <c r="G758" i="1"/>
  <c r="E757" i="1"/>
  <c r="H758" i="1"/>
  <c r="D485" i="1"/>
  <c r="E485" i="1" s="1"/>
  <c r="H485" i="1" s="1"/>
  <c r="E574" i="1"/>
  <c r="H574" i="1" s="1"/>
  <c r="E573" i="1"/>
  <c r="H573" i="1" s="1"/>
  <c r="D572" i="1"/>
  <c r="E572" i="1" s="1"/>
  <c r="H572" i="1" s="1"/>
  <c r="E567" i="1"/>
  <c r="H567" i="1" s="1"/>
  <c r="E566" i="1"/>
  <c r="H566" i="1" s="1"/>
  <c r="E565" i="1"/>
  <c r="H565" i="1" s="1"/>
  <c r="E563" i="1"/>
  <c r="H563" i="1" s="1"/>
  <c r="E562" i="1"/>
  <c r="H562" i="1" s="1"/>
  <c r="E559" i="1"/>
  <c r="E558" i="1"/>
  <c r="E557" i="1"/>
  <c r="H557" i="1" s="1"/>
  <c r="E556" i="1"/>
  <c r="H556" i="1" s="1"/>
  <c r="E555" i="1"/>
  <c r="E554" i="1"/>
  <c r="E553" i="1"/>
  <c r="E552" i="1"/>
  <c r="E551" i="1"/>
  <c r="E550" i="1"/>
  <c r="E549" i="1"/>
  <c r="E548" i="1"/>
  <c r="E547" i="1"/>
  <c r="E546" i="1"/>
  <c r="E545" i="1"/>
  <c r="E544" i="1"/>
  <c r="E543" i="1"/>
  <c r="E542" i="1"/>
  <c r="E541" i="1"/>
  <c r="H541" i="1" s="1"/>
  <c r="E540" i="1"/>
  <c r="H540" i="1" s="1"/>
  <c r="E539" i="1"/>
  <c r="H539" i="1" s="1"/>
  <c r="E538" i="1"/>
  <c r="H538" i="1" s="1"/>
  <c r="E537" i="1"/>
  <c r="E536" i="1"/>
  <c r="E535" i="1"/>
  <c r="E534" i="1"/>
  <c r="E533" i="1"/>
  <c r="E532" i="1"/>
  <c r="H532" i="1" s="1"/>
  <c r="E531" i="1"/>
  <c r="H531" i="1" s="1"/>
  <c r="E530" i="1"/>
  <c r="H530" i="1" s="1"/>
  <c r="E529" i="1"/>
  <c r="H529" i="1" s="1"/>
  <c r="E528" i="1"/>
  <c r="E527" i="1"/>
  <c r="E526" i="1"/>
  <c r="E525" i="1"/>
  <c r="E524" i="1"/>
  <c r="H524" i="1" s="1"/>
  <c r="E523" i="1"/>
  <c r="H523" i="1" s="1"/>
  <c r="E522" i="1"/>
  <c r="H522" i="1" s="1"/>
  <c r="E521" i="1"/>
  <c r="H521" i="1" s="1"/>
  <c r="E520" i="1"/>
  <c r="E518" i="1"/>
  <c r="H518" i="1" s="1"/>
  <c r="E517" i="1"/>
  <c r="H517" i="1" s="1"/>
  <c r="E516" i="1"/>
  <c r="H516" i="1" s="1"/>
  <c r="E515" i="1"/>
  <c r="H515" i="1" s="1"/>
  <c r="E514" i="1"/>
  <c r="H514" i="1" s="1"/>
  <c r="E513" i="1"/>
  <c r="H513" i="1" s="1"/>
  <c r="E512" i="1"/>
  <c r="H512" i="1" s="1"/>
  <c r="E511" i="1"/>
  <c r="H511" i="1" s="1"/>
  <c r="E510" i="1"/>
  <c r="H510" i="1" s="1"/>
  <c r="E509" i="1"/>
  <c r="H509" i="1" s="1"/>
  <c r="E508" i="1"/>
  <c r="E507" i="1"/>
  <c r="H507" i="1" s="1"/>
  <c r="E506" i="1"/>
  <c r="H506" i="1" s="1"/>
  <c r="E505" i="1"/>
  <c r="H505" i="1" s="1"/>
  <c r="E504" i="1"/>
  <c r="H504" i="1" s="1"/>
  <c r="E503" i="1"/>
  <c r="H503" i="1" s="1"/>
  <c r="E502" i="1"/>
  <c r="H502" i="1" s="1"/>
  <c r="E501" i="1"/>
  <c r="H501" i="1" s="1"/>
  <c r="E500" i="1"/>
  <c r="H500" i="1" s="1"/>
  <c r="E499" i="1"/>
  <c r="H499" i="1" s="1"/>
  <c r="E498" i="1"/>
  <c r="H498" i="1" s="1"/>
  <c r="E497" i="1"/>
  <c r="H497" i="1" s="1"/>
  <c r="E496" i="1"/>
  <c r="H496" i="1" s="1"/>
  <c r="E495" i="1"/>
  <c r="H495" i="1" s="1"/>
  <c r="E494" i="1"/>
  <c r="H494" i="1" s="1"/>
  <c r="E493" i="1"/>
  <c r="H493" i="1" s="1"/>
  <c r="E492" i="1"/>
  <c r="H492" i="1" s="1"/>
  <c r="E491" i="1"/>
  <c r="H491" i="1" s="1"/>
  <c r="E490" i="1"/>
  <c r="H490" i="1" s="1"/>
  <c r="E489" i="1"/>
  <c r="H489" i="1" s="1"/>
  <c r="E488" i="1"/>
  <c r="H488" i="1" s="1"/>
  <c r="E487" i="1"/>
  <c r="H487" i="1" s="1"/>
  <c r="E486" i="1"/>
  <c r="H486" i="1" s="1"/>
  <c r="E484" i="1"/>
  <c r="H484" i="1" s="1"/>
  <c r="E483" i="1"/>
  <c r="H483" i="1" s="1"/>
  <c r="E482" i="1"/>
  <c r="H482" i="1" s="1"/>
  <c r="E481" i="1"/>
  <c r="H481" i="1" s="1"/>
  <c r="E480" i="1"/>
  <c r="E479" i="1"/>
  <c r="E478" i="1"/>
  <c r="H478" i="1" s="1"/>
  <c r="E477" i="1"/>
  <c r="H477" i="1" s="1"/>
  <c r="E476" i="1"/>
  <c r="H476" i="1" s="1"/>
  <c r="E475" i="1"/>
  <c r="H475" i="1" s="1"/>
  <c r="E474" i="1"/>
  <c r="H474" i="1" s="1"/>
  <c r="E473" i="1"/>
  <c r="H473" i="1" s="1"/>
  <c r="E472" i="1"/>
  <c r="H472" i="1" s="1"/>
  <c r="E471" i="1"/>
  <c r="H471" i="1" s="1"/>
  <c r="E470" i="1"/>
  <c r="H470" i="1" s="1"/>
  <c r="E469" i="1"/>
  <c r="H469" i="1" s="1"/>
  <c r="E468" i="1"/>
  <c r="H468" i="1" s="1"/>
  <c r="E467" i="1"/>
  <c r="H467" i="1" s="1"/>
  <c r="E466" i="1"/>
  <c r="H466" i="1" s="1"/>
  <c r="E465" i="1"/>
  <c r="H465" i="1" s="1"/>
  <c r="E464" i="1"/>
  <c r="H464" i="1" s="1"/>
  <c r="E463" i="1"/>
  <c r="H463" i="1" s="1"/>
  <c r="E462" i="1"/>
  <c r="H462" i="1" s="1"/>
  <c r="E461" i="1"/>
  <c r="H461" i="1" s="1"/>
  <c r="E460" i="1"/>
  <c r="H460" i="1" s="1"/>
  <c r="E459" i="1"/>
  <c r="H459" i="1" s="1"/>
  <c r="E458" i="1"/>
  <c r="H458" i="1" s="1"/>
  <c r="E457" i="1"/>
  <c r="H457" i="1" s="1"/>
  <c r="E456" i="1"/>
  <c r="H456" i="1" s="1"/>
  <c r="E455" i="1"/>
  <c r="H455" i="1" s="1"/>
  <c r="E454" i="1"/>
  <c r="H454" i="1" s="1"/>
  <c r="E453" i="1"/>
  <c r="H453" i="1" s="1"/>
  <c r="E452" i="1"/>
  <c r="H452" i="1" s="1"/>
  <c r="E451" i="1"/>
  <c r="H451" i="1" s="1"/>
  <c r="E450" i="1"/>
  <c r="H450" i="1" s="1"/>
  <c r="E449" i="1"/>
  <c r="H449" i="1" s="1"/>
  <c r="E448" i="1"/>
  <c r="H448" i="1" s="1"/>
  <c r="E447" i="1"/>
  <c r="H447" i="1" s="1"/>
  <c r="E446" i="1"/>
  <c r="H446" i="1" s="1"/>
  <c r="E445" i="1"/>
  <c r="H445" i="1" s="1"/>
  <c r="E444" i="1"/>
  <c r="H444" i="1" s="1"/>
  <c r="E443" i="1"/>
  <c r="H443" i="1" s="1"/>
  <c r="E442" i="1"/>
  <c r="H442" i="1" s="1"/>
  <c r="E441" i="1"/>
  <c r="H441" i="1" s="1"/>
  <c r="E440" i="1"/>
  <c r="H440" i="1" s="1"/>
  <c r="E439" i="1"/>
  <c r="H439" i="1" s="1"/>
  <c r="E438" i="1"/>
  <c r="H438" i="1" s="1"/>
  <c r="E437" i="1"/>
  <c r="H437" i="1" s="1"/>
  <c r="E436" i="1"/>
  <c r="E435" i="1"/>
  <c r="E434" i="1"/>
  <c r="E433" i="1"/>
  <c r="E432" i="1"/>
  <c r="H432" i="1" s="1"/>
  <c r="E431" i="1"/>
  <c r="H431" i="1" s="1"/>
  <c r="E430" i="1"/>
  <c r="E429" i="1"/>
  <c r="E428" i="1"/>
  <c r="H428" i="1" s="1"/>
  <c r="E427" i="1"/>
  <c r="H427" i="1" s="1"/>
  <c r="E426" i="1"/>
  <c r="H426" i="1" s="1"/>
  <c r="E425" i="1"/>
  <c r="H425" i="1" s="1"/>
  <c r="E424" i="1"/>
  <c r="H424" i="1" s="1"/>
  <c r="E423" i="1"/>
  <c r="H423" i="1" s="1"/>
  <c r="E422" i="1"/>
  <c r="H422" i="1" s="1"/>
  <c r="E421" i="1"/>
  <c r="H421" i="1" s="1"/>
  <c r="E420" i="1"/>
  <c r="H420" i="1" s="1"/>
  <c r="E419" i="1"/>
  <c r="H419" i="1" s="1"/>
  <c r="E418" i="1"/>
  <c r="H418" i="1" s="1"/>
  <c r="E417" i="1"/>
  <c r="H417" i="1" s="1"/>
  <c r="E416" i="1"/>
  <c r="H416" i="1" s="1"/>
  <c r="E415" i="1"/>
  <c r="H415" i="1" s="1"/>
  <c r="E414" i="1"/>
  <c r="H414" i="1" s="1"/>
  <c r="E413" i="1"/>
  <c r="H413" i="1" s="1"/>
  <c r="E412" i="1"/>
  <c r="H412" i="1" s="1"/>
  <c r="E411" i="1"/>
  <c r="H411" i="1" s="1"/>
  <c r="E410" i="1"/>
  <c r="H410" i="1" s="1"/>
  <c r="E409" i="1"/>
  <c r="H409" i="1" s="1"/>
  <c r="E408" i="1"/>
  <c r="H408" i="1" s="1"/>
  <c r="E407" i="1"/>
  <c r="H407" i="1" s="1"/>
  <c r="E406" i="1"/>
  <c r="H406" i="1" s="1"/>
  <c r="E405" i="1"/>
  <c r="H405" i="1" s="1"/>
  <c r="E404" i="1"/>
  <c r="H404" i="1" s="1"/>
  <c r="E403" i="1"/>
  <c r="H403" i="1" s="1"/>
  <c r="E402" i="1"/>
  <c r="H402" i="1" s="1"/>
  <c r="E401" i="1"/>
  <c r="H401" i="1" s="1"/>
  <c r="E400" i="1"/>
  <c r="H400" i="1" s="1"/>
  <c r="E399" i="1"/>
  <c r="H399" i="1" s="1"/>
  <c r="E398" i="1"/>
  <c r="H398" i="1" s="1"/>
  <c r="E397" i="1"/>
  <c r="H397" i="1" s="1"/>
  <c r="E396" i="1"/>
  <c r="H396" i="1" s="1"/>
  <c r="E395" i="1"/>
  <c r="H395" i="1" s="1"/>
  <c r="E394" i="1"/>
  <c r="H394" i="1" s="1"/>
  <c r="E393" i="1"/>
  <c r="H393" i="1" s="1"/>
  <c r="E392" i="1"/>
  <c r="H392" i="1" s="1"/>
  <c r="E391" i="1"/>
  <c r="E390" i="1"/>
  <c r="E389" i="1"/>
  <c r="E388" i="1"/>
  <c r="E387" i="1"/>
  <c r="E386" i="1"/>
  <c r="E385" i="1"/>
  <c r="E384" i="1"/>
  <c r="E383" i="1"/>
  <c r="H383" i="1" s="1"/>
  <c r="E382" i="1"/>
  <c r="H382" i="1" s="1"/>
  <c r="E381" i="1"/>
  <c r="E380" i="1"/>
  <c r="H380" i="1" s="1"/>
  <c r="E379" i="1"/>
  <c r="H379" i="1" s="1"/>
  <c r="E378" i="1"/>
  <c r="H378" i="1" s="1"/>
  <c r="E377" i="1"/>
  <c r="H377" i="1" s="1"/>
  <c r="E376" i="1"/>
  <c r="H376" i="1" s="1"/>
  <c r="E375" i="1"/>
  <c r="H375" i="1" s="1"/>
  <c r="E374" i="1"/>
  <c r="H374" i="1" s="1"/>
  <c r="E373" i="1"/>
  <c r="H373" i="1" s="1"/>
  <c r="E372" i="1"/>
  <c r="H372" i="1" s="1"/>
  <c r="E371" i="1"/>
  <c r="H371" i="1" s="1"/>
  <c r="E370" i="1"/>
  <c r="H370" i="1" s="1"/>
  <c r="E369" i="1"/>
  <c r="H369" i="1" s="1"/>
  <c r="E368" i="1"/>
  <c r="E367" i="1"/>
  <c r="E366" i="1"/>
  <c r="H366" i="1" s="1"/>
  <c r="E365" i="1"/>
  <c r="H365" i="1" s="1"/>
  <c r="E364" i="1"/>
  <c r="E363" i="1"/>
  <c r="E362" i="1"/>
  <c r="H362" i="1" s="1"/>
  <c r="E361" i="1"/>
  <c r="H361" i="1" s="1"/>
  <c r="E360" i="1"/>
  <c r="H360" i="1" s="1"/>
  <c r="E359" i="1"/>
  <c r="H359" i="1" s="1"/>
  <c r="E358" i="1"/>
  <c r="H358" i="1" s="1"/>
  <c r="E357" i="1"/>
  <c r="H357" i="1" s="1"/>
  <c r="E356" i="1"/>
  <c r="H356" i="1" s="1"/>
  <c r="E355" i="1"/>
  <c r="H355" i="1" s="1"/>
  <c r="E354" i="1"/>
  <c r="H354" i="1" s="1"/>
  <c r="E353" i="1"/>
  <c r="H353" i="1" s="1"/>
  <c r="E352" i="1"/>
  <c r="H352" i="1" s="1"/>
  <c r="E351" i="1"/>
  <c r="H351" i="1" s="1"/>
  <c r="E350" i="1"/>
  <c r="H350" i="1" s="1"/>
  <c r="E349" i="1"/>
  <c r="H349" i="1" s="1"/>
  <c r="E348" i="1"/>
  <c r="H348" i="1" s="1"/>
  <c r="E347" i="1"/>
  <c r="H347" i="1" s="1"/>
  <c r="E346" i="1"/>
  <c r="H346" i="1" s="1"/>
  <c r="E345" i="1"/>
  <c r="H345" i="1" s="1"/>
  <c r="E344" i="1"/>
  <c r="H344" i="1" s="1"/>
  <c r="E343" i="1"/>
  <c r="E342" i="1"/>
  <c r="E341" i="1"/>
  <c r="H341" i="1" s="1"/>
  <c r="E340" i="1"/>
  <c r="H340" i="1" s="1"/>
  <c r="E339" i="1"/>
  <c r="H339" i="1" s="1"/>
  <c r="E338" i="1"/>
  <c r="H338" i="1" s="1"/>
  <c r="E337" i="1"/>
  <c r="H337" i="1" s="1"/>
  <c r="E336" i="1"/>
  <c r="H336" i="1" s="1"/>
  <c r="E335" i="1"/>
  <c r="H335" i="1" s="1"/>
  <c r="E334" i="1"/>
  <c r="H334" i="1" s="1"/>
  <c r="E333" i="1"/>
  <c r="H333" i="1" s="1"/>
  <c r="E332" i="1"/>
  <c r="H332" i="1" s="1"/>
  <c r="E331" i="1"/>
  <c r="H331" i="1" s="1"/>
  <c r="E330" i="1"/>
  <c r="H330" i="1" s="1"/>
  <c r="E329" i="1"/>
  <c r="H329" i="1" s="1"/>
  <c r="E328" i="1"/>
  <c r="E327" i="1"/>
  <c r="H327" i="1" s="1"/>
  <c r="E326" i="1"/>
  <c r="H326" i="1" s="1"/>
  <c r="E325" i="1"/>
  <c r="H325" i="1" s="1"/>
  <c r="E324" i="1"/>
  <c r="H324" i="1" s="1"/>
  <c r="E323" i="1"/>
  <c r="H323" i="1" s="1"/>
  <c r="E322" i="1"/>
  <c r="H322" i="1" s="1"/>
  <c r="E321" i="1"/>
  <c r="H321" i="1" s="1"/>
  <c r="E320" i="1"/>
  <c r="H320" i="1" s="1"/>
  <c r="E319" i="1"/>
  <c r="E318" i="1"/>
  <c r="E317" i="1"/>
  <c r="H317" i="1" s="1"/>
  <c r="E316" i="1"/>
  <c r="H316" i="1" s="1"/>
  <c r="E315" i="1"/>
  <c r="H315" i="1" s="1"/>
  <c r="E314" i="1"/>
  <c r="H314" i="1" s="1"/>
  <c r="D313" i="1"/>
  <c r="E313" i="1" s="1"/>
  <c r="H313" i="1" s="1"/>
  <c r="E312" i="1"/>
  <c r="H312" i="1" s="1"/>
  <c r="E311" i="1"/>
  <c r="H311" i="1" s="1"/>
  <c r="E310" i="1"/>
  <c r="H310" i="1" s="1"/>
  <c r="E309" i="1"/>
  <c r="H309" i="1" s="1"/>
  <c r="E308" i="1"/>
  <c r="H308" i="1" s="1"/>
  <c r="E307" i="1"/>
  <c r="H307" i="1" s="1"/>
  <c r="E306" i="1"/>
  <c r="H306" i="1" s="1"/>
  <c r="D305" i="1"/>
  <c r="E305" i="1" s="1"/>
  <c r="H305" i="1" s="1"/>
  <c r="E595" i="1"/>
  <c r="H595" i="1" s="1"/>
  <c r="E576" i="1"/>
  <c r="H576" i="1" s="1"/>
  <c r="E575" i="1"/>
  <c r="H575" i="1" s="1"/>
  <c r="E571" i="1"/>
  <c r="H571" i="1" s="1"/>
  <c r="D570" i="1"/>
  <c r="D569" i="1" s="1"/>
  <c r="E569" i="1" s="1"/>
  <c r="H569" i="1" s="1"/>
  <c r="D568" i="1"/>
  <c r="E568" i="1" s="1"/>
  <c r="H568" i="1" s="1"/>
  <c r="D561" i="1"/>
  <c r="E561" i="1" s="1"/>
  <c r="H561" i="1" s="1"/>
  <c r="D560" i="1"/>
  <c r="D519" i="1" s="1"/>
  <c r="E756" i="1" l="1"/>
  <c r="H757" i="1"/>
  <c r="C756" i="1"/>
  <c r="G757" i="1"/>
  <c r="E560" i="1"/>
  <c r="H560" i="1" s="1"/>
  <c r="D564" i="1"/>
  <c r="E564" i="1" s="1"/>
  <c r="H564" i="1" s="1"/>
  <c r="D304" i="1"/>
  <c r="E519" i="1"/>
  <c r="H519" i="1" s="1"/>
  <c r="E570" i="1"/>
  <c r="H570" i="1" s="1"/>
  <c r="C755" i="1" l="1"/>
  <c r="G756" i="1"/>
  <c r="E755" i="1"/>
  <c r="H755" i="1" s="1"/>
  <c r="H756" i="1"/>
  <c r="D303" i="1"/>
  <c r="E304" i="1"/>
  <c r="H304" i="1" s="1"/>
  <c r="C750" i="1" l="1"/>
  <c r="G750" i="1" s="1"/>
  <c r="G755" i="1"/>
  <c r="E303" i="1"/>
  <c r="H303" i="1" s="1"/>
  <c r="E7" i="1" l="1"/>
  <c r="E754" i="1" s="1"/>
  <c r="H754" i="1" s="1"/>
  <c r="E753" i="1" l="1"/>
  <c r="E720" i="1"/>
  <c r="H720" i="1" s="1"/>
  <c r="I7" i="1"/>
  <c r="I720" i="1" s="1"/>
  <c r="J720" i="1" s="1"/>
  <c r="F7" i="1"/>
  <c r="C7" i="1"/>
  <c r="C720" i="1" s="1"/>
  <c r="G720" i="1" s="1"/>
  <c r="H7" i="1" l="1"/>
  <c r="G7" i="1"/>
  <c r="J7" i="1"/>
  <c r="E752" i="1"/>
  <c r="H753" i="1"/>
  <c r="E751" i="1" l="1"/>
  <c r="H752" i="1"/>
  <c r="E750" i="1" l="1"/>
  <c r="H751" i="1"/>
  <c r="E749" i="1" l="1"/>
  <c r="H750" i="1"/>
  <c r="E721" i="1" l="1"/>
  <c r="H721" i="1" s="1"/>
  <c r="H749" i="1"/>
</calcChain>
</file>

<file path=xl/sharedStrings.xml><?xml version="1.0" encoding="utf-8"?>
<sst xmlns="http://schemas.openxmlformats.org/spreadsheetml/2006/main" count="1673" uniqueCount="1500">
  <si>
    <t>00020235460000000150</t>
  </si>
  <si>
    <t>00020225084020000150</t>
  </si>
  <si>
    <t>00011406022020000430</t>
  </si>
  <si>
    <t>Прочие доходы от оказания платных услуг (работ)</t>
  </si>
  <si>
    <t>Скорая медицинская помощь</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</si>
  <si>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</si>
  <si>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00020215009000000150</t>
  </si>
  <si>
    <t>ОБЩЕГОСУДАРСТВЕННЫЕ ВОПРОСЫ</t>
  </si>
  <si>
    <t>Субсидии бюджетам субъектов Российской Федерации на достижение показателей государственной программы Российской Федерации "Развитие туризма"</t>
  </si>
  <si>
    <t>00010102000010000110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</si>
  <si>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</si>
  <si>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00020245192020000150</t>
  </si>
  <si>
    <t>0200</t>
  </si>
  <si>
    <t>0407</t>
  </si>
  <si>
    <t>00010906000020000110</t>
  </si>
  <si>
    <t>00011705020020000180</t>
  </si>
  <si>
    <t>Субсидии бюджетам субъектов Российской Федерации на развитие инфраструктуры туризма</t>
  </si>
  <si>
    <t>Обеспечение деятельности финансовых, налоговых и таможенных органов и органов финансового (финансово-бюджетного) надзора</t>
  </si>
  <si>
    <t>00021825599020000150</t>
  </si>
  <si>
    <t>Плата за предоставление сведений, документов, содержащихся в государственных реестрах (регистрах)</t>
  </si>
  <si>
    <t>00020225292020000150</t>
  </si>
  <si>
    <t>00020225527000000150</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</si>
  <si>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регионального или межмуниципального значения</t>
  </si>
  <si>
    <t>00020402000020000150</t>
  </si>
  <si>
    <t>00011103020020000120</t>
  </si>
  <si>
    <t>00021825304020000150</t>
  </si>
  <si>
    <t>Доходы от операций по управлению остатками средств на едином казначейском счете, зачисляемые в бюджеты бюджетной системы Российской Федерации</t>
  </si>
  <si>
    <t>00020225082020000150</t>
  </si>
  <si>
    <t>Межбюджетные трансферты, передаваемые бюджетам, за счет средств резервного фонда Правительства Российской Федерации</t>
  </si>
  <si>
    <t>Субсидии бюджетам субъектов Российской Федерации на завершение ранее начатых мероприятий по строительству (реконструкции) объектов обеспечивающей инфраструктуры с длительным сроком окупаемости</t>
  </si>
  <si>
    <t>00011610128010000140</t>
  </si>
  <si>
    <t>00011401000000000410</t>
  </si>
  <si>
    <t>00020225424020000150</t>
  </si>
  <si>
    <t>00020225107000000150</t>
  </si>
  <si>
    <t>0412</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</si>
  <si>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</si>
  <si>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00020225065000000150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</si>
  <si>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</si>
  <si>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ФИЗИЧЕСКАЯ КУЛЬТУРА И СПОРТ</t>
  </si>
  <si>
    <t>00020225299020000150</t>
  </si>
  <si>
    <t>00020245190020000150</t>
  </si>
  <si>
    <t>Субсидии бюджетам на поддержку творческой деятельности и техническое оснащение детских и кукольных театров</t>
  </si>
  <si>
    <t>00020235090020000150</t>
  </si>
  <si>
    <t>00021935128020000150</t>
  </si>
  <si>
    <t>00020225172020000150</t>
  </si>
  <si>
    <t>00020702010020000150</t>
  </si>
  <si>
    <t>00010503020010000110</t>
  </si>
  <si>
    <t>00010807130010000110</t>
  </si>
  <si>
    <t>Возврат остатков иных межбюджетных трансфертов на компенсацию расходов, связанных с оказанием медицинскими организациями, подведомственными органам исполнительной власти субъектов Российской Федерации, органам местного самоуправления, гражданам Украины и лицам без гражданства медицинской помощи, а также затрат по проведению указанным лицам профилактических прививок, включенных в календарь профилактических прививок по эпидемическим показаниям, из бюджетов субъектов Российской Федерации</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</si>
  <si>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 населения закрытых административно-территориальных образований, обслуживаемых федеральными государственными бюджетными учреждениями здравоохранения, находящимися в ведении Федерального медико-биологического агентства</t>
  </si>
  <si>
    <t>00021900000020000150</t>
  </si>
  <si>
    <t>00020235432020000150</t>
  </si>
  <si>
    <t>ОБРАЗОВАНИЕ</t>
  </si>
  <si>
    <t>00020225332020000150</t>
  </si>
  <si>
    <t>00020225514020000150</t>
  </si>
  <si>
    <t>0603</t>
  </si>
  <si>
    <t>00011601180010000140</t>
  </si>
  <si>
    <t>00021825597020000150</t>
  </si>
  <si>
    <t>00011102102020000120</t>
  </si>
  <si>
    <t>Субсидии бюджетам на реализацию мероприятий по созданию в субъектах Российской Федерации новых мест в общеобразовательных организациях</t>
  </si>
  <si>
    <t>00021925201020000150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</si>
  <si>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после разграничения государственной собственности на землю</t>
  </si>
  <si>
    <t>00010101130010000110</t>
  </si>
  <si>
    <t>00020225304020000150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</si>
  <si>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должностными лицами органов исполнительной власти субъектов Российской Федерации, учреждениями субъектов Российской Федерации</t>
  </si>
  <si>
    <t>00011105400000000120</t>
  </si>
  <si>
    <t>00011500000000000000</t>
  </si>
  <si>
    <t>00020225590020000150</t>
  </si>
  <si>
    <t>00001050000000000500</t>
  </si>
  <si>
    <t>Отчисления на воспроизводство минерально-сырьевой базы, зачисляемые в бюджеты субъектов Российской Федерации, за исключением уплачиваемых при добыче общераспространенных полезных ископаемых и подземных вод, используемых для местных нужд</t>
  </si>
  <si>
    <t>00021802010020000150</t>
  </si>
  <si>
    <t>00020225750020000150</t>
  </si>
  <si>
    <t>Платежи, уплачиваемые в целях возмещения вреда</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</si>
  <si>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t>
  </si>
  <si>
    <t>Кинематография</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</si>
  <si>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</si>
  <si>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00011101000000000120</t>
  </si>
  <si>
    <t>Транспортный налог</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</si>
  <si>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</si>
  <si>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1201</t>
  </si>
  <si>
    <t>Субвенции бюджетам на приобретение беспилотных авиационных систем органами исполнительной власти субъектов Российской Федерации в области лесных отношений</t>
  </si>
  <si>
    <t>00021825519020000150</t>
  </si>
  <si>
    <t>Межбюджетные трансферты, передаваемые бюджетам субъектов Российской Федерации в целях софинансирования расходных обязательств субъектов Российской Федерации по финансовому обеспечению (возмещению) производителям зерновых культур части затрат на производство и реализацию зерновых культур</t>
  </si>
  <si>
    <t>00011601060010000140</t>
  </si>
  <si>
    <t>00011105032020000120</t>
  </si>
  <si>
    <t>00020241509020000150</t>
  </si>
  <si>
    <t>Субсидии бюджетам субъектов Российской Федерации на модернизацию театров юного зрителя и театров кукол</t>
  </si>
  <si>
    <t>Субсидии бюджетам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</si>
  <si>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</si>
  <si>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00020000000000000000</t>
  </si>
  <si>
    <t>Другие вопросы в области образования</t>
  </si>
  <si>
    <t>Субсидии бюджетам субъектов Российской Федерации на реализацию мероприятий в области мелиорации земель сельскохозяйственного назначения</t>
  </si>
  <si>
    <t>00020225013000000150</t>
  </si>
  <si>
    <t>00020225098000000150</t>
  </si>
  <si>
    <t>Субсидии бюджетам на техническое оснащение региональных и муниципальных музеев</t>
  </si>
  <si>
    <t>Прочие поступления от использования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t>
  </si>
  <si>
    <t>Доходы от уплаты акцизов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</si>
  <si>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Прочие безвозмездные поступления от государственных (муниципальных) организаций в бюджеты субъектов Российской Федерации</t>
  </si>
  <si>
    <t>00020227576020000150</t>
  </si>
  <si>
    <t>00020235220020000150</t>
  </si>
  <si>
    <t>00001050201020000610</t>
  </si>
  <si>
    <t>Возврат остатков субсидий на компенсацию отдельным категориям граждан оплаты взноса на капитальный ремонт общего имущества в многоквартирном доме из бюджетов субъектов Российской Федерации</t>
  </si>
  <si>
    <t>Налог на пользователей автомобильных дорог</t>
  </si>
  <si>
    <t>ЖИЛИЩНО-КОММУНАЛЬНОЕ ХОЗЯЙСТВО</t>
  </si>
  <si>
    <t>00020302099020000150</t>
  </si>
  <si>
    <t>Межбюджетные трансферты, передаваемые бюджетам субъектов Российской Федерации на реализацию организационных мероприятий, связанных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</si>
  <si>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Возврат остатков иных межбюджетных трансфертов на возмещение расходов, понесенных бюджетами субъектов Российской Федерации на размещение и питание граждан Российской Федерации, Украины, Донецкой Народной Республики, Луганской Народной Республики и лиц без гражданства, постоянно проживающих на территориях Украины, Донецкой Народной Республики, Луганской Народной Республики, вынужденно покинувших территории Украины, Донецкой Народной Республики, Луганской Народной Республики и прибывших на территорию Российской Федерации в экстренном массовом порядке, в пунктах временного размещения и питания, за счет средств резервного фонда Правительства Российской Федерации из бюджетов субъектов Российской Федерации</t>
  </si>
  <si>
    <t>00001060502020000640</t>
  </si>
  <si>
    <t>Плата за использование лесов</t>
  </si>
  <si>
    <t>Налог, взимаемый в связи с применением упрощенной системы налогообложения</t>
  </si>
  <si>
    <t>Доходы от реализации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материальных запасов по указанному имуществу</t>
  </si>
  <si>
    <t>Дотации на выравнивание бюджетной обеспеченности субъектов Российской Федерации и муниципальных образований</t>
  </si>
  <si>
    <t>Межбюджетные трансферты, передаваемые бюджетам субъектов Российской Федерации на развитие инфраструктуры дорожного хозяйства</t>
  </si>
  <si>
    <t>00011601100010000140</t>
  </si>
  <si>
    <t>0103</t>
  </si>
  <si>
    <t>00011202100000000120</t>
  </si>
  <si>
    <t>00010302142010000110</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</si>
  <si>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(муниципальным) органом, казенным учреждением</t>
  </si>
  <si>
    <t>Органы юстиции</t>
  </si>
  <si>
    <t>00020225138000000150</t>
  </si>
  <si>
    <t>Другие вопросы в области национальной экономики</t>
  </si>
  <si>
    <t>00010806000010000110</t>
  </si>
  <si>
    <t>00020225466000000150</t>
  </si>
  <si>
    <t>00021925597020000150</t>
  </si>
  <si>
    <t>Субвенции бюджетам субъектов Российской Федерации на оплату жилищно-коммунальных услуг отдельным категориям граждан</t>
  </si>
  <si>
    <t>00001060100000000000</t>
  </si>
  <si>
    <t>00020235345020000150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</si>
  <si>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t>
  </si>
  <si>
    <t>0400</t>
  </si>
  <si>
    <t>Субсидии бюджетам на развитие сети учреждений культурно-досугового типа</t>
  </si>
  <si>
    <t>00011601093010000140</t>
  </si>
  <si>
    <t>Межбюджетные трансферты, передаваемые бюджетам субъектов Российской Федерации на создание виртуальных концертных залов</t>
  </si>
  <si>
    <t>00020225256000000150</t>
  </si>
  <si>
    <t>00020245784000000150</t>
  </si>
  <si>
    <t>Периодическая печать и издательства</t>
  </si>
  <si>
    <t>00020210000000000150</t>
  </si>
  <si>
    <t>00011607040000000140</t>
  </si>
  <si>
    <t>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</si>
  <si>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00010302232010000110</t>
  </si>
  <si>
    <t>00020235135020000150</t>
  </si>
  <si>
    <t>Субсидии бюджетам субъектов Российской Федерации на создание системы поддержки фермеров и развитие сельской кооперации</t>
  </si>
  <si>
    <t>00020225766000000150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</si>
  <si>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превышающей 650 000 рублей)</t>
  </si>
  <si>
    <t>00011610122010000140</t>
  </si>
  <si>
    <t>Возврат остатков субсидий на реконструкцию и капитальный ремонт региональных и муниципальных музеев из бюджетов субъектов Российской Федерации</t>
  </si>
  <si>
    <t>БЕЗВОЗМЕЗДНЫЕ ПОСТУПЛЕНИЯ ОТ ДРУГИХ БЮДЖЕТОВ БЮДЖЕТНОЙ СИСТЕМЫ РОССИЙСКОЙ ФЕДЕРАЦИИ</t>
  </si>
  <si>
    <t>Субсидии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</si>
  <si>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Прочие межбюджетные трансферты общего характера</t>
  </si>
  <si>
    <t>Субсидии бюджетам на организацию профессионального обучения и дополнительного профессионального образования работников предприятий оборонно-промышленного комплекса, а также граждан, обратившихся в органы службы занятости за содействием в поиске подходящей работы и заключивших ученический договор с предприятиями оборонно-промышленного комплекса</t>
  </si>
  <si>
    <t>00020225228000000150</t>
  </si>
  <si>
    <t>00020245298020000150</t>
  </si>
  <si>
    <t>Увеличение финансовых активов в собственности субъектов Российской Федерации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бюджета субъекта Российской Федерации, казначейских счетах для осуществления и отражения операций с денежными средствами бюджетных и автономных учреждений, единых счетах бюджетов государственных внебюджетных фондов,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(увеличение финансовых активов в собственности субъекта Российской Федерации за счет привлечения на единый счет бюджета субъекта Российской Федерации остатков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бюджета субъекта Российской Федерации)</t>
  </si>
  <si>
    <t>00010501022010000110</t>
  </si>
  <si>
    <t>00020215001000000150</t>
  </si>
  <si>
    <t>Возмещение ущерба при возникновении страховых случаев, когда выгодоприобретателями выступают получатели средств бюджета субъекта Российской Федерации</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</si>
  <si>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 местного значения, а также запасов общераспространенных полезных ископаемых и запасов подземных вод, которые используются для целей питьевого водоснабжения или технического водоснабжения и объем добычи которых составляет не более 500 кубических метров в сутки</t>
  </si>
  <si>
    <t>00020225335020000150</t>
  </si>
  <si>
    <t>Субсидии бюджетам субъектов Российской Федерации на ликвидацию (рекультивацию) объектов накопленного экологического вреда, представляющих угрозу реке Волге</t>
  </si>
  <si>
    <t>Среднее профессиональное образование</t>
  </si>
  <si>
    <t>00021825333020000150</t>
  </si>
  <si>
    <t>00021925519020000150</t>
  </si>
  <si>
    <t>Другие вопросы в области социальной политики</t>
  </si>
  <si>
    <t>00010302140010000110</t>
  </si>
  <si>
    <t>Субсидии бюджетам на реконструкцию и капитальный ремонт региональных и муниципальных музеев</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</si>
  <si>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</si>
  <si>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Единый сельскохозяйственный налог (за налоговые периоды, истекшие до 1 января 2011 года)</t>
  </si>
  <si>
    <t>Субсидии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</si>
  <si>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00020225453020000150</t>
  </si>
  <si>
    <t>00011101020020000120</t>
  </si>
  <si>
    <t>Платежи, взимаемые государственными и муниципальными органами (организациями) за выполнение определенных функций</t>
  </si>
  <si>
    <t>Субвенции бюджетам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N 157-ФЗ "Об иммунопрофилактике инфекционных болезней"</t>
  </si>
  <si>
    <t>00020245303020000150</t>
  </si>
  <si>
    <t>Транспортный налог с физических лиц</t>
  </si>
  <si>
    <t>Субсидии бюджетам субъектов Российской Федерации на обеспечение поддержки реализации общественных инициатив, направленных на развитие туристической инфраструктуры</t>
  </si>
  <si>
    <t>Молодежная политика</t>
  </si>
  <si>
    <t>00011601133010000140</t>
  </si>
  <si>
    <t>Субсидии бюджетам субъектов Российской Федерации на создание модульных некапитальных средств размещения при реализации инвестиционных проектов</t>
  </si>
  <si>
    <t>Дотации (гранты) бюджетам субъектов Российской Федерации за достижение показателей деятельности органов исполнительной власти субъектов Российской Федерации</t>
  </si>
  <si>
    <t>00020225243020000150</t>
  </si>
  <si>
    <t>Плата за негативное воздействие на окружающую среду</t>
  </si>
  <si>
    <t>00020245454000000150</t>
  </si>
  <si>
    <t>Государственная пошлина за государственную регистрацию прав, ограничений (обременении) прав на недвижимое имущество и сделок с ним</t>
  </si>
  <si>
    <t>00020225436000000150</t>
  </si>
  <si>
    <t>Безвозмездные поступления от негосударственных организаций в бюджеты субъектов Российской Федерации</t>
  </si>
  <si>
    <t>00010000000000000000</t>
  </si>
  <si>
    <t>00010302230010000110</t>
  </si>
  <si>
    <t>Бюджетные кредиты, предоставленные внутри страны в валюте Российской Федерации</t>
  </si>
  <si>
    <t>00020227139020000150</t>
  </si>
  <si>
    <t>Платежи по искам о возмещении ущерба, а также платежи, уплачиваемые при добровольном возмещении ущерба, причиненного имуществу, находящемуся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</si>
  <si>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00010501020010000110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</si>
  <si>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</si>
  <si>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00020225289000000150</t>
  </si>
  <si>
    <t>00010704000010000110</t>
  </si>
  <si>
    <t>Жилищное хозяйство</t>
  </si>
  <si>
    <t>0107</t>
  </si>
  <si>
    <t>Межбюджетные трансферты, передаваемые бюджетам субъектов Российской Федерации на социальную поддержку Героев Социалистического Труда, Героев Труда Российской Федерации и полных кавалеров ордена Трудовой Славы</t>
  </si>
  <si>
    <t>1401</t>
  </si>
  <si>
    <t>Платежи в целях возмещения убытков, причиненных уклонением от заключения с государственным органом субъекта Российской Федерации (казенным учреждением субъекта Российской Федерации) государственного контракта, финансируемого за счет средств дорожного фонда субъекта Российской Федерации, а также иные денежные средства, подлежащие зачислению в бюджет субъекта Российской Федерации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</si>
  <si>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00011100000000000000</t>
  </si>
  <si>
    <t>00011701000000000180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</si>
  <si>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</si>
  <si>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00001030100000000700</t>
  </si>
  <si>
    <t>НАЛОГИ НА ТОВАРЫ (РАБОТЫ, УСЛУГИ), РЕАЛИЗУЕМЫЕ НА ТЕРРИТОРИИ РОССИЙСКОЙ ФЕДЕРАЦИИ</t>
  </si>
  <si>
    <t>Государственная пошлина за государственную регистрацию, а также за совершение прочих юридически значимых действий</t>
  </si>
  <si>
    <t>Межбюджетные трансферты, передаваемые бюджетам субъектов Российской Федерации на создание модельных муниципальных библиотек</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</si>
  <si>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</si>
  <si>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</si>
  <si>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(в порядке, установленном Министерством финансов Российской Федерации)</t>
  </si>
  <si>
    <t>Субсидии бюджетам на развитие транспортной инфраструктуры на сельских территориях</t>
  </si>
  <si>
    <t>0404</t>
  </si>
  <si>
    <t>НАЛОГИ НА ИМУЩЕСТВО</t>
  </si>
  <si>
    <t>Увеличение финансовых активов в собственности субъектов Российской Федерации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бюджета субъекта Российской Федерации, казначейских счетах для осуществления и отражения операций с денежными средствами бюджетных и автономных учреждений, единых счетах бюджетов государственных внебюджетных фондов,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(увеличение финансовых активов в собственности субъекта Российской Федерации за счет привлечения на единый счет бюджета субъекта Российской Федерации остатков средств на единых счетах бюджетов государственных внебюджетных фондов, открытых органу управления территориальным государственным внебюджетным фондом)</t>
  </si>
  <si>
    <t>00020225497000000150</t>
  </si>
  <si>
    <t>00011107012020000120</t>
  </si>
  <si>
    <t>Субсидия бюджету Тверской области в целях софинансирования расходных обязательств по укреплению материально-технической базы государственного бюджетного учреждения здравоохранения Тверской области "Зубцовская центральная районная больница"</t>
  </si>
  <si>
    <t>00020225066020000150</t>
  </si>
  <si>
    <t>Субсидии бюджетам субъектов Российской Федерации на подготовку проектов межевания земельных участков и на проведение кадастровых работ</t>
  </si>
  <si>
    <t>Транспорт</t>
  </si>
  <si>
    <t>00020225394020000150</t>
  </si>
  <si>
    <t>00020225576020000150</t>
  </si>
  <si>
    <t>Субвенции бюджетам субъектов Российской Федерации на улучшение экологического состояния гидрографической сети</t>
  </si>
  <si>
    <t>00010102010010000110</t>
  </si>
  <si>
    <t>Субсидии бюджетам на возмещение части затрат на уплату процентов по инвестиционным кредитам (займам) в агропромышленном комплексе</t>
  </si>
  <si>
    <t>1002</t>
  </si>
  <si>
    <t>Субсидии бюджетам субъектов Российской Федерации на организацию профессионального обучения и дополнительного профессионального образования работников предприятий оборонно-промышленного комплекса, а также граждан, обратившихся в органы службы занятости за содействием в поиске подходящей работы и заключивших ученический договор с предприятиями оборонно-промышленного комплекса</t>
  </si>
  <si>
    <t>00011607010020000140</t>
  </si>
  <si>
    <t>00001060100020000630</t>
  </si>
  <si>
    <t>00021925081020000150</t>
  </si>
  <si>
    <t>Государственная пошлина за совершение уполномоченным органом исполнительной власти субъектов Российской Федерации юридически значимых действий, связанных с государственной регистрацией аттракционов, зачисляемая в бюджеты субъектов Российской Федерации</t>
  </si>
  <si>
    <t>00020245216020000150</t>
  </si>
  <si>
    <t>Субсидии бюджетам субъектов Российской Федерации на создание модельных муниципальных библиотек</t>
  </si>
  <si>
    <t>Доходы от реализации имущества, находящегося в собственности субъектов Российской Федерации (за исключением движимого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</si>
  <si>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00011204014020000120</t>
  </si>
  <si>
    <t>Платежи за добычу полезных ископаемых</t>
  </si>
  <si>
    <t>Межбюджетные трансферты, передаваемые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</si>
  <si>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00011105070000000120</t>
  </si>
  <si>
    <t>00010102100010000110</t>
  </si>
  <si>
    <t>0600</t>
  </si>
  <si>
    <t>Государственная пошлина за государственную регистрацию транспортных средств и иные юридически значимые действия, связанные с изменениями и выдачей документов на транспортные средства, регистрационных знаков, водительских удостоверений</t>
  </si>
  <si>
    <t>00020245292020000150</t>
  </si>
  <si>
    <t>НАЛОГИ НА ПРИБЫЛЬ, ДОХОДЫ</t>
  </si>
  <si>
    <t>00001050200000000600</t>
  </si>
  <si>
    <t>Субсидии бюджетам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</si>
  <si>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Минимальный налог, зачисляемый в бюджеты субъектов Российской Федерации (за налоговые периоды, истекшие до 1 января 2016 года)</t>
  </si>
  <si>
    <t>00020225106020000150</t>
  </si>
  <si>
    <t>00020225467000000150</t>
  </si>
  <si>
    <t>00010302261010000110</t>
  </si>
  <si>
    <t>Налог на доходы физических лиц</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</si>
  <si>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</si>
  <si>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</si>
  <si>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</si>
  <si>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Расходы - всего</t>
  </si>
  <si>
    <t>00020245424020000150</t>
  </si>
  <si>
    <t>00020225500000000150</t>
  </si>
  <si>
    <t>00011200000000000000</t>
  </si>
  <si>
    <t>Субсидии бюджетам бюджетной системы Российской Федерации (межбюджетные субсидии)</t>
  </si>
  <si>
    <t>00010101010000000110</t>
  </si>
  <si>
    <t>Субвенции бюджетам субъектов Российской Федерации на социальные выплаты безработным гражданам и иным категориям граждан в соответствии с законодательством о занятости населения</t>
  </si>
  <si>
    <t>Доходы от продажи земельных участков, находящихся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</si>
  <si>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</si>
  <si>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НАЛОГИ, СБОРЫ И РЕГУЛЯРНЫЕ ПЛАТЕЖИ ЗА ПОЛЬЗОВАНИЕ ПРИРОДНЫМИ РЕСУРСАМИ</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</si>
  <si>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</si>
  <si>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00011701020020000180</t>
  </si>
  <si>
    <t>00010900000000000000</t>
  </si>
  <si>
    <t>00001060502000000500</t>
  </si>
  <si>
    <t>0408</t>
  </si>
  <si>
    <t>Сборы за участие в конкурсе (аукционе) на право пользования участками недр</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</si>
  <si>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</si>
  <si>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00021925086020000150</t>
  </si>
  <si>
    <t>Субсидии бюджетам на поддержку субъектов Российской Федерации для создания инженерной и транспортной инфраструктуры в целях развития туристских кластеров</t>
  </si>
  <si>
    <t>00021802020020000150</t>
  </si>
  <si>
    <t>Межбюджетные трансферты, передаваемые бюджетам в целях достижения результатов национального проекта "Производительность труда"</t>
  </si>
  <si>
    <t>00010807020010000110</t>
  </si>
  <si>
    <t>00011610021020000140</t>
  </si>
  <si>
    <t>Плата за оказание услуг по присоединению объектов дорожного сервиса к автомобильным дорогам общего пользования</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</si>
  <si>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</si>
  <si>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00020245422020000150</t>
  </si>
  <si>
    <t>00020225404020000150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</si>
  <si>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</si>
  <si>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00011601070010000140</t>
  </si>
  <si>
    <t>00020245433000000150</t>
  </si>
  <si>
    <t>0100</t>
  </si>
  <si>
    <t>1006</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</si>
  <si>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</si>
  <si>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00020215549020000150</t>
  </si>
  <si>
    <t>00020225522020000150</t>
  </si>
  <si>
    <t>00010503000010000110</t>
  </si>
  <si>
    <t>00010807110010000110</t>
  </si>
  <si>
    <t>00020225480020000150</t>
  </si>
  <si>
    <t>00020225439020000150</t>
  </si>
  <si>
    <t>Субсидии бюджетам на поддержку отрасли культуры</t>
  </si>
  <si>
    <t>Субсидии бюджетам субъектов Российской Федерации на оснащение оборудованием региональных сосудистых центров и первичных сосудистых отделений</t>
  </si>
  <si>
    <t>00020225163000000150</t>
  </si>
  <si>
    <t>00011601202010000140</t>
  </si>
  <si>
    <t>00001060500000000500</t>
  </si>
  <si>
    <t>00020245468000000150</t>
  </si>
  <si>
    <t>00011302000000000130</t>
  </si>
  <si>
    <t>Акцизы на вина, игристые вина, включая российское шампанское, производимые на территории Российской Федерации из подакцизного винограда</t>
  </si>
  <si>
    <t>Субсидии бюджетам на реализацию мероприятий по стимулированию программ развития жилищного строительства субъектов Российской Федерации</t>
  </si>
  <si>
    <t>00011601160010000140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</si>
  <si>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</si>
  <si>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Возврат остатков субсидий на софинансирование расходных обязательств субъектов Российской Федерации, возникающих при реализации региональных проектов модернизации первичного звена здравоохранения, из бюджетов субъектов Российской Федерации</t>
  </si>
  <si>
    <t>00020225229020000150</t>
  </si>
  <si>
    <t>Проценты, полученные от предоставления бюджетных кредитов внутри страны за счет средств бюджетов субъектов Российской Федерации</t>
  </si>
  <si>
    <t>00021925084020000150</t>
  </si>
  <si>
    <t>Субсидии бюджетам на завершение ранее начатых мероприятий по строительству (реконструкции) объектов обеспечивающей инфраструктуры с длительным сроком окупаемости</t>
  </si>
  <si>
    <t>Функционирование законодательных (представительных) органов государственной власти и представительных органов муниципальных образований</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</si>
  <si>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</si>
  <si>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модернизации систем коммунальной инфраструктуры</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</si>
  <si>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</si>
  <si>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00020225402020000150</t>
  </si>
  <si>
    <t>Субсидии бюджетам субъектов Российской Федерации на проведение комплексных кадастровых работ</t>
  </si>
  <si>
    <t>00021935134020000150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</si>
  <si>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</si>
  <si>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Налог на прибыль организаций, уплачиваемый международными холдинговыми компаниями, зачисляемый в бюджеты субъектов Российской Федерации</t>
  </si>
  <si>
    <t>Государственная пошлина за государственную регистрацию политических партий и региональных отделений политических партий</t>
  </si>
  <si>
    <t>00011611000010000140</t>
  </si>
  <si>
    <t>Государственная пошлина за выдачу уполномоченными органами исполнительной власти субъектов Российской Федерации организациям, осуществляющим образовательную деятельность, свидетельств о соответствии требованиям оборудования и оснащенности образовательного процесса для рассмотрения вопроса соответствующими органами об аккредитации и о предоставлении указанным организациям лицензий на право подготовки трактористов и машинистов самоходных машин</t>
  </si>
  <si>
    <t>Топливно-энергетический комплекс</t>
  </si>
  <si>
    <t>00020225520020000150</t>
  </si>
  <si>
    <t>1202</t>
  </si>
  <si>
    <t>00020215009020000150</t>
  </si>
  <si>
    <t>0503</t>
  </si>
  <si>
    <t>00011402023020000410</t>
  </si>
  <si>
    <t>Доходы бюджетов субъектов Российской Федерации от возврата организациями остатков субсидий прошлых лет</t>
  </si>
  <si>
    <t>00011601200010000140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</si>
  <si>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</si>
  <si>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Охрана семьи и детства</t>
  </si>
  <si>
    <t>00011610120000000140</t>
  </si>
  <si>
    <t>Субсидии бюджетам на поддержку сельскохозяйственного производства по отдельным подотраслям растениеводства и животноводства</t>
  </si>
  <si>
    <t>ЗДРАВООХРАНЕНИЕ</t>
  </si>
  <si>
    <t>Доходы бюджетов субъектов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</si>
  <si>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00011202030010000120</t>
  </si>
  <si>
    <t>00020225555020000150</t>
  </si>
  <si>
    <t>Субвенции бюджетам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</si>
  <si>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00020230000000000150</t>
  </si>
  <si>
    <t>0800</t>
  </si>
  <si>
    <t>00020245363020000150</t>
  </si>
  <si>
    <t>00020225527020000150</t>
  </si>
  <si>
    <t>Судебная система</t>
  </si>
  <si>
    <t>00011601193010000140</t>
  </si>
  <si>
    <t>00020225028000000150</t>
  </si>
  <si>
    <t>00021925752020000150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</si>
  <si>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</si>
  <si>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00001060500000000000</t>
  </si>
  <si>
    <t>00011610000000000140</t>
  </si>
  <si>
    <t>Единый сельскохозяйственный налог</t>
  </si>
  <si>
    <t>Культура</t>
  </si>
  <si>
    <t>Телевидение и радиовещание</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</si>
  <si>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</si>
  <si>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00020225201000000150</t>
  </si>
  <si>
    <t>00021935250020000150</t>
  </si>
  <si>
    <t>Возврат бюджетных кредитов, предоставленных юридическим лицам в валюте Российской Федерации</t>
  </si>
  <si>
    <t>00020245453020000150</t>
  </si>
  <si>
    <t>Иные межбюджетные трансферты</t>
  </si>
  <si>
    <t>0104</t>
  </si>
  <si>
    <t>Возврат остатков субсидий на реализацию мероприятий по обеспечению жильем молодых семей из бюджетов субъектов Российской Федерации</t>
  </si>
  <si>
    <t>00011301992020000130</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</si>
  <si>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</si>
  <si>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00001050201020000510</t>
  </si>
  <si>
    <t>00010302240010000110</t>
  </si>
  <si>
    <t>Возврат остатков субсидий на поддержку региональных программ по проектированию туристского кода центра города из бюджетов субъектов Российской Федерации</t>
  </si>
  <si>
    <t>Возврат остатков субсидий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</si>
  <si>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00011601073010000140</t>
  </si>
  <si>
    <t>Субсидии бюджетам субъектов Российской Федерации на реализацию программ формирования современной городской среды</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</si>
  <si>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</si>
  <si>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Субсидии бюджетам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</si>
  <si>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00010807141010000110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</si>
  <si>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</si>
  <si>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Дотации бюджетам бюджетной системы Российской Федерации</t>
  </si>
  <si>
    <t>00011201042010000120</t>
  </si>
  <si>
    <t>00001060502020000540</t>
  </si>
  <si>
    <t>00020229999000000150</t>
  </si>
  <si>
    <t>00010704010010000110</t>
  </si>
  <si>
    <t>00021925750020000150</t>
  </si>
  <si>
    <t>Субсидии бюджетам на создание новых мест в общеобразовательных организациях, расположенных в сельской местности и поселках городского типа</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</si>
  <si>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</si>
  <si>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Субсидии бюджетам на создание новых мест в общеобразовательных организациях в связи с ростом числа обучающихся, вызванным демографическим фактором</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</si>
  <si>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</si>
  <si>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00020245289000000150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</si>
  <si>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в виде дивидендов)</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</si>
  <si>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</si>
  <si>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Обслуживание государственного (муниципального) внутреннего долга</t>
  </si>
  <si>
    <t>00010302120010000110</t>
  </si>
  <si>
    <t>Привлечение бюджетных кредитов из других бюджетов бюджетной системы Российской Федерации в валюте Российской Федерации</t>
  </si>
  <si>
    <t>Доходы бюджетов субъектов Российской Федерации от возврата остатков субсидий на реализацию программ формирования современной городской среды из бюджетов муниципальных образований</t>
  </si>
  <si>
    <t>00020225251020000150</t>
  </si>
  <si>
    <t>00020225116000000150</t>
  </si>
  <si>
    <t>0300</t>
  </si>
  <si>
    <t>00020245368020000150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</si>
  <si>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должностными лицами органов исполнительной власти субъектов Российской Федерации, учреждениями субъектов Российской Федерации</t>
  </si>
  <si>
    <t>Плата за предоставление информации из реестра дисквалифицированных лиц</t>
  </si>
  <si>
    <t>Предоставление негосударственными организациями грантов для получателей средств бюджетов субъектов Российской Федерации</t>
  </si>
  <si>
    <t>Субсидии бюджетам субъектов Российской Федерации на развитие паллиативной медицинской помощи</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</si>
  <si>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должностными лицами органов исполнительной власти субъектов Российской Федерации, учреждениями субъектов Российской Федерации</t>
  </si>
  <si>
    <t>Межбюджетные трансферты, передаваемые бюджетам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</si>
  <si>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00011601113010000140</t>
  </si>
  <si>
    <t>Субсидии бюджетам на оснащение объектов спортивной инфраструктуры спортивно-технологическим оборудованием</t>
  </si>
  <si>
    <t>Возврат остатков субсидий на поддержку отрасли культуры из бюджетов субъектов Российской Федерации</t>
  </si>
  <si>
    <t>00021925365020000150</t>
  </si>
  <si>
    <t>00010302210010000110</t>
  </si>
  <si>
    <t>00020225013020000150</t>
  </si>
  <si>
    <t>Субсидии бюджетам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</si>
  <si>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Дотации бюджетам на частичную компенсацию дополнительных расходов на повышение оплаты труда работников бюджетной сферы и иные цели</t>
  </si>
  <si>
    <t>00011201040010000120</t>
  </si>
  <si>
    <t>00011610057020000140</t>
  </si>
  <si>
    <t>0804</t>
  </si>
  <si>
    <t>00020235176020000150</t>
  </si>
  <si>
    <t>Межбюджетные трансферты, передаваемые бюджетам субъектов Российской Федерации на реализацию дополнительных мероприятий, направленных на снижение напряженности на рынке труда субъектов Российской Федерации, по организации общественных работ</t>
  </si>
  <si>
    <t>00020225586020000150</t>
  </si>
  <si>
    <t>Субсидии бюджетам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t>
  </si>
  <si>
    <t>Другие вопросы в области охраны окружающей среды</t>
  </si>
  <si>
    <t>Амбулаторная помощь</t>
  </si>
  <si>
    <t>00011413020020000410</t>
  </si>
  <si>
    <t>Налог на игорный бизнес</t>
  </si>
  <si>
    <t>00011204000000000120</t>
  </si>
  <si>
    <t>Акцизы на вина, вина наливом, плодовую алкогольную продукцию, игристые вина, включая российское шампанское, а также виноградосодержащие напитки, плодовые алкогольные напитки, изготавливаемые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производимые на территории Российской Федерации, кроме производимых из подакцизного винограда</t>
  </si>
  <si>
    <t>00020225558020000150</t>
  </si>
  <si>
    <t>Налог с продаж</t>
  </si>
  <si>
    <t>Возврат остатков иных межбюджетных трансфертов в целях софинансирования в полном объеме расходных обязательств субъектов Российской Федерации, возникающих при реализации мероприятий по созданию (развитию) и оснащению (дооснащению) региональных эндокринологических центров и школ для пациентов с сахарным диабетом, из бюджетов субъектов Российской Федерации</t>
  </si>
  <si>
    <t>Доходы от компенсации затрат государства</t>
  </si>
  <si>
    <t>Увеличение прочих остатков денежных средств бюджетов</t>
  </si>
  <si>
    <t>0108</t>
  </si>
  <si>
    <t>Резервные фонды</t>
  </si>
  <si>
    <t>Субсидии бюджетам на реализацию региональных проектов модернизации первичного звена здравоохранения</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</si>
  <si>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</si>
  <si>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1402</t>
  </si>
  <si>
    <t>0703</t>
  </si>
  <si>
    <t>00010807082010000110</t>
  </si>
  <si>
    <t>00020225508020000150</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</si>
  <si>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</si>
  <si>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Плата за сбросы загрязняющих веществ в водные объекты</t>
  </si>
  <si>
    <t>Уменьшение прочих остатков денежных средств бюджетов субъектов Российской Федерации</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</si>
  <si>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</si>
  <si>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</si>
  <si>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00020225466020000150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</si>
  <si>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должностными лицами органов исполнительной власти субъектов Российской Федерации, учреждениями субъектов Российской Федерации</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</si>
  <si>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</si>
  <si>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N 157-ФЗ "Об иммунопрофилактике инфекционных болезней"</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</si>
  <si>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</si>
  <si>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00010600000000000000</t>
  </si>
  <si>
    <t>Гражданская оборона</t>
  </si>
  <si>
    <t>00020225256020000150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</si>
  <si>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</si>
  <si>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00001050000000000600</t>
  </si>
  <si>
    <t>00020245784020000150</t>
  </si>
  <si>
    <t>00020225584020000150</t>
  </si>
  <si>
    <t>Средства от продажи акций и иных форм участия в капитале, находящихся в государственной и муниципальной собственности</t>
  </si>
  <si>
    <t>00010807172010000110</t>
  </si>
  <si>
    <t>Доходы от уплаты акцизов на спиртосодержащую продукцию, производимую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</si>
  <si>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00020235240000000150</t>
  </si>
  <si>
    <t>00021800000000000000</t>
  </si>
  <si>
    <t>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</si>
  <si>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Субвенции бюджетам на осуществление мер пожарной безопасности и тушение лесных пожаров</t>
  </si>
  <si>
    <t>00021945303020000150</t>
  </si>
  <si>
    <t>Межбюджетные трансферты, передаваемые бюджетам на создание виртуальных концертных залов</t>
  </si>
  <si>
    <t>Межбюджетные трансферты, передаваемые бюджетам субъектов Российской Федерации на финансирование дорожной деятельности в отношении автомобильных дорог общего пользования регионального или межмуниципального, местного значения</t>
  </si>
  <si>
    <t>ШТРАФЫ, САНКЦИИ, ВОЗМЕЩЕНИЕ УЩЕРБА</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</si>
  <si>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</si>
  <si>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00020225385000000150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</si>
  <si>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</si>
  <si>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Акцизы по подакцизным товарам (продукции), производимым на территории Российской Федерации</t>
  </si>
  <si>
    <t>Прочие доходы от компенсации затрат бюджетов субъектов Российской Федерации</t>
  </si>
  <si>
    <t>1003</t>
  </si>
  <si>
    <t>0410</t>
  </si>
  <si>
    <t>0304</t>
  </si>
  <si>
    <t>00011700000000000000</t>
  </si>
  <si>
    <t>00010807080010000110</t>
  </si>
  <si>
    <t>00020225230000000150</t>
  </si>
  <si>
    <t>00021927139020000150</t>
  </si>
  <si>
    <t>00010101016020000110</t>
  </si>
  <si>
    <t>00020225517000000150</t>
  </si>
  <si>
    <t>00010807380010000110</t>
  </si>
  <si>
    <t>00011302990000000130</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</si>
  <si>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</si>
  <si>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Субвенции бюджетам субъектов Российской Федерации на осуществление отдельных полномочий в области лесных отношений</t>
  </si>
  <si>
    <t>Плата за размещение твердых коммунальных отходов</t>
  </si>
  <si>
    <t>00010807170010000110</t>
  </si>
  <si>
    <t>00010302241010000110</t>
  </si>
  <si>
    <t>7900</t>
  </si>
  <si>
    <t>00021825497020000150</t>
  </si>
  <si>
    <t>00020235290020000150</t>
  </si>
  <si>
    <t>Доходы бюджетов субъектов Российской Федерации от возврата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муниципальных образований</t>
  </si>
  <si>
    <t>00020225372020000150</t>
  </si>
  <si>
    <t>00011302060000000130</t>
  </si>
  <si>
    <t>Субсидии бюджетам субъектов Российской Федерации на реконструкцию и капитальный ремонт региональных и муниципальных музеев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</si>
  <si>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</si>
  <si>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Доходы от операций по управлению остатками средств на едином казначейском счете, зачисляемые в бюджеты субъектов Российской Федерации</t>
  </si>
  <si>
    <t>00020225289020000150</t>
  </si>
  <si>
    <t>Субсидии бюджетам субъектов Российской Федерации в целях достижения результатов национального проекта "Производительность труда"</t>
  </si>
  <si>
    <t>БЕЗВОЗМЕЗДНЫЕ ПОСТУПЛЕНИЯ ОТ НЕГОСУДАРСТВЕННЫХ ОРГАНИЗАЦИЙ</t>
  </si>
  <si>
    <t>00011105300000000120</t>
  </si>
  <si>
    <t>Субсидии бюджетам субъектов Российской Федерации на реставрацию и реэкспозицию мемориальных пушкинских музеев и музеев-заповедников</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</si>
  <si>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</si>
  <si>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00010807120010000110</t>
  </si>
  <si>
    <t>Охрана объектов растительного и животного мира и среды их обитания</t>
  </si>
  <si>
    <t>Субсидии бюджетам субъектов Российской Федерации на техническое оснащение региональных и муниципальных музеев</t>
  </si>
  <si>
    <t>0500</t>
  </si>
  <si>
    <t>00020225462020000150</t>
  </si>
  <si>
    <t>0707</t>
  </si>
  <si>
    <t>00001050200000000500</t>
  </si>
  <si>
    <t>00010101120010000110</t>
  </si>
  <si>
    <t>00011611060010000140</t>
  </si>
  <si>
    <t>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</si>
  <si>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00011601142010000140</t>
  </si>
  <si>
    <t>00020235129020000150</t>
  </si>
  <si>
    <t>00020225305000000150</t>
  </si>
  <si>
    <t>Бюджетные кредиты из других бюджетов бюджетной системы Российской Федерации</t>
  </si>
  <si>
    <t>00011105072020000120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</si>
  <si>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</si>
  <si>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00021802000020000150</t>
  </si>
  <si>
    <t>Плата за использование лесов, расположенных на землях лесного фонда</t>
  </si>
  <si>
    <t>00020225497020000150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</si>
  <si>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</si>
  <si>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00020225591000000150</t>
  </si>
  <si>
    <t>00010807000010000110</t>
  </si>
  <si>
    <t>НАЛОГИ НА СОВОКУПНЫЙ ДОХОД</t>
  </si>
  <si>
    <t>00020235429020000150</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</si>
  <si>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</si>
  <si>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00010807510010000110</t>
  </si>
  <si>
    <t>ЗАДОЛЖЕННОСТЬ И ПЕРЕРАСЧЕТЫ ПО ОТМЕНЕННЫМ НАЛОГАМ, СБОРАМ И ИНЫМ ОБЯЗАТЕЛЬНЫМ ПЛАТЕЖАМ</t>
  </si>
  <si>
    <t>00020225202020000150</t>
  </si>
  <si>
    <t>Плата за оказание услуг по присоединению объектов дорожного сервиса к автомобильным дорогам общего пользования регионального или межмуниципального значения, зачисляемая в бюджеты субъектов Российской Федерации</t>
  </si>
  <si>
    <t>00011601050010000140</t>
  </si>
  <si>
    <t>Административные штрафы, установленные законами субъектов Российской Федерации об административных правонарушениях</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</si>
  <si>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</si>
  <si>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Прочие налоги и сборы (по отмененным налогам и сборам субъектов Российской Федерации)</t>
  </si>
  <si>
    <t>Субсидии бюджетам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</si>
  <si>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00010807300010000110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</si>
  <si>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</si>
  <si>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00011402000000000000</t>
  </si>
  <si>
    <t>00020225171000000150</t>
  </si>
  <si>
    <t>Дотации на выравнивание бюджетной обеспеченности</t>
  </si>
  <si>
    <t>00020225502020000150</t>
  </si>
  <si>
    <t>00010904030010000110</t>
  </si>
  <si>
    <t>Возврат остатков субсидий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 из бюджетов субъектов Российской Федерации</t>
  </si>
  <si>
    <t>00011105322020000120</t>
  </si>
  <si>
    <t>00020249001000000150</t>
  </si>
  <si>
    <t>00020225513000000150</t>
  </si>
  <si>
    <t>Платежи, уплачиваемые в целях возмещения вреда, причиняемого автомобильным дорогам</t>
  </si>
  <si>
    <t>00011202000000000120</t>
  </si>
  <si>
    <t>0903</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</si>
  <si>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</si>
  <si>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00011601140010000140</t>
  </si>
  <si>
    <t>9600</t>
  </si>
  <si>
    <t>00020235127020000150</t>
  </si>
  <si>
    <t>00011202012010000120</t>
  </si>
  <si>
    <t>Плата за использование лесов, расположенных на землях лесного фонда, в части, превышающей минимальный размер арендной платы</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</si>
  <si>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субъектов Российской Федерации</t>
  </si>
  <si>
    <t>Другие вопросы в области национальной безопасности и правоохранительной деятельности</t>
  </si>
  <si>
    <t>Субсидии бюджетам субъектов Российской Федерации на государственную поддержку организаций, входящих в систему спортивной подготовки</t>
  </si>
  <si>
    <t>00020300000000000000</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</si>
  <si>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</si>
  <si>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</si>
  <si>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</si>
  <si>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00020225338000000150</t>
  </si>
  <si>
    <t>00010911000020000110</t>
  </si>
  <si>
    <t>00020220000000000150</t>
  </si>
  <si>
    <t>00020302080020000150</t>
  </si>
  <si>
    <t>ОХРАНА ОКРУЖАЮЩЕЙ СРЕДЫ</t>
  </si>
  <si>
    <t>00010302090010000110</t>
  </si>
  <si>
    <t>Субсидии бюджетам на реализацию мероприятий по обеспечению жильем молодых семей</t>
  </si>
  <si>
    <t>Массовый спорт</t>
  </si>
  <si>
    <t>00001061002020002550</t>
  </si>
  <si>
    <t>Субсидии бюджетам субъектов Российской Федерации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</si>
  <si>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00020225500020000150</t>
  </si>
  <si>
    <t>Плата от реализации соглашений об установлении сервитутов в отношении земельных участков в границах полос отвода автомобильных дорог общего пользования регионального или межмуниципального значения в целях строительства (реконструкции), капитального ремонта и эксплуатации объектов дорожного сервиса, прокладки, переноса, переустройства и эксплуатации инженерных коммуникаций, установки и эксплуатации рекламных конструкций</t>
  </si>
  <si>
    <t>00020225086000000150</t>
  </si>
  <si>
    <t>ИТОГО</t>
  </si>
  <si>
    <t>Субсидии бюджетам субъектов Российской Федерации на развитие транспортной инфраструктуры на сельских территориях</t>
  </si>
  <si>
    <t>Доходы бюджетов субъектов Российской Федерации от возврата иными организациями остатков субсидий прошлых лет</t>
  </si>
  <si>
    <t>00020225511000000150</t>
  </si>
  <si>
    <t>00010701020010000110</t>
  </si>
  <si>
    <t>ПРОЧИЕ НЕНАЛОГОВЫЕ ДОХОДЫ</t>
  </si>
  <si>
    <t>00011601083010000140</t>
  </si>
  <si>
    <t>00010903082020000110</t>
  </si>
  <si>
    <t>00021833144020000150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</si>
  <si>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</si>
  <si>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00011607030000000140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</si>
  <si>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t>
  </si>
  <si>
    <t>00011202010010000120</t>
  </si>
  <si>
    <t>00010501000000000110</t>
  </si>
  <si>
    <t>Субсидии бюджетам на модернизацию театров юного зрителя и театров кукол</t>
  </si>
  <si>
    <t>Плата за размещение отходов производства и потребления</t>
  </si>
  <si>
    <t>00010501012010000110</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</si>
  <si>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</si>
  <si>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00020249999000000150</t>
  </si>
  <si>
    <t>00011601173010000140</t>
  </si>
  <si>
    <t>НАЦИОНАЛЬНАЯ БЕЗОПАСНОСТЬ И ПРАВООХРАНИТЕЛЬНАЯ ДЕЯТЕЛЬНОСТЬ</t>
  </si>
  <si>
    <t>Другие вопросы в области здравоохранения</t>
  </si>
  <si>
    <t>Субсидии бюджетам субъектов Российской Федерации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</si>
  <si>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Субсидии бюджетам субъектов Российской Федерации на поддержку региональных программ по проектированию туристского кода центра города</t>
  </si>
  <si>
    <t>Прочие безвозмездные поступления в бюджеты субъектов Российской Федерации</t>
  </si>
  <si>
    <t>Возврат бюджетных кредитов, предоставленных другим бюджетам бюджетной системы Российской Федерации из бюджетов субъектов Российской Федерации в валюте Российской Федерации</t>
  </si>
  <si>
    <t>Субсидии бюджетам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</si>
  <si>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00020245433020000150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</si>
  <si>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Российской Федерации</t>
  </si>
  <si>
    <t>Межбюджетные трансферты, передаваемые бюджетам субъектов Российской Федерации на компенсацию расходов, связанных с оказанием медицинскими организациями, подведомственными органам исполнительной власти субъектов Российской Федерации, органам местного самоуправления, гражданам Российской Федерации, гражданам Украины, гражданам Донецкой Народной Республики, гражданам Луганской Народной Республики и лицам без гражданства медицинской помощи, а также затрат по проведению указанным лицам профилактических прививок, включенных в календарь профилактических прививок по эпидемическим показаниям, и затрат по проведению обязательного медицинского освидетельствования указанных лиц</t>
  </si>
  <si>
    <t>Административные штрафы, установленные Кодексом Российской Федерации об административных правонарушениях</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</si>
  <si>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</si>
  <si>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Доходы бюджетов субъектов Российской Федерации от возврата остатков субсидий на реализацию мероприятий по обеспечению жильем молодых семей из бюджетов муниципальных образований</t>
  </si>
  <si>
    <t>0105</t>
  </si>
  <si>
    <t>Налог, взимаемый в виде стоимости патента в связи с применением упрощенной системы налогообложения</t>
  </si>
  <si>
    <t>Субсидии бюджетам на обеспечение комплексного развития сельских территорий</t>
  </si>
  <si>
    <t>00010302220010000110</t>
  </si>
  <si>
    <t>Возврат бюджетных кредитов, предоставленных другим бюджетам бюджетной системы Российской Федерации в валюте Российской Федерации</t>
  </si>
  <si>
    <t>Межбюджетные трансферты, передаваемые бюджетам на создание модельных муниципальных библиотек</t>
  </si>
  <si>
    <t>0700</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</si>
  <si>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</si>
  <si>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00020235134000000150</t>
  </si>
  <si>
    <t>00020302000020000150</t>
  </si>
  <si>
    <t>00020245468020000150</t>
  </si>
  <si>
    <t>00010501010010000110</t>
  </si>
  <si>
    <t>Налог на профессиональный доход</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</si>
  <si>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</si>
  <si>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Доходы от сдачи в аренду имущества, составляющего казну субъекта Российской Федерации (за исключением земельных участков)</t>
  </si>
  <si>
    <t>00020225568020000150</t>
  </si>
  <si>
    <t>00020225292000000150</t>
  </si>
  <si>
    <t>Субсидии бюджетам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4-х до 17-ти лет системами непрерывного мониторинга глюкозы</t>
  </si>
  <si>
    <t>00010302100010000110</t>
  </si>
  <si>
    <t>00020225358020000150</t>
  </si>
  <si>
    <t>Субсидии бюджетам субъектов Российской Федерации на поддержку отрасли культуры</t>
  </si>
  <si>
    <t>00011601121010000140</t>
  </si>
  <si>
    <t>Государственная пошлина за действия уполномоченных органов субъектов Российской Федерации, связанные с лицензированием предпринимательской деятельности по управлению многоквартирными домами</t>
  </si>
  <si>
    <t>Государственная пошлина за повторную выдачу свидетельства о постановке на учет в налоговом органе</t>
  </si>
  <si>
    <t>Налог на добычу прочих полезных ископаемых (за исключением полезных ископаемых, в отношении которых при налогообложении установлен рентный коэффициент, отличный от 1, полезных ископаемых в виде природных алмазов, угля, в том числе коксующегося, железных руд, многокомпонентной комплексной руды, в отношении которой при налогообложении установлен коэффициент, характеризующий стоимость ценных компонентов в руде)</t>
  </si>
  <si>
    <t>00011406020000000430</t>
  </si>
  <si>
    <t>00021800000020000150</t>
  </si>
  <si>
    <t>00010805000010000110</t>
  </si>
  <si>
    <t>00020225424000000150</t>
  </si>
  <si>
    <t>ПРОЧИЕ БЕЗВОЗМЕЗДНЫЕ ПОСТУПЛЕНИЯ</t>
  </si>
  <si>
    <t>1000</t>
  </si>
  <si>
    <t>00021925555020000150</t>
  </si>
  <si>
    <t>Субсидии бюджетам субъектов Российской Федерации на реализацию мероприятий по обеспечению жильем молодых семей</t>
  </si>
  <si>
    <t>00001060502000000600</t>
  </si>
  <si>
    <t>00020225021020000150</t>
  </si>
  <si>
    <t>00020225752000000150</t>
  </si>
  <si>
    <t>Доходы бюджетов субъектов Российской Федерации от возврата бюджетными учреждениями остатков субсидий прошлых лет</t>
  </si>
  <si>
    <t>00021945363020000150</t>
  </si>
  <si>
    <t>00010102050010000110</t>
  </si>
  <si>
    <t>00020235090000000150</t>
  </si>
  <si>
    <t>00011400000000000000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</si>
  <si>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</si>
  <si>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</si>
  <si>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Функционирование высшего должностного лица субъекта Российской Федерации и муниципального образования</t>
  </si>
  <si>
    <t>00020235250000000150</t>
  </si>
  <si>
    <t>00020235432000000150</t>
  </si>
  <si>
    <t>Профессиональная подготовка, переподготовка и повышение квалификации</t>
  </si>
  <si>
    <t>00020225332000000150</t>
  </si>
  <si>
    <t>Субсидии бюджетам на обеспечение оказания региональных услуг в электронном виде в субъектах Российской Федерации посредством ведомственной информационной системы с применением цифровых регламентов</t>
  </si>
  <si>
    <t>Субсидии бюджетам на строительство и реконструкцию (модернизацию) объектов питьевого водоснабжения</t>
  </si>
  <si>
    <t>00010102140010000110</t>
  </si>
  <si>
    <t>Доходы бюджетов субъектов Российской Федерации от возврата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образований</t>
  </si>
  <si>
    <t>00010903023010000110</t>
  </si>
  <si>
    <t>00001061002020000550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</si>
  <si>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</si>
  <si>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00001060500000000600</t>
  </si>
  <si>
    <t>00020225750000000150</t>
  </si>
  <si>
    <t>00011301991010000130</t>
  </si>
  <si>
    <t>1403</t>
  </si>
  <si>
    <t>00010807390010000110</t>
  </si>
  <si>
    <t>00011109040000000120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</si>
  <si>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</si>
  <si>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0704</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</si>
  <si>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2-х до 4-х лет системами непрерывного мониторинга глюкозы</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</si>
  <si>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t>
  </si>
  <si>
    <t>ПЛАТЕЖИ ПРИ ПОЛЬЗОВАНИИ ПРИРОДНЫМИ РЕСУРСАМИ</t>
  </si>
  <si>
    <t>00010302251010000110</t>
  </si>
  <si>
    <t>Налог на добычу полезных ископаемых</t>
  </si>
  <si>
    <t>НАЛОГОВЫЕ И НЕНАЛОГОВЫЕ ДОХОДЫ</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</si>
  <si>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</si>
  <si>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00020229999020000150</t>
  </si>
  <si>
    <t>00011102100000000120</t>
  </si>
  <si>
    <t>00010906020020000110</t>
  </si>
  <si>
    <t>00010101000000000110</t>
  </si>
  <si>
    <t>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работников промышленных предприятий</t>
  </si>
  <si>
    <t>Государственная пошлина за выдачу и обмен паспорта гражданина Российской Федерации</t>
  </si>
  <si>
    <t>Субвенции бюджетам на увеличение площади лесовосстановления</t>
  </si>
  <si>
    <t>Доходы бюджетов субъектов Российской Федерации от возврата остатков субсидий на реконструкцию и капитальный ремонт региональных и муниципальных музеев из бюджетов муниципальных образований</t>
  </si>
  <si>
    <t>00020245289020000150</t>
  </si>
  <si>
    <t>Субсидии бюджетам на государственную поддержку аккредитации ветеринарных лабораторий в национальной системе аккредитации</t>
  </si>
  <si>
    <t>Воспроизводство минерально-сырьевой базы</t>
  </si>
  <si>
    <t>00020225365000000150</t>
  </si>
  <si>
    <t>Субсидии бюджетам субъектов Российской Федерации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</si>
  <si>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Субсидии бюджетам на создание виртуальных концертных залов</t>
  </si>
  <si>
    <t>00020225599020000150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</si>
  <si>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</si>
  <si>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Прочие государственные пошлины за государственную регистрацию, а также за совершение прочих юридически значимых действий</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</si>
  <si>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государственным органом субъекта Российской Федерации, казенным учреждением субъекта Российской Федерации</t>
  </si>
  <si>
    <t>Субсидии бюджетам субъектов Российской Федерации на реализацию государственных программ субъектов Российской Федерации в области использования и охраны водных объектов</t>
  </si>
  <si>
    <t>Субсидии бюджетам на реализацию государственных программ субъектов Российской Федерации в области использования и охраны водных объектов</t>
  </si>
  <si>
    <t>1004</t>
  </si>
  <si>
    <t>Субсидии бюджетам на единовременные компенсационные выплаты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</si>
  <si>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00011601152010000140</t>
  </si>
  <si>
    <t>00011105030000000120</t>
  </si>
  <si>
    <t>00020245197020000150</t>
  </si>
  <si>
    <t>Возврат остатков иных межбюджетных трансфертов на возмещение расходов, понесенных бюджетами субъектов Российской Федерации, местными бюджетами на размещение и питание граждан Российской Федерации, иностранных граждан и лиц без гражданства, постоянно проживающих на территориях Украины, Донецкой Народной Республики, Луганской Народной Республики, Запорожской области, Херсонской области, вынужденно покинувших жилые помещения и находившихся в пунктах временного размещения и питания на территории Российской Федерации, за счет средств резервного фонда Правительства Российской Федерации из бюджетов субъектов Российской Федерации</t>
  </si>
  <si>
    <t>Субсидии бюджетам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</si>
  <si>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0900</t>
  </si>
  <si>
    <t>Доходы, поступающие в порядке возмещения расходов, понесенных в связи с эксплуатацией имущества</t>
  </si>
  <si>
    <t>00020225179020000150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</si>
  <si>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должностными лицами органов исполнительной власти субъектов Российской Федерации, учреждениями субъектов Российской Федерации</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</si>
  <si>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</si>
  <si>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00020225783000000150</t>
  </si>
  <si>
    <t>00010605000020000110</t>
  </si>
  <si>
    <t>Сбор, удаление отходов и очистка сточных вод</t>
  </si>
  <si>
    <t>00011601242010000140</t>
  </si>
  <si>
    <t>Возврат остатков субсидий на реализацию мероприятий по модернизации школьных систем образования из бюджетов субъектов Российской Федерации</t>
  </si>
  <si>
    <t>Налог, взимаемый с налогоплательщиков, выбравших в качестве объекта налогообложения доходы (за налоговые периоды, истекшие до 1 января 2011 года)</t>
  </si>
  <si>
    <t>00010807310010000110</t>
  </si>
  <si>
    <t>Средства от продажи акций и иных форм участия в капитале, находящихся в собственности субъектов Российской Федерации</t>
  </si>
  <si>
    <t>0310</t>
  </si>
  <si>
    <t>Государственная пошлина за государственную регистрацию прав, ограничений (обременений) прав на недвижимое имущество и сделок с ним</t>
  </si>
  <si>
    <t>00020225597020000150</t>
  </si>
  <si>
    <t>00010807100010000110</t>
  </si>
  <si>
    <t>00021925508020000150</t>
  </si>
  <si>
    <t>00010904000000000110</t>
  </si>
  <si>
    <t>00020225302020000150</t>
  </si>
  <si>
    <t>00011601150010000140</t>
  </si>
  <si>
    <t>00011601332010000140</t>
  </si>
  <si>
    <t>1200</t>
  </si>
  <si>
    <t>00010807400010000110</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</si>
  <si>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</si>
  <si>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0501</t>
  </si>
  <si>
    <t>00020225453000000150</t>
  </si>
  <si>
    <t>ДОХОДЫ ОТ ИСПОЛЬЗОВАНИЯ ИМУЩЕСТВА, НАХОДЯЩЕГОСЯ В ГОСУДАРСТВЕННОЙ И МУНИЦИПАЛЬНОЙ СОБСТВЕННОСТИ</t>
  </si>
  <si>
    <t>00011601122010000140</t>
  </si>
  <si>
    <t>00020245303000000150</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</si>
  <si>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материальных запасов по указанному имуществу</t>
  </si>
  <si>
    <t>00020225519020000150</t>
  </si>
  <si>
    <t>00020225243000000150</t>
  </si>
  <si>
    <t>Обеспечение проведения выборов и референдумов</t>
  </si>
  <si>
    <t>Доходы от сдачи в аренду имущества, составляющего государственную (муниципальную) казну (за исключением земельных участков)</t>
  </si>
  <si>
    <t>00010701080010000110</t>
  </si>
  <si>
    <t>00011401020020000410</t>
  </si>
  <si>
    <t>00010911010020000110</t>
  </si>
  <si>
    <t>00011601240010000140</t>
  </si>
  <si>
    <t>00011302992020000130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</si>
  <si>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 налоговые периоды до 1 января 2023 года (в том числе перерасчеты, недоимка и задолженность), зачисляемый в бюджеты субъектов Российской Федерации</t>
  </si>
  <si>
    <t>00010604012020000110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</si>
  <si>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субъектов Российской Федерации</t>
  </si>
  <si>
    <t>Предоставление бюджетных кредитов другим бюджетам бюджетной системы Российской Федерации в валюте Российской Федерации</t>
  </si>
  <si>
    <t>00011607090000000140</t>
  </si>
  <si>
    <t>00020227139000000150</t>
  </si>
  <si>
    <t>00020240000000000150</t>
  </si>
  <si>
    <t>Субсидии бюджетам субъектов Российской Федерации на создание системы долговременного ухода за гражданами пожилого возраста и инвалидами</t>
  </si>
  <si>
    <t>00011302062020000130</t>
  </si>
  <si>
    <t>Дотации бюджетам субъектов Российской Федерации на выравнивание бюджетной обеспеченности</t>
  </si>
  <si>
    <t>00010701030010000110</t>
  </si>
  <si>
    <t>00011609030020000140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</si>
  <si>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субъектов Российской Федерации</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</si>
  <si>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</si>
  <si>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00020225385020000150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</si>
  <si>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</si>
  <si>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00021925114020000150</t>
  </si>
  <si>
    <t>Дорожное хозяйство (дорожные фонды)</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</si>
  <si>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</si>
  <si>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НАЦИОНАЛЬНАЯ ЭКОНОМИКА</t>
  </si>
  <si>
    <t>00010302190010000110</t>
  </si>
  <si>
    <t>0102</t>
  </si>
  <si>
    <t>Платежи в целях возмещения убытков, причиненных уклонением от заключения с государственным органом субъекта Российской Федерации (казенным учреждением субъекта Российской Федерации) государственного контракта, а также иные денежные средства, подлежащие зачислению в бюджет субъекта Российской Федерации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государственного контракта, финансируемого за счет средств дорожного фонда субъекта Российской Федерации)</t>
  </si>
  <si>
    <t>0309</t>
  </si>
  <si>
    <t>Субсидии бюджетам на реставрацию и реэкспозицию мемориальных пушкинских музеев и музеев-заповедников</t>
  </si>
  <si>
    <t>ГОСУДАРСТВЕННАЯ ПОШЛИНА</t>
  </si>
  <si>
    <t>0904</t>
  </si>
  <si>
    <t>00011105420020000120</t>
  </si>
  <si>
    <t>00020225517020000150</t>
  </si>
  <si>
    <t>00020235118000000150</t>
  </si>
  <si>
    <t>00011601183010000140</t>
  </si>
  <si>
    <t>00021935290020000150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</si>
  <si>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</si>
  <si>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Субсидии бюджетам на оснащение региональных и муниципальных театров, находящихся в городах с численностью населения более 300 тысяч человек</t>
  </si>
  <si>
    <t>Изменение остатков средств</t>
  </si>
  <si>
    <t>00020225083020000150</t>
  </si>
  <si>
    <t>0314</t>
  </si>
  <si>
    <t>Плата за предоставление сведений из Единого государственного реестра недвижимости</t>
  </si>
  <si>
    <t>00020225394000000150</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</si>
  <si>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</si>
  <si>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00011601063010000140</t>
  </si>
  <si>
    <t>00021935129020000150</t>
  </si>
  <si>
    <t>00021860010020000150</t>
  </si>
  <si>
    <t>00011301000000000130</t>
  </si>
  <si>
    <t>Общеэкономические вопросы</t>
  </si>
  <si>
    <t>00011607010000000140</t>
  </si>
  <si>
    <t>00001060100000000630</t>
  </si>
  <si>
    <t>1204</t>
  </si>
  <si>
    <t>0505</t>
  </si>
  <si>
    <t>Пенсионное обеспечение</t>
  </si>
  <si>
    <t>00020225333020000150</t>
  </si>
  <si>
    <t>00020245216000000150</t>
  </si>
  <si>
    <t>Субвенции бюджетам бюджетной системы Российской Федерации</t>
  </si>
  <si>
    <t>00020245141020000150</t>
  </si>
  <si>
    <t>Субсидии бюджетам субъектов Российской Федерации на государственную поддержку аккредитации ветеринарных лабораторий в национальной системе аккредитации</t>
  </si>
  <si>
    <t>Межбюджетные трансферты, передаваемые бюджетам субъектов Российской Федерации в целях достижения результатов национального проекта "Производительность труда"</t>
  </si>
  <si>
    <t>00020225305020000150</t>
  </si>
  <si>
    <t>Увеличение остатков средств бюджетов</t>
  </si>
  <si>
    <t>00011601153010000140</t>
  </si>
  <si>
    <t>Налог на имущество организаций</t>
  </si>
  <si>
    <t>00020225081020000150</t>
  </si>
  <si>
    <t>00001030000000000000</t>
  </si>
  <si>
    <t>00020225591020000150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</si>
  <si>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</si>
  <si>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Субсидии бюджетам на реализацию мероприятий по модернизации школьных систем образования</t>
  </si>
  <si>
    <t>Субсидии бюджетам субъектов Российской Федерации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</si>
  <si>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Субсидии бюджетам на государственную поддержку организаций, входящих в систему спортивной подготовки</t>
  </si>
  <si>
    <t>Иные дотации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</si>
  <si>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контрольно-счетных органов субъектов Российской Федерации</t>
  </si>
  <si>
    <t>00020225106000000150</t>
  </si>
  <si>
    <t>1103</t>
  </si>
  <si>
    <t>00011618000020000140</t>
  </si>
  <si>
    <t>00011601103010000140</t>
  </si>
  <si>
    <t>00010800000000000000</t>
  </si>
  <si>
    <t>00001030100020000710</t>
  </si>
  <si>
    <t>Субсидии бюджетам субъектов Российской Федерации на сокращение доли загрязненных сточных вод</t>
  </si>
  <si>
    <t>00020225213020000150</t>
  </si>
  <si>
    <t>00001000000000000000</t>
  </si>
  <si>
    <t>00020245424000000150</t>
  </si>
  <si>
    <t>Межбюджетные трансферты, передаваемые бюджетам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</si>
  <si>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</si>
  <si>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t>
  </si>
  <si>
    <t>Субсидии бюджетам на проведение комплексных кадастровых работ</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</si>
  <si>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t>
  </si>
  <si>
    <t>00010302200010000110</t>
  </si>
  <si>
    <t>0106</t>
  </si>
  <si>
    <t>00011201030010000120</t>
  </si>
  <si>
    <t>00020225513020000150</t>
  </si>
  <si>
    <t>1400</t>
  </si>
  <si>
    <t>00020225014000000150</t>
  </si>
  <si>
    <t>0701</t>
  </si>
  <si>
    <t>00021935573020000150</t>
  </si>
  <si>
    <t>00001061002000000500</t>
  </si>
  <si>
    <t>Стационарная медицинская помощь</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</si>
  <si>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</si>
  <si>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00020225338020000150</t>
  </si>
  <si>
    <t>0111</t>
  </si>
  <si>
    <t>Плата по соглашениям об установлении сервитута в отношении земельных участков после разграничения государственной собственности на землю</t>
  </si>
  <si>
    <t>00011406000000000430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</si>
  <si>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</si>
  <si>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</si>
  <si>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00010302143010000110</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</si>
  <si>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</si>
  <si>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00020225456020000150</t>
  </si>
  <si>
    <t>Субсидии бюджетам на оснащение оборудованием региональных сосудистых центров и первичных сосудистых отделений</t>
  </si>
  <si>
    <t>00010102030010000110</t>
  </si>
  <si>
    <t>00020225522000000150</t>
  </si>
  <si>
    <t>Возврат остатков субсидий на подготовку проектов межевания земельных участков и на проведение кадастровых работ из бюджетов субъектов Российской Федерации</t>
  </si>
  <si>
    <t>00011607030020000140</t>
  </si>
  <si>
    <t>00020225439000000150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</si>
  <si>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</si>
  <si>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</si>
  <si>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должностными лицами органов исполнительной власти субъектов Российской Федерации, учреждениями субъектов Российской Федерации</t>
  </si>
  <si>
    <t>Увеличение финансовых активов в государственной (муниципальной) собственности за счет средств организаций,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</si>
  <si>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</si>
  <si>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00020225229000000150</t>
  </si>
  <si>
    <t>00020249999020000150</t>
  </si>
  <si>
    <t>Субвенции бюджетам субъектов Российской Федерации на осуществление отдельных полномочий в области водных отношений</t>
  </si>
  <si>
    <t>Субсидии бюджетам на финансовое обеспечение (возмещение) производителям зерновых культур части затрат на производство и реализацию зерновых культур</t>
  </si>
  <si>
    <t>Субсидии бюджетам субъектов Российской Федерации на оснащение региональных и муниципальных театров, находящихся в городах с численностью населения более 300 тысяч человек</t>
  </si>
  <si>
    <t>Прочие неналоговые доходы</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</si>
  <si>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</si>
  <si>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</si>
  <si>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00010602010020000110</t>
  </si>
  <si>
    <t>00020225454020000150</t>
  </si>
  <si>
    <t>Субсидии бюджетам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</si>
  <si>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приведение в нормативное состояние автомобильных дорог и искусственных дорожных сооружений</t>
  </si>
  <si>
    <t>Субсидии бюджетам на поддержку региональных программ по проектированию туристского кода центра города</t>
  </si>
  <si>
    <t>Возврат остатков субсидий на реализацию мероприятий по созданию в субъектах Российской Федерации новых мест в общеобразовательных организациях из бюджетов субъектов Российской Федерации</t>
  </si>
  <si>
    <t>00020245389020000150</t>
  </si>
  <si>
    <t>Плата за использование лесов, расположенных на землях лесного фонда, в части, превышающей минимальный размер арендной платы, при реализации приоритетных инвестиционных проектов в целях развития лесного комплекса</t>
  </si>
  <si>
    <t>Межбюджетные трансферты, передаваемые бюджетам на развитие инфраструктуры дорожного хозяйства</t>
  </si>
  <si>
    <t>Межбюджетные трансферты, передаваемые бюджетам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</si>
  <si>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00020225520000000150</t>
  </si>
  <si>
    <t>00011601092010000140</t>
  </si>
  <si>
    <t>Субсидии бюджетам на поддержку приоритетных направлений агропромышленного комплекса и развитие малых форм хозяйствования</t>
  </si>
  <si>
    <t>0705</t>
  </si>
  <si>
    <t>00010807160010000110</t>
  </si>
  <si>
    <t>00010302231010000110</t>
  </si>
  <si>
    <t>Доходы бюджетов субъектов Российской Федерации от возврата остатков субсидий на подготовку проектов межевания земельных участков и на проведение кадастровых работ из бюджетов муниципальных образований</t>
  </si>
  <si>
    <t>00020235134020000150</t>
  </si>
  <si>
    <t>Субсидии бюджетам на развитие паллиативной медицинской помощи</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</si>
  <si>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</si>
  <si>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Прочие доходы от компенсации затрат государства</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</si>
  <si>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</si>
  <si>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должностными лицами органов исполнительной власти субъектов Российской Федерации, учреждениями субъектов Российской Федерации</t>
  </si>
  <si>
    <t>Возврат остатков субсидий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из бюджетов субъектов Российской Федерации</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</si>
  <si>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</si>
  <si>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Дополнительное образование детей</t>
  </si>
  <si>
    <t>00010501021010000110</t>
  </si>
  <si>
    <t>00020225555000000150</t>
  </si>
  <si>
    <t>Плата за выбросы загрязняющих веществ, образующихся при сжигании на факельных установках и (или) рассеивании попутного нефтяного газа</t>
  </si>
  <si>
    <t>Прочие доходы от оказания платных услуг (работ) получателями средств бюджетов субъектов Российской Федерации</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</si>
  <si>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t>
  </si>
  <si>
    <t>00020245363000000150</t>
  </si>
  <si>
    <t>00011601330000000140</t>
  </si>
  <si>
    <t>Международные отношения и международное сотрудничество</t>
  </si>
  <si>
    <t>00020245142020000150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</si>
  <si>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</si>
  <si>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Платежи за пользование природными ресурсами</t>
  </si>
  <si>
    <t>Доходы от продажи квартир, находящихся в собственности субъектов Российской Федерации</t>
  </si>
  <si>
    <t>00001061000000000000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</si>
  <si>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должностными лицами органов исполнительной власти субъектов Российской Федерации, учреждениями субъектов Российской Федерации</t>
  </si>
  <si>
    <t>00011601132010000140</t>
  </si>
  <si>
    <t>Возврат остатков субсидий на поддержку сельскохозяйственного производства по отдельным подотраслям растениеводства и животноводства из бюджетов субъектов Российской Федерации</t>
  </si>
  <si>
    <t>Сбор за пользование объектами водных биологических ресурсов (исключая внутренние водные объекты)</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</si>
  <si>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650 000 рублей)</t>
  </si>
  <si>
    <t>00011601090010000140</t>
  </si>
  <si>
    <t>Субсидии бюджетам на стимулирование увеличения производства картофеля и овощей</t>
  </si>
  <si>
    <t>00010807200010000110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</si>
  <si>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</si>
  <si>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Сбор за пользование объектами водных биологических ресурсов (по внутренним водным объектам)</t>
  </si>
  <si>
    <t>00020225752020000150</t>
  </si>
  <si>
    <t>00020245453000000150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</si>
  <si>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превышающей 650 000 рублей)</t>
  </si>
  <si>
    <t>00021825750020000150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</si>
  <si>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</si>
  <si>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00011204017020000120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</si>
  <si>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 1032-I "О занятости населения в Российской Федерации"</t>
  </si>
  <si>
    <t>00011109042020000120</t>
  </si>
  <si>
    <t>0901</t>
  </si>
  <si>
    <t>00020235460020000150</t>
  </si>
  <si>
    <t>00001050201000000510</t>
  </si>
  <si>
    <t>Возврат остатков субсидий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 из бюджетов субъектов Российской Федерации</t>
  </si>
  <si>
    <t>Платежи в целях возмещения убытков, причиненных уклонением от заключения государственного контракта</t>
  </si>
  <si>
    <t>Субсидии бюджетам субъектов Российской Федерации на обеспечение оказания региональных услуг в электронном виде в субъектах Российской Федерации посредством ведомственной информационной системы с применением цифровых регламентов</t>
  </si>
  <si>
    <t>00020235250020000150</t>
  </si>
  <si>
    <t>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t>
  </si>
  <si>
    <t>00011602010020000140</t>
  </si>
  <si>
    <t>00011202052010000120</t>
  </si>
  <si>
    <t>Сборы за участие в конкурсе (аукционе) на право пользования участками недр местного значения</t>
  </si>
  <si>
    <t>Субсидии бюджетам на создание модельных муниципальных библиотек</t>
  </si>
  <si>
    <t>0311</t>
  </si>
  <si>
    <t>Увеличение прочих остатков денежных средств бюджетов субъектов Российской Федерации</t>
  </si>
  <si>
    <t>00020245300020000150</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</si>
  <si>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</si>
  <si>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00011601130010000140</t>
  </si>
  <si>
    <t>Спорт высших достижений</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</si>
  <si>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</si>
  <si>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</si>
  <si>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Социальное обеспечение населения</t>
  </si>
  <si>
    <t>00011610050000000140</t>
  </si>
  <si>
    <t>Субсидии бюджетам на стимулирование развития приоритетных подотраслей агропромышленного комплекса и развитие малых форм хозяйствования</t>
  </si>
  <si>
    <t>00020225251000000150</t>
  </si>
  <si>
    <t>Налог на добычу общераспространенных полезных ископаемых</t>
  </si>
  <si>
    <t>ОБСЛУЖИВАНИЕ ГОСУДАРСТВЕННОГО (МУНИЦИПАЛЬНОГО) ДОЛГА</t>
  </si>
  <si>
    <t>00011204015020000120</t>
  </si>
  <si>
    <t>Предоставление бюджетных кредитов внутри страны в валюте Российской Федерации</t>
  </si>
  <si>
    <t>00011301990000000130</t>
  </si>
  <si>
    <t>Субсидии бюджетам субъектов Российской Федерации на реализацию мероприятий субъектов Российской Федерации в сфере реабилитации и абилитации инвалидов</t>
  </si>
  <si>
    <t>0502</t>
  </si>
  <si>
    <t>0709</t>
  </si>
  <si>
    <t>Другие вопросы в области культуры, кинематографии</t>
  </si>
  <si>
    <t>Субсидии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</si>
  <si>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00020225107020000150</t>
  </si>
  <si>
    <t>Субвенции бюджетам субъектов Российской Федерации на увеличение площади лесовосстановления</t>
  </si>
  <si>
    <t>Лесное хозяйство</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</si>
  <si>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</si>
  <si>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00010302262010000110</t>
  </si>
  <si>
    <t>00021925599020000150</t>
  </si>
  <si>
    <t>00020225065020000150</t>
  </si>
  <si>
    <t>00011202050010000120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</si>
  <si>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</si>
  <si>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Плата за выбросы загрязняющих веществ в атмосферный воздух стационарными объектами</t>
  </si>
  <si>
    <t>00020235176000000150</t>
  </si>
  <si>
    <t>Общее образование</t>
  </si>
  <si>
    <t>00021925304020000150</t>
  </si>
  <si>
    <t>00020225501000000150</t>
  </si>
  <si>
    <t>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t>
  </si>
  <si>
    <t>00010903020000000110</t>
  </si>
  <si>
    <t>1100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</si>
  <si>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t>
  </si>
  <si>
    <t>00020225365020000150</t>
  </si>
  <si>
    <t>00020225418000000150</t>
  </si>
  <si>
    <t>0401</t>
  </si>
  <si>
    <t>00011301190010000130</t>
  </si>
  <si>
    <t>00011105100020000120</t>
  </si>
  <si>
    <t>Возврат остатков субсидий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</si>
  <si>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</si>
  <si>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Субсидии бюджетам на обеспечение поддержки реализации общественных инициатив, направленных на развитие туристической инфраструктуры</t>
  </si>
  <si>
    <t>00010500000000000000</t>
  </si>
  <si>
    <t>Государственная пошлина за государственную регистрацию актов гражданского состояния и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t>
  </si>
  <si>
    <t>Возврат остатков иных межбюджетных трансфертов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 из бюджетов субъектов Российской Федерации</t>
  </si>
  <si>
    <t>Налог на имущество организаций по имуществу, не входящему в Единую систему газоснабжения</t>
  </si>
  <si>
    <t>Доходы от продажи квартир</t>
  </si>
  <si>
    <t>00011601163010000140</t>
  </si>
  <si>
    <t>0905</t>
  </si>
  <si>
    <t>Наименование показателя</t>
  </si>
  <si>
    <t>00020225508000000150</t>
  </si>
  <si>
    <t>00011502000000000140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</si>
  <si>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</si>
  <si>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00020225783020000150</t>
  </si>
  <si>
    <t>Субсидии бюджетам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</si>
  <si>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на создание системы поддержки фермеров и развитие сельской кооперации</t>
  </si>
  <si>
    <t>00021845303020000150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</si>
  <si>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</si>
  <si>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Единая субвенция бюджетам субъектов Российской Федерации и бюджету г. Байконура</t>
  </si>
  <si>
    <t>00010302260010000110</t>
  </si>
  <si>
    <t>00001050000000000000</t>
  </si>
  <si>
    <t>00011202102020000120</t>
  </si>
  <si>
    <t>00011610022020000140</t>
  </si>
  <si>
    <t>00020302040020000150</t>
  </si>
  <si>
    <t>Платежи при пользовании недрами</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</si>
  <si>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собственности субъектов Российской Федерации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</si>
  <si>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00021935220020000150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</si>
  <si>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 из бюджетов субъектов Российской Федерации</t>
  </si>
  <si>
    <t>00021925302020000150</t>
  </si>
  <si>
    <t>Акцизы на пиво, напитки, изготавливаемые на основе пива, производимые на территории Российской Федерации</t>
  </si>
  <si>
    <t>00010501050010000110</t>
  </si>
  <si>
    <t>Субсидии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</si>
  <si>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00020225584000000150</t>
  </si>
  <si>
    <t>00011600000000000000</t>
  </si>
  <si>
    <t>Возврат остатков субсидий в целях развития паллиативной медицинской помощи из бюджетов субъектов Российской Федерации</t>
  </si>
  <si>
    <t>00010704030010000110</t>
  </si>
  <si>
    <t>00001030100000000000</t>
  </si>
  <si>
    <t>00020225098020000150</t>
  </si>
  <si>
    <t>00020225192000000150</t>
  </si>
  <si>
    <t>Субсидии бюджетам субъектов Российской Федерации на поддержку приоритетных направлений агропромышленного комплекса и развитие малых форм хозяйствования</t>
  </si>
  <si>
    <t>00011301020010000130</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</si>
  <si>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</si>
  <si>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Прочие доходы от оказания платных услуг (работ) получателями средств федерального бюджета</t>
  </si>
  <si>
    <t>Доходы бюджетов субъектов Российской Федерации от возврата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образований</t>
  </si>
  <si>
    <t>00010302000010000110</t>
  </si>
  <si>
    <t>00011601203010000140</t>
  </si>
  <si>
    <t>Доходы от оказания платных услуг (работ)</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</si>
  <si>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</si>
  <si>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Субсидии бюджетам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</si>
  <si>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</si>
  <si>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Возврат остатков субсидий на реализацию программ формирования современной городской среды из бюджетов субъектов Российской Федерации</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</si>
  <si>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</si>
  <si>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Отчисления на воспроизводство минерально-сырьевой базы</t>
  </si>
  <si>
    <t>МЕЖБЮДЖЕТНЫЕ ТРАНСФЕРТЫ ОБЩЕГО ХАРАКТЕРА БЮДЖЕТАМ БЮДЖЕТНОЙ СИСТЕМЫ РОССИЙСКОЙ ФЕДЕРАЦИИ</t>
  </si>
  <si>
    <t>Прочие государственные пошлины за совершение прочих юридически значимых действий, подлежащие зачислению в бюджет субъекта Российской Федерации</t>
  </si>
  <si>
    <t>00020225114000000150</t>
  </si>
  <si>
    <t>00011610020020000140</t>
  </si>
  <si>
    <t>Возврат остатков субсидий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субъектов Российской Федерации</t>
  </si>
  <si>
    <t>00010102090010000110</t>
  </si>
  <si>
    <t>Прочие межбюджетные трансферты, передаваемые бюджетам</t>
  </si>
  <si>
    <t>00011301410010000130</t>
  </si>
  <si>
    <t>00011607090020000140</t>
  </si>
  <si>
    <t>00020225138020000150</t>
  </si>
  <si>
    <t>00020225372000000150</t>
  </si>
  <si>
    <t>0405</t>
  </si>
  <si>
    <t>Прочее возмещение ущерба, причиненного имуществу, находящемуся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</si>
  <si>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00010102040010000110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</si>
  <si>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</si>
  <si>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</si>
  <si>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00011607040020000140</t>
  </si>
  <si>
    <t>Налог на прибыль организаций</t>
  </si>
  <si>
    <t>00011201010010000120</t>
  </si>
  <si>
    <t>00020225766020000150</t>
  </si>
  <si>
    <t>00020225228020000150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</si>
  <si>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4-х до 17-ти лет системами непрерывного мониторинга глюкозы</t>
  </si>
  <si>
    <t>Возврат остатков субвенций на оплату жилищно-коммунальных услуг отдельным категориям граждан из бюджетов субъектов Российской Федерации</t>
  </si>
  <si>
    <t>Доходы бюджетов субъектов Российской Федерации от возврата автономными учреждениями остатков субсидий прошлых лет</t>
  </si>
  <si>
    <t>0702</t>
  </si>
  <si>
    <t>00020215001020000150</t>
  </si>
  <si>
    <t>0909</t>
  </si>
  <si>
    <t>00020235118020000150</t>
  </si>
  <si>
    <t>Прочие межбюджетные трансферты, передаваемые бюджетам субъектов Российской Федерации</t>
  </si>
  <si>
    <t>Субвенции бюджетам на оплату жилищно-коммунальных услуг отдельным категориям граждан</t>
  </si>
  <si>
    <t>00010102130010000110</t>
  </si>
  <si>
    <t>Доходы от налога на прибыль организаций, уплаченного налогоплательщиками, которые до 1 января 2023 года являлись участниками консолидированной группы налогоплательщиков, подлежащие зачислению в бюджеты субъектов Российской Федерации по нормативу, установленному Бюджетным кодексом Российской Федерации, распределяемые уполномоченным органом Федерального казначейства между бюджетами субъектов Российской Федерации по нормативам, установленным федеральным законом о федеральном бюджете</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</si>
  <si>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(муниципальным) органом, казенным учреждением</t>
  </si>
  <si>
    <t>00011502020020000140</t>
  </si>
  <si>
    <t>Платежи от государственных и муниципальных унитарных предприятий</t>
  </si>
  <si>
    <t>АДМИНИСТРАТИВНЫЕ ПЛАТЕЖИ И СБОРЫ</t>
  </si>
  <si>
    <t>00010602020020000110</t>
  </si>
  <si>
    <t>Доходы от продажи земельных участков, находящихся в государственной и муниципальной собственности</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</si>
  <si>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</si>
  <si>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Санаторно-оздоровительная помощь</t>
  </si>
  <si>
    <t>00020235429000000150</t>
  </si>
  <si>
    <t>Субсидии бюджетам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</si>
  <si>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Доходы бюджета - Всего</t>
  </si>
  <si>
    <t>00011102000000000120</t>
  </si>
  <si>
    <t>00020235120000000150</t>
  </si>
  <si>
    <t>00020225202000000150</t>
  </si>
  <si>
    <t>00020245454020000150</t>
  </si>
  <si>
    <t>1300</t>
  </si>
  <si>
    <t>00021925333020000150</t>
  </si>
  <si>
    <t>00020225436020000150</t>
  </si>
  <si>
    <t>00011402022020000410</t>
  </si>
  <si>
    <t>0601</t>
  </si>
  <si>
    <t>Субвенции бюджетам субъектов Российской Федерации на осуществление мер пожарной безопасности и тушение лесных пожаров</t>
  </si>
  <si>
    <t>Государственная пошлина за выдачу органом исполнительной власти субъекта Российской Федерации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субъектов Российской Федерации</t>
  </si>
  <si>
    <t>Денежные средства, изымаемые в собственность субъекта Российской Федерации в соответствии с решениями судов (за исключением обвинительных приговоров судов)</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</si>
  <si>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</si>
  <si>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00020200000000000000</t>
  </si>
  <si>
    <t>00020225502000000150</t>
  </si>
  <si>
    <t>00020225554020000150</t>
  </si>
  <si>
    <t>Межбюджетные трансферты, передаваемые бюджетам на оснащение оборудованием региональных сосудистых центров и первичных сосудистых отделений</t>
  </si>
  <si>
    <t>Возврат бюджетных кредитов, предоставленных юридическим лицам из бюджетов субъектов Российской Федерации в валюте Российской Федерации</t>
  </si>
  <si>
    <t>00010807142010000110</t>
  </si>
  <si>
    <t>00010906010020000110</t>
  </si>
  <si>
    <t>00020215010000000150</t>
  </si>
  <si>
    <t>Платежи, уплачиваемые в целях возмещения вреда, причиняемого автомобильным дорогам регионального или межмуниципального значения тяжеловесными транспортными средствами</t>
  </si>
  <si>
    <t>00011609000000000140</t>
  </si>
  <si>
    <t>00020235127000000150</t>
  </si>
  <si>
    <t>00011601192010000140</t>
  </si>
  <si>
    <t>00010100000000000000</t>
  </si>
  <si>
    <t>Возврат остатков иных межбюджетных трансфертов в целях софинансирования расходных обязательств субъектов Российской Федерации по финансовому обеспечению выплат стимулирующего характера за дополнительную нагрузку медицинским работникам, участвующим в проведении вакцинации взрослого населения против новой коронавирусной инфекции, и расходов, связанных с оплатой отпусков и выплатой компенсации за неиспользованные отпуска медицинским работникам, которым предоставлялись указанные стимулирующие выплаты, за счет средств резервного фонда Правительства Российской Федерации из бюджетов субъектов Российской Федерации</t>
  </si>
  <si>
    <t>Субсидии бюджетам субъектов Российской Федерации на реализацию программы комплексного развития молодежной политики в регионах Российской Федерации "Регион для молодых"</t>
  </si>
  <si>
    <t>Субсидии бюджетам на реализацию программы комплексного развития молодежной политики в регионах Российской Федерации "Регион для молодых"</t>
  </si>
  <si>
    <t>Сбор на нужды образовательных учреждений, взимаемый с юридических лиц</t>
  </si>
  <si>
    <t>00020402010020000150</t>
  </si>
  <si>
    <t>00010101014020000110</t>
  </si>
  <si>
    <t>Регулярные платежи за пользование недрами при пользовании недрами на территории Российской Федерации</t>
  </si>
  <si>
    <t>Налог, взимаемый с налогоплательщиков, выбравших в качестве объекта налогообложения доходы</t>
  </si>
  <si>
    <t>Субсидии бюджетам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2-х до 4-х лет системами непрерывного мониторинга глюкозы</t>
  </si>
  <si>
    <t>00011402020020000410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</si>
  <si>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</si>
  <si>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</si>
  <si>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00011105020000000120</t>
  </si>
  <si>
    <t>0409</t>
  </si>
  <si>
    <t>00011109000000000120</t>
  </si>
  <si>
    <t>Налог на добычу прочих полезных ископаемых, в отношении которых при налогообложении установлен рентный коэффициент, отличный от 1 (за исключением калийных солей, апатит-нефелиновых, апатит-штаффелитовых руд, апатит-магнетитовых, маложелезистых апатитовых руд, апатитовых и фосфоритовых руд)</t>
  </si>
  <si>
    <t>00011601072010000140</t>
  </si>
  <si>
    <t>00011105320000000120</t>
  </si>
  <si>
    <t>00010807140010000110</t>
  </si>
  <si>
    <t>Невыясненные поступления</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</si>
  <si>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должностными лицами органов исполнительной власти субъектов Российской Федерации, учреждениями субъектов Российской Федерации</t>
  </si>
  <si>
    <t>00020225014020000150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</si>
  <si>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t>
  </si>
  <si>
    <t>Возврат остатков субвенций на осуществление отдельных полномочий в области водных отношений из бюджетов субъектов Российской Федерации</t>
  </si>
  <si>
    <t>Другие вопросы в области физической культуры и спорта</t>
  </si>
  <si>
    <t>Субсидии бюджетам субъектов Российской Федерации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</si>
  <si>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00011201041010000120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</si>
  <si>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субъекта Российской Федерации по нормативам, действовавшим в 2019 году</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</si>
  <si>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</si>
  <si>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</si>
  <si>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00011601190010000140</t>
  </si>
  <si>
    <t>Субсидии бюджетам субъектов Российской Федерации на финансовое обеспечение (возмещение) производителям зерновых культур части затрат на производство и реализацию зерновых культур</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</si>
  <si>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</si>
  <si>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субъекта Российской Федерации</t>
  </si>
  <si>
    <t>00010101012020000110</t>
  </si>
  <si>
    <t>00020245161000000150</t>
  </si>
  <si>
    <t>Налог, взимаемый с налогоплательщиков, выбравших в качестве объекта налогообложения доходы, уменьшенные на величину расходов</t>
  </si>
  <si>
    <t>Сборы за пользование объектами животного мира и за пользование объектами водных биологических ресурсов</t>
  </si>
  <si>
    <t>00001061002020005550</t>
  </si>
  <si>
    <t>Доходы от уплаты акцизов на этиловый спирт из непищевого сырья,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</si>
  <si>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Субсидии бюджетам субъектов Российской Федерации на развитие сети учреждений культурно-досугового типа</t>
  </si>
  <si>
    <t>Субсидии бюджетам субъектов Российской Федерации на обеспечение комплексного развития сельских территорий</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</si>
  <si>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</si>
  <si>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00011601112010000140</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</si>
  <si>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</si>
  <si>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Сельское хозяйство и рыболовство</t>
  </si>
  <si>
    <t>0605</t>
  </si>
  <si>
    <t>Коммунальное хозяйство</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</si>
  <si>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</si>
  <si>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СРЕДСТВА МАССОВОЙ ИНФОРМАЦИИ</t>
  </si>
  <si>
    <t>Возврат остатков субсидий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 из бюджетов субъектов Российской Федерации</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</si>
  <si>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</si>
  <si>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00020225467020000150</t>
  </si>
  <si>
    <t>Субсидии бюджетам в целях софинансирования расходных обязательств по укреплению материально-технической базы государственного бюджетного учреждения здравоохранения Тверской области "Зубцовская центральная районная больница"</t>
  </si>
  <si>
    <t>00010903080000000110</t>
  </si>
  <si>
    <t>00011610056020000140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</si>
  <si>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</si>
  <si>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0902</t>
  </si>
  <si>
    <t>Субсидии бюджетам на создание модульных некапитальных средств размещения при реализации инвестиционных проектов</t>
  </si>
  <si>
    <t>Изменение остатков средств на счетах по учету средств бюджетов</t>
  </si>
  <si>
    <t>Субсидии бюджетам на создание системы долговременного ухода за гражданами пожилого возраста и инвалидами</t>
  </si>
  <si>
    <t>Возврат остатков субвенций на 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 из бюджетов субъектов Российской Федерации</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</si>
  <si>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</si>
  <si>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инспекторами Счетной палаты Российской Федерации, должностными лицами контрольно-счетных органов субъектов Российской Федерации</t>
  </si>
  <si>
    <t>00010506000010000110</t>
  </si>
  <si>
    <t>00001030100020000810</t>
  </si>
  <si>
    <t>00020235900020000150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</si>
  <si>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t>
  </si>
  <si>
    <t>00021825555020000150</t>
  </si>
  <si>
    <t>00020245418000000150</t>
  </si>
  <si>
    <t>00011601110010000140</t>
  </si>
  <si>
    <t>00021945422020000150</t>
  </si>
  <si>
    <t>Субсидии бюджетам на реализацию мероприятий по предупреждению и борьбе с социально значимыми инфекционными заболеваниями</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</si>
  <si>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</si>
  <si>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00011300000000000000</t>
  </si>
  <si>
    <t>00020225358000000150</t>
  </si>
  <si>
    <t>00021925404020000150</t>
  </si>
  <si>
    <t>0801</t>
  </si>
  <si>
    <t>Возврат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субъектов Российской Федерации</t>
  </si>
  <si>
    <t>00021800000000000150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</si>
  <si>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</si>
  <si>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</si>
  <si>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НАЦИОНАЛЬНАЯ ОБОРОНА</t>
  </si>
  <si>
    <t>00010604000020000110</t>
  </si>
  <si>
    <t>00011611063010000140</t>
  </si>
  <si>
    <t>00020225021000000150</t>
  </si>
  <si>
    <t>Субсидии бюджетам субъектов Российской Федерации на обеспечение закупки авиационных работ в целях оказания медицинской помощи</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</si>
  <si>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t>
  </si>
  <si>
    <t>Увеличение финансовых активов в собственности субъектов Российской Федерации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бюджета субъекта Российской Федерации, казначейских счетах для осуществления и отражения операций с денежными средствами бюджетных и автономных учреждений, единых счетах бюджетов государственных внебюджетных фондов,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(увеличение финансовых активов в собственности субъекта Российской Федерации за счет привлечения на единый счет бюджета субъекта Российской Федерации остатков средств на казначейских счетах для осуществления и отражения операций с денежными средствами бюджетных и автономных учреждений, открытых финансовому органу субъекта Российской Федерации)</t>
  </si>
  <si>
    <t>Мобилизационная и вневойсковая подготовка</t>
  </si>
  <si>
    <t>Доходы от приватизации имущества, находящегося в государственной и муниципальной собственности</t>
  </si>
  <si>
    <t>00010302242010000110</t>
  </si>
  <si>
    <t>Другие вопросы в области средств массовой информации</t>
  </si>
  <si>
    <t>БЕЗВОЗМЕЗДНЫЕ ПОСТУПЛЕНИЯ</t>
  </si>
  <si>
    <t>Экологический контроль</t>
  </si>
  <si>
    <t>Благоустройство</t>
  </si>
  <si>
    <t>00010903000000000110</t>
  </si>
  <si>
    <t>00011601053010000140</t>
  </si>
  <si>
    <t>00010904010020000110</t>
  </si>
  <si>
    <t>Субсидии бюджетам в целях достижения результатов национального проекта "Производительность труда"</t>
  </si>
  <si>
    <t>00020225163020000150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</si>
  <si>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</si>
  <si>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00020245192000000150</t>
  </si>
  <si>
    <t>00011607000000000140</t>
  </si>
  <si>
    <t>00011301500000000130</t>
  </si>
  <si>
    <t>Дотации бюджетам, связанные с особым режимом безопасного функционирования закрытых административно-территориальных образований</t>
  </si>
  <si>
    <t>0402</t>
  </si>
  <si>
    <t>Субсидии бюджетам субъектов Российской Федерации на создание виртуальных концертных залов</t>
  </si>
  <si>
    <t>СОЦИАЛЬНАЯ ПОЛИТИКА</t>
  </si>
  <si>
    <t>Прочие неналоговые доходы бюджетов субъектов Российской Федерации</t>
  </si>
  <si>
    <t>Иные источники внутреннего финансирования дефицитов бюджетов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</si>
  <si>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</si>
  <si>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00021925520020000150</t>
  </si>
  <si>
    <t>00011601143010000140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</si>
  <si>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</si>
  <si>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Платежи, взимаемые государственными органами (организациями) субъектов Российской Федерации за выполнение определенных функций</t>
  </si>
  <si>
    <t>ИСТОЧНИКИ ВНУТРЕННЕГО ФИНАНСИРОВАНИЯ ДЕФИЦИТОВ БЮДЖЕТОВ</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</si>
  <si>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</si>
  <si>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0906</t>
  </si>
  <si>
    <t>00011107000000000120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</si>
  <si>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</si>
  <si>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00011201070010000120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</si>
  <si>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</si>
  <si>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</si>
  <si>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00001061002020003550</t>
  </si>
  <si>
    <t>00020225299000000150</t>
  </si>
  <si>
    <t>00021925527020000150</t>
  </si>
  <si>
    <t>Увеличение финансовых активов в собственности субъектов Российской Федерации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бюджета субъекта Российской Федерации, казначейских счетах для осуществления и отражения операций с денежными средствами бюджетных и автономных учреждений, единых счетах бюджетов государственных внебюджетных фондов,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</si>
  <si>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</si>
  <si>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00020225172000000150</t>
  </si>
  <si>
    <t>Возврат остатков субвенций на социальные выплаты безработным гражданам в соответствии с Законом Российской Федерации от 19 апреля 1991 года N 1032-1 "О занятости населения в Российской Федерации" из бюджетов субъектов Российской Федерации</t>
  </si>
  <si>
    <t>Уменьшение остатков средств бюджетов</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</si>
  <si>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</si>
  <si>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00020225514000000150</t>
  </si>
  <si>
    <t>00020225599000000150</t>
  </si>
  <si>
    <t>Субсидии бюджетам субъектов Российской Федерации на оснащение объектов спортивной инфраструктуры спортивно-технологическим оборудованием</t>
  </si>
  <si>
    <t>00020235128020000150</t>
  </si>
  <si>
    <t>00020225028020000150</t>
  </si>
  <si>
    <t>00020225304000000150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</si>
  <si>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</si>
  <si>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Возврат остатков субсидий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 из бюджетов субъектов Российской Федерации</t>
  </si>
  <si>
    <t>Бюджетные кредиты из других бюджетов бюджетной системы Российской Федерации в валюте Российской Федерации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</si>
  <si>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t>
  </si>
  <si>
    <t>00021990000020000150</t>
  </si>
  <si>
    <t>Субсидии бюджетам на ликвидацию (рекультивацию) объектов накопленного экологического вреда, представляющих угрозу реке Волге</t>
  </si>
  <si>
    <t>Субвенции бюджетам субъектов Российской Федерации на приобретение беспилотных авиационных систем органами исполнительной власти субъектов Российской Федерации в области лесных отношений</t>
  </si>
  <si>
    <t>Субсидии бюджетам на реализацию мероприятий субъектов Российской Федерации в сфере реабилитации и абилитации инвалидов</t>
  </si>
  <si>
    <t>00020225590000000150</t>
  </si>
  <si>
    <t>00020225179000000150</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</si>
  <si>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</si>
  <si>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</si>
  <si>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ДОХОДЫ ОТ ОКАЗАНИЯ ПЛАТНЫХ УСЛУГ И КОМПЕНСАЦИИ ЗАТРАТ ГОСУДАРСТВА</t>
  </si>
  <si>
    <t>00020225201020000150</t>
  </si>
  <si>
    <t>Субсидии бюджетам на развитие зарядной инфраструктуры для электромобилей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</si>
  <si>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</si>
  <si>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Доходы бюджетов субъектов Российской Федерации от возврата остатков субсидий на поддержку отрасли культуры из бюджетов муниципальных образований</t>
  </si>
  <si>
    <t>Субсидии бюджетам субъектов Российской Федерации на осуществление ежемесячных выплат на детей в возрасте от трех до семи лет включительно</t>
  </si>
  <si>
    <t>Субсидии бюджетам на приведение в нормативное состояние автомобильных дорог и искусственных дорожных сооружений</t>
  </si>
  <si>
    <t>00010302091010000110</t>
  </si>
  <si>
    <t>Операции по управлению остатками средств на единых счетах бюджетов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</si>
  <si>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</si>
  <si>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00020225501020000150</t>
  </si>
  <si>
    <t>00010102020010000110</t>
  </si>
  <si>
    <t>Другие общегосударственные вопросы</t>
  </si>
  <si>
    <t>1105</t>
  </si>
  <si>
    <t>00020225418020000150</t>
  </si>
  <si>
    <t>00020225597000000150</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</si>
  <si>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</si>
  <si>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Возврат остатков субсидий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из бюджетов субъектов Российской Федерации</t>
  </si>
  <si>
    <t>0406</t>
  </si>
  <si>
    <t>ВОЗВРАТ ОСТАТКОВ СУБСИДИЙ, СУБВЕНЦИЙ И ИНЫХ МЕЖБЮДЖЕТНЫХ ТРАНСФЕРТОВ, ИМЕЮЩИХ ЦЕЛЕВОЕ НАЗНАЧЕНИЕ, ПРОШЛЫХ ЛЕТ</t>
  </si>
  <si>
    <t>00011301520020000130</t>
  </si>
  <si>
    <t>00021945123020000150</t>
  </si>
  <si>
    <t>00020227576000000150</t>
  </si>
  <si>
    <t>00020235220000000150</t>
  </si>
  <si>
    <t>00001050201000000610</t>
  </si>
  <si>
    <t>Доходы, поступающие в порядке возмещения расходов, понесенных в связи с эксплуатацией имущества субъектов Российской Федерации</t>
  </si>
  <si>
    <t>Транспортный налог с организаций</t>
  </si>
  <si>
    <t>00020700000000000000</t>
  </si>
  <si>
    <t>00010102110010000110</t>
  </si>
  <si>
    <t>Невыясненные поступления, зачисляемые в бюджеты субъектов Российской Федерации</t>
  </si>
  <si>
    <t>Функционирование Правительства Российской Федерации, высших исполнительных органов субъектов Российской Федерации, местных администраций</t>
  </si>
  <si>
    <t>Доходы бюджетов субъектов Российской Федерации от возврата остатков субсидий на реализацию мероприятий по модернизации школьных систем образования из бюджетов муниципальных образований</t>
  </si>
  <si>
    <t>Налог на имущество организаций по имуществу, входящему в Единую систему газоснабжения</t>
  </si>
  <si>
    <t>00020225519000000150</t>
  </si>
  <si>
    <t>00011413000000000000</t>
  </si>
  <si>
    <t>00010602000020000110</t>
  </si>
  <si>
    <t>00020225116020000150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</si>
  <si>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t>
  </si>
  <si>
    <t>00020245252020000150</t>
  </si>
  <si>
    <t>Субсидии бюджетам субъектов Российской Федерации на стимулирование увеличения производства картофеля и овощей</t>
  </si>
  <si>
    <t>Субсидии бюджетам на подготовку проектов межевания земельных участков и на проведение кадастровых работ</t>
  </si>
  <si>
    <t>0113</t>
  </si>
  <si>
    <t>00011601082010000140</t>
  </si>
  <si>
    <t>Межбюджетные трансферты, передаваемые бюджетам субъектов Российской Федерации на реализацию дополнительных мероприятий, направленных на снижение напряженности на рынке труда субъектов Российской Федерации, по организации временного трудоустройства</t>
  </si>
  <si>
    <t>00020225192020000150</t>
  </si>
  <si>
    <t>00020702030020000150</t>
  </si>
  <si>
    <t>00020235345000000150</t>
  </si>
  <si>
    <t>1301</t>
  </si>
  <si>
    <t>0602</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</si>
  <si>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</si>
  <si>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Плата за размещение отходов производства</t>
  </si>
  <si>
    <t>Прочие субсидии</t>
  </si>
  <si>
    <t>00011301031010000130</t>
  </si>
  <si>
    <t>00010901000000000110</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</si>
  <si>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судов)</t>
  </si>
  <si>
    <t>00020235135000000150</t>
  </si>
  <si>
    <t>Субсидии бюджетам на сокращение доли загрязненных сточных вод</t>
  </si>
  <si>
    <t>Защита населения и территории от чрезвычайных ситуаций природного и техногенного характера, пожарная безопасность</t>
  </si>
  <si>
    <t>Налог на прибыль организаций, зачислявшийся до 1 января 2005 года в местные бюджеты</t>
  </si>
  <si>
    <t>00010501011010000110</t>
  </si>
  <si>
    <t>00021945694020000150</t>
  </si>
  <si>
    <t>Акцизы на сидр, пуаре, медовуху, производимые на территории Российской Федерации</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</si>
  <si>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</si>
  <si>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00021925138020000150</t>
  </si>
  <si>
    <t>00011105420000000120</t>
  </si>
  <si>
    <t>00020225335000000150</t>
  </si>
  <si>
    <t>Субсидии бюджетам субъектов Российской Федерации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</si>
  <si>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Проценты, полученные от предоставления бюджетных кредитов внутри страны</t>
  </si>
  <si>
    <t>00021925466020000150</t>
  </si>
  <si>
    <t>Налоги на имущество</t>
  </si>
  <si>
    <t>00020225114020000150</t>
  </si>
  <si>
    <t>Межбюджетные трансферты, передаваемые бюджетам на возмещение части затрат на уплату процентов по инвестиционным кредитам (займам) в агропромышленном комплексе</t>
  </si>
  <si>
    <t>00021802030020000150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</si>
  <si>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t>
  </si>
  <si>
    <t>00021925256020000150</t>
  </si>
  <si>
    <t>Межбюджетные трансферты, передаваемые бюджетам на реализацию отдельных полномочий в области лекарственного обеспечения</t>
  </si>
  <si>
    <t>00001061002020001550</t>
  </si>
  <si>
    <t>00020225083000000150</t>
  </si>
  <si>
    <t>Субсидии бюджетам субъектов Российской Федерации на строительство и реконструкцию (модернизацию) объектов питьевого водоснабжения</t>
  </si>
  <si>
    <t>Прочие субсидии бюджетам субъектов Российской Федерации</t>
  </si>
  <si>
    <t>00011601080010000140</t>
  </si>
  <si>
    <t>00011105000000000120</t>
  </si>
  <si>
    <t>Возврат остатков субсидий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 из бюджетов субъектов Российской Федерации</t>
  </si>
  <si>
    <t>00020225190020000150</t>
  </si>
  <si>
    <t>БЕЗВОЗМЕЗДНЫЕ ПОСТУПЛЕНИЯ ОТ ГОСУДАРСТВЕННЫХ (МУНИЦИПАЛЬНЫХ) ОРГАНИЗАЦИЙ</t>
  </si>
  <si>
    <t>Возврат остатков субсидий на осуществление ежемесячных выплат на детей в возрасте от трех до семи лет включительно из бюджетов субъектов Российской Федерации</t>
  </si>
  <si>
    <t>0203</t>
  </si>
  <si>
    <t>Погашение бюджетных кредитов, полученных из других бюджетов бюджетной системы Российской Федерации в валюте Российской Федерации</t>
  </si>
  <si>
    <t>00020702000020000150</t>
  </si>
  <si>
    <t>Уменьшение прочих остатков денежных средств бюджетов</t>
  </si>
  <si>
    <t>00010901020140000110</t>
  </si>
  <si>
    <t>00020235240020000150</t>
  </si>
  <si>
    <t>Связь и информатика</t>
  </si>
  <si>
    <t>00011601170010000140</t>
  </si>
  <si>
    <t>00011602000020000140</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</si>
  <si>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основных средств по указанному имуществу</t>
  </si>
  <si>
    <t>00020225333000000150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</si>
  <si>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 из бюджетов субъектов Российской Федерации</t>
  </si>
  <si>
    <t>00010700000000000000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</si>
  <si>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</si>
  <si>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Водное хозяйство</t>
  </si>
  <si>
    <t>00020225081000000150</t>
  </si>
  <si>
    <t>00011601120010000140</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</si>
  <si>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</si>
  <si>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Плата за использование лесов, расположенных на землях лесного фонда, в части, превышающей минимальный размер арендной платы (за исключением платы за использование лесов, расположенных на землях лесного фонда, в части, превышающей минимальный размер арендной платы, при реализации приоритетных инвестиционных проектов в целях развития лесного комплекса)</t>
  </si>
  <si>
    <t>Субсидии бюджетам субъектов Российской Федерации на создание новых мест в общеобразовательных организациях в связи с ростом числа обучающихся, вызванным демографическим фактором</t>
  </si>
  <si>
    <t>00020225230020000150</t>
  </si>
  <si>
    <t>00021900000000000000</t>
  </si>
  <si>
    <t>Сбор за пользование объектами животного мира</t>
  </si>
  <si>
    <t>Социальное обслуживание населения</t>
  </si>
  <si>
    <t>00020235120020000150</t>
  </si>
  <si>
    <t>00001060501000000600</t>
  </si>
  <si>
    <t>Субсидии бюджетам на развитие инфраструктуры туризма</t>
  </si>
  <si>
    <t>Увеличение финансовых активов в собственности субъектов Российской Федерации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бюджета субъекта Российской Федерации, казначейских счетах для осуществления и отражения операций с денежными средствами бюджетных и автономных учреждений, единых счетах бюджетов государственных внебюджетных фондов,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(увеличение финансовых активов в собственности субъекта Российской Федерации за счет привлечения на единый счет бюджета субъекта Российской Федерации остатков средств на казначейских счетах для осуществления и отражения операций с денежными средствами участников казначейского сопровождения, открытых финансовому органу субъекта Российской Федерации)</t>
  </si>
  <si>
    <t>00011105022020000120</t>
  </si>
  <si>
    <t>00020225213000000150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</si>
  <si>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</si>
  <si>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</si>
  <si>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Межбюджетные трансферты, передаваемые бюджетам субъектов Российской Федерации в целях предоставления выплат гражданам Донецкой Народной Республики, Луганской Народной Республики, Украины и лицам без гражданства, вынужденно покинувшим территории Донецкой Народной Республики, Луганской Народной Республики, Украины и прибывшим на территорию Российской Федерации</t>
  </si>
  <si>
    <t>Уменьшение прочих остатков средств бюджетов</t>
  </si>
  <si>
    <t>Доходы бюджетов субъектов Российской Федерации от возврата остатков субсидий на поддержку региональных программ по проектированию туристского кода центра города из бюджетов муниципальных образований</t>
  </si>
  <si>
    <t>00010302252010000110</t>
  </si>
  <si>
    <t>Результат исполнения бюджета (дефицит / профицит)</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</si>
  <si>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</si>
  <si>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00011601000010000140</t>
  </si>
  <si>
    <t>00021925462020000150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</si>
  <si>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</si>
  <si>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00020215010020000150</t>
  </si>
  <si>
    <t>00010701000010000110</t>
  </si>
  <si>
    <t>00020225576000000150</t>
  </si>
  <si>
    <t>Субсидии бюджетам субъектов Российской Федерации на реализацию региональных проектов модернизации первичного звена здравоохранения</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</si>
  <si>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</si>
  <si>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</si>
  <si>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Возврат остатков субвенций на осуществление отдельных полномочий в области лесных отношений из бюджетов субъектов Российской Федерации</t>
  </si>
  <si>
    <t>00021945697020000150</t>
  </si>
  <si>
    <t>00021925497020000150</t>
  </si>
  <si>
    <t>00001060000000000000</t>
  </si>
  <si>
    <t>Межбюджетные трансферты, передаваемые бюджетам на реализацию организационных мероприятий, связанных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</si>
  <si>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</si>
  <si>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</si>
  <si>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</si>
  <si>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</si>
  <si>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Субсидии бюджетам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</si>
  <si>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Возврат бюджетных кредитов, предоставленных внутри страны в валюте Российской Федерации</t>
  </si>
  <si>
    <t>Акцизы на алкогольную продукцию с объемной долей этилового спирта до 9 процентов включительно (за исключением пива, напитков, изготавливаемых на основе пива, вин, виноматериалов,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производимую на территории Российской Федерации</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</si>
  <si>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</si>
  <si>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Платежи за добычу подземных вод</t>
  </si>
  <si>
    <t>0802</t>
  </si>
  <si>
    <t>00001030100000000800</t>
  </si>
  <si>
    <t>00020245198020000150</t>
  </si>
  <si>
    <t>Межбюджетные трансферты, передаваемые бюджетам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</si>
  <si>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00020225456000000150</t>
  </si>
  <si>
    <t>Субвенции бюджетам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</si>
  <si>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00010302250010000110</t>
  </si>
  <si>
    <t>00090000000000000000</t>
  </si>
  <si>
    <t>00011107010000000120</t>
  </si>
  <si>
    <t>Налог на имущество предприятий</t>
  </si>
  <si>
    <t>Доходы бюджетов субъектов Российской Федерации от возврата остатков субвенций на ежемесячную денежную выплату на ребенка в возрасте от восьми до семнадцати лет из бюджета Фонда пенсионного и социального страхования Российской Федерации</t>
  </si>
  <si>
    <t>Субсидии бюджетам субъектов Российской Федерации на поддержку субъектов Российской Федерации для создания инженерной и транспортной инфраструктуры в целях развития туристских кластеров</t>
  </si>
  <si>
    <t>Субсидии бюджетам субъектов Российской Федерации на реализацию мероприятий по модернизации школьных систем образования</t>
  </si>
  <si>
    <t>00020225171020000150</t>
  </si>
  <si>
    <t>Субвенции бюджетам на улучшение экологического состояния гидрографической сети</t>
  </si>
  <si>
    <t>ДОХОДЫ ОТ ПРОДАЖИ МАТЕРИАЛЬНЫХ И НЕМАТЕРИАЛЬНЫХ АКТИВОВ</t>
  </si>
  <si>
    <t>00010704020010000110</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</si>
  <si>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</si>
  <si>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00011402022020000440</t>
  </si>
  <si>
    <t>Другие вопросы в области жилищно-коммунального хозяйства</t>
  </si>
  <si>
    <t>Дошкольное образование</t>
  </si>
  <si>
    <t>Налог на прибыль организаций, зачислявшийся до 1 января 2005 года в местные бюджеты, мобилизуемый на территориях муниципальных округов</t>
  </si>
  <si>
    <t>00020245161020000150</t>
  </si>
  <si>
    <t>00020249001020000150</t>
  </si>
  <si>
    <t>Субсидии бюджетам субъектов Российской Федерации на развитие зарядной инфраструктуры для электромобилей</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</si>
  <si>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</si>
  <si>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00010302130010000110</t>
  </si>
  <si>
    <t>Доходы от размещения средств бюджетов</t>
  </si>
  <si>
    <t>1102</t>
  </si>
  <si>
    <t>00011705000000000180</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</si>
  <si>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</si>
  <si>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</si>
  <si>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</si>
  <si>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Межбюджетные трансферты, передаваемые бюджетам на финансирование дорожной деятельности в отношении автомобильных дорог общего пользования регионального или межмуниципального, местного значения</t>
  </si>
  <si>
    <t>00020225454000000150</t>
  </si>
  <si>
    <t>00011601123010000140</t>
  </si>
  <si>
    <t>Межбюджетные трансферты, передаваемые бюджетам субъектов Российской Федерации на социальную поддержку Героев Советского Союза, Героев Российской Федерации и полных кавалеров ордена Славы</t>
  </si>
  <si>
    <t>Платежи в целях возмещения причиненного ущерба (убытков)</t>
  </si>
  <si>
    <t>00020245389000000150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</si>
  <si>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</si>
  <si>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Субсидии бюджетам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</si>
  <si>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00011103000000000120</t>
  </si>
  <si>
    <t>Миграционная политика</t>
  </si>
  <si>
    <t>00010102080010000110</t>
  </si>
  <si>
    <t>00011301400010000130</t>
  </si>
  <si>
    <t>Безвозмездные поступления от государственных (муниципальных) организаций в бюджеты субъектов Российской Федерации</t>
  </si>
  <si>
    <t>Медицинская помощь в дневных стационарах всех типов</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</si>
  <si>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</si>
  <si>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00011402020020000440</t>
  </si>
  <si>
    <t>00020400000000000000</t>
  </si>
  <si>
    <t>Заготовка, переработка, хранение и обеспечение безопасности донорской крови и ее компонентов</t>
  </si>
  <si>
    <t>00020225086020000150</t>
  </si>
  <si>
    <t>00020225511020000150</t>
  </si>
  <si>
    <t>1001</t>
  </si>
  <si>
    <t>Увеличение прочих остатков средств бюджетов</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</si>
  <si>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</si>
  <si>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</si>
  <si>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</si>
  <si>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КУЛЬТУРА, КИНЕМАТОГРАФИЯ</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</si>
  <si>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</si>
  <si>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00011204010000000120</t>
  </si>
  <si>
    <t>00011201000010000120</t>
  </si>
  <si>
    <t>00020225480000000150</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</si>
  <si>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</si>
  <si>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00020245418020000150</t>
  </si>
  <si>
    <t>00010300000000000000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</si>
  <si>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</si>
  <si>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</si>
  <si>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</si>
  <si>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t>
  </si>
  <si>
    <t>Погашение бюджетами субъектов Российской Федерации кредитов из других бюджетов бюджетной системы Российской Федерации в валюте Российской Федерации</t>
  </si>
  <si>
    <t>Субсидии бюджетам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</si>
  <si>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Возврат остатков субвенций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 из бюджетов субъектов Российской Федерации</t>
  </si>
  <si>
    <t>Акции и иные формы участия в капитале, находящиеся в государственной и муниципальной собственности</t>
  </si>
  <si>
    <t>00001060501020000640</t>
  </si>
  <si>
    <t>Платежи, уплачиваемые в целях возмещения вреда, причиняемого автомобильным дорогам регионального или межмуниципального значения транспортными средствами, осуществляющими перевозки тяжеловесных и (или) крупногабаритных грузов</t>
  </si>
  <si>
    <t>Налог на прибыль организаций, зачисляемый в бюджеты бюджетной системы Российской Федерации по соответствующим ставкам</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</si>
  <si>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</si>
  <si>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Субсидии бюджетам на реализацию программ формирования современной городской среды</t>
  </si>
  <si>
    <t>00010604011020000110</t>
  </si>
  <si>
    <t>Возврат остатков субсидий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 из бюджетов субъектов Российской Федерации</t>
  </si>
  <si>
    <t>Доходы от приватизации имущества, находящегося в собственности субъектов Российской Федерации, в части приватизации нефинансовых активов имущества казны</t>
  </si>
  <si>
    <t>00011601156010000140</t>
  </si>
  <si>
    <t xml:space="preserve">Утверждено законом 87-ЗО от 28.12.2023 (в ред. №18-ЗО от 04.06.2024)
</t>
  </si>
  <si>
    <t>Исполнено
на 01.09.2024</t>
  </si>
  <si>
    <t>Факт за аналогичный период прошлого года</t>
  </si>
  <si>
    <t>Код по бюджетной классификации</t>
  </si>
  <si>
    <t>Уточненный план на 01.09.2024</t>
  </si>
  <si>
    <t>% исполнения</t>
  </si>
  <si>
    <t>к закону о бюджете</t>
  </si>
  <si>
    <t>к уточненному плану</t>
  </si>
  <si>
    <t>Темп роста поступлений к аналогичному периоду прошлого года, %</t>
  </si>
  <si>
    <t>справочно</t>
  </si>
  <si>
    <t>СВОДКА ОБ ИСПОЛНЕНИИ ОБЛАСТНОГО БЮДЖЕТА ТВЕРСКОЙ ОБЛАСТИ
НА 1 СЕНТЯБРЯ 2024 ГОДА</t>
  </si>
  <si>
    <t>1</t>
  </si>
  <si>
    <t>2</t>
  </si>
  <si>
    <t>3</t>
  </si>
  <si>
    <t>4</t>
  </si>
  <si>
    <t>5</t>
  </si>
  <si>
    <t>6</t>
  </si>
  <si>
    <t>7</t>
  </si>
  <si>
    <t>8</t>
  </si>
  <si>
    <t>9</t>
  </si>
  <si>
    <t>св.200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</si>
</sst>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5" formatCode="#,##0.0"/>
  </numFmts>
  <fonts count="8" x14ac:knownFonts="1">
    <font>
      <sz val="10"/>
      <color theme="1"/>
      <name val="Arial"/>
    </font>
    <font>
      <b/>
      <sz val="10"/>
      <color theme="1"/>
      <name val="Arial"/>
      <family val="2"/>
      <charset val="204"/>
    </font>
    <font>
      <b/>
      <sz val="11"/>
      <color theme="1"/>
      <name val="Times New Roman"/>
      <family val="1"/>
      <charset val="204"/>
    </font>
    <font>
      <sz val="11"/>
      <color theme="1"/>
      <name val="Times New Roman"/>
      <family val="1"/>
      <charset val="204"/>
    </font>
    <font>
      <b/>
      <sz val="10"/>
      <color theme="1"/>
      <name val="Times New Roman"/>
      <family val="1"/>
      <charset val="204"/>
    </font>
    <font>
      <sz val="10"/>
      <color theme="1"/>
      <name val="Times New Roman"/>
      <family val="1"/>
      <charset val="204"/>
    </font>
    <font>
      <b/>
      <sz val="11"/>
      <name val="Times New Roman"/>
      <family val="1"/>
      <charset val="204"/>
    </font>
    <font>
      <sz val="11"/>
      <name val="Times New Roman"/>
      <family val="1"/>
      <charset val="204"/>
    </font>
  </fonts>
  <fills count="2">
    <fill>
      <patternFill patternType="none"/>
    </fill>
    <fill>
      <patternFill patternType="gray125"/>
    </fill>
  </fills>
  <borders count="6">
    <border>
      <left/>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41">
    <xf numFmtId="0" fontId="0" fillId="0" borderId="0" xfId="0"/>
    <xf numFmtId="0" fontId="3" fillId="0" borderId="0" xfId="0" applyFont="1"/>
    <xf numFmtId="49" fontId="2" fillId="0" borderId="4" xfId="0" applyNumberFormat="1" applyFont="1" applyBorder="1" applyAlignment="1">
      <alignment horizontal="center" wrapText="1" shrinkToFit="1"/>
    </xf>
    <xf numFmtId="49" fontId="3" fillId="0" borderId="4" xfId="0" applyNumberFormat="1" applyFont="1" applyBorder="1" applyAlignment="1">
      <alignment horizontal="center" wrapText="1" shrinkToFit="1"/>
    </xf>
    <xf numFmtId="49" fontId="2" fillId="0" borderId="4" xfId="0" applyNumberFormat="1" applyFont="1" applyFill="1" applyBorder="1" applyAlignment="1">
      <alignment horizontal="center" vertical="center" wrapText="1" shrinkToFit="1"/>
    </xf>
    <xf numFmtId="49" fontId="3" fillId="0" borderId="2" xfId="0" applyNumberFormat="1" applyFont="1" applyFill="1" applyBorder="1" applyAlignment="1">
      <alignment horizontal="center" vertical="center" wrapText="1" shrinkToFit="1"/>
    </xf>
    <xf numFmtId="49" fontId="2" fillId="0" borderId="5" xfId="0" applyNumberFormat="1" applyFont="1" applyFill="1" applyBorder="1" applyAlignment="1">
      <alignment horizontal="center" vertical="center" wrapText="1" shrinkToFit="1"/>
    </xf>
    <xf numFmtId="49" fontId="2" fillId="0" borderId="2" xfId="0" applyNumberFormat="1" applyFont="1" applyFill="1" applyBorder="1" applyAlignment="1">
      <alignment horizontal="center" vertical="center" wrapText="1" shrinkToFit="1"/>
    </xf>
    <xf numFmtId="0" fontId="3" fillId="0" borderId="0" xfId="0" applyFont="1" applyAlignment="1">
      <alignment vertical="top"/>
    </xf>
    <xf numFmtId="49" fontId="2" fillId="0" borderId="4" xfId="0" applyNumberFormat="1" applyFont="1" applyFill="1" applyBorder="1" applyAlignment="1">
      <alignment horizontal="center" vertical="top" wrapText="1" shrinkToFit="1"/>
    </xf>
    <xf numFmtId="49" fontId="3" fillId="0" borderId="4" xfId="0" applyNumberFormat="1" applyFont="1" applyBorder="1" applyAlignment="1">
      <alignment vertical="top" wrapText="1" shrinkToFit="1"/>
    </xf>
    <xf numFmtId="0" fontId="2" fillId="0" borderId="4" xfId="0" applyFont="1" applyFill="1" applyBorder="1" applyAlignment="1">
      <alignment horizontal="left" vertical="top" wrapText="1"/>
    </xf>
    <xf numFmtId="49" fontId="2" fillId="0" borderId="4" xfId="0" applyNumberFormat="1" applyFont="1" applyBorder="1" applyAlignment="1">
      <alignment vertical="top" wrapText="1" shrinkToFit="1"/>
    </xf>
    <xf numFmtId="49" fontId="2" fillId="0" borderId="4" xfId="0" applyNumberFormat="1" applyFont="1" applyFill="1" applyBorder="1" applyAlignment="1">
      <alignment horizontal="center" vertical="center" wrapText="1" shrinkToFit="1"/>
    </xf>
    <xf numFmtId="49" fontId="2" fillId="0" borderId="5" xfId="0" applyNumberFormat="1" applyFont="1" applyFill="1" applyBorder="1" applyAlignment="1">
      <alignment horizontal="center" vertical="center" wrapText="1" shrinkToFit="1"/>
    </xf>
    <xf numFmtId="49" fontId="2" fillId="0" borderId="2" xfId="0" applyNumberFormat="1" applyFont="1" applyFill="1" applyBorder="1" applyAlignment="1">
      <alignment horizontal="center" vertical="center" wrapText="1" shrinkToFit="1"/>
    </xf>
    <xf numFmtId="49" fontId="2" fillId="0" borderId="4" xfId="0" applyNumberFormat="1" applyFont="1" applyFill="1" applyBorder="1" applyAlignment="1">
      <alignment horizontal="center" vertical="top" wrapText="1" shrinkToFit="1"/>
    </xf>
    <xf numFmtId="49" fontId="4" fillId="0" borderId="1" xfId="0" applyNumberFormat="1" applyFont="1" applyFill="1" applyBorder="1" applyAlignment="1">
      <alignment horizontal="center" vertical="center" wrapText="1"/>
    </xf>
    <xf numFmtId="0" fontId="5" fillId="0" borderId="3" xfId="0" applyFont="1" applyFill="1" applyBorder="1" applyAlignment="1">
      <alignment horizontal="center"/>
    </xf>
    <xf numFmtId="49" fontId="4" fillId="0" borderId="5"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2" fillId="0" borderId="0" xfId="0" applyFont="1" applyFill="1" applyBorder="1" applyAlignment="1"/>
    <xf numFmtId="0" fontId="3" fillId="0" borderId="0" xfId="0" applyFont="1" applyFill="1"/>
    <xf numFmtId="0" fontId="0" fillId="0" borderId="0" xfId="0" applyFill="1"/>
    <xf numFmtId="49" fontId="4" fillId="0" borderId="4" xfId="0" applyNumberFormat="1" applyFont="1" applyFill="1" applyBorder="1" applyAlignment="1">
      <alignment horizontal="center" vertical="center" wrapText="1"/>
    </xf>
    <xf numFmtId="0" fontId="5" fillId="0" borderId="4" xfId="0" applyFont="1" applyFill="1" applyBorder="1" applyAlignment="1"/>
    <xf numFmtId="0" fontId="2" fillId="0" borderId="0" xfId="0" applyFont="1" applyFill="1" applyBorder="1" applyAlignment="1">
      <alignment vertical="top"/>
    </xf>
    <xf numFmtId="0" fontId="2" fillId="0" borderId="0" xfId="0" applyFont="1" applyFill="1" applyBorder="1" applyAlignment="1">
      <alignment horizontal="center" vertical="center" wrapText="1"/>
    </xf>
    <xf numFmtId="49" fontId="2" fillId="0" borderId="4" xfId="0" applyNumberFormat="1" applyFont="1" applyFill="1" applyBorder="1" applyAlignment="1">
      <alignment vertical="top" wrapText="1" shrinkToFit="1"/>
    </xf>
    <xf numFmtId="49" fontId="2" fillId="0" borderId="4" xfId="0" applyNumberFormat="1" applyFont="1" applyFill="1" applyBorder="1" applyAlignment="1">
      <alignment horizontal="center" wrapText="1" shrinkToFit="1"/>
    </xf>
    <xf numFmtId="49" fontId="3" fillId="0" borderId="4" xfId="0" applyNumberFormat="1" applyFont="1" applyFill="1" applyBorder="1" applyAlignment="1">
      <alignment vertical="top" wrapText="1" shrinkToFit="1"/>
    </xf>
    <xf numFmtId="49" fontId="3" fillId="0" borderId="4" xfId="0" applyNumberFormat="1" applyFont="1" applyFill="1" applyBorder="1" applyAlignment="1">
      <alignment horizontal="center" wrapText="1" shrinkToFit="1"/>
    </xf>
    <xf numFmtId="0" fontId="1" fillId="0" borderId="0" xfId="0" applyFont="1" applyFill="1"/>
    <xf numFmtId="165" fontId="6" fillId="0" borderId="4" xfId="0" applyNumberFormat="1" applyFont="1" applyBorder="1"/>
    <xf numFmtId="165" fontId="7" fillId="0" borderId="4" xfId="0" applyNumberFormat="1" applyFont="1" applyBorder="1"/>
    <xf numFmtId="165" fontId="6" fillId="0" borderId="4" xfId="0" applyNumberFormat="1" applyFont="1" applyFill="1" applyBorder="1"/>
    <xf numFmtId="165" fontId="7" fillId="0" borderId="4" xfId="0" applyNumberFormat="1" applyFont="1" applyFill="1" applyBorder="1"/>
    <xf numFmtId="165" fontId="7" fillId="0" borderId="4" xfId="0" applyNumberFormat="1" applyFont="1" applyBorder="1" applyAlignment="1">
      <alignment horizontal="right"/>
    </xf>
    <xf numFmtId="165" fontId="7" fillId="0" borderId="4" xfId="0" applyNumberFormat="1" applyFont="1" applyFill="1" applyBorder="1" applyAlignment="1">
      <alignment horizontal="right"/>
    </xf>
    <xf numFmtId="165" fontId="6" fillId="0" borderId="4" xfId="0" applyNumberFormat="1" applyFont="1" applyBorder="1" applyAlignment="1">
      <alignment horizontal="right"/>
    </xf>
    <xf numFmtId="165" fontId="6" fillId="0" borderId="4" xfId="0" applyNumberFormat="1" applyFont="1" applyFill="1" applyBorder="1" applyAlignment="1">
      <alignment horizontal="right"/>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758"/>
  <sheetViews>
    <sheetView tabSelected="1" view="pageBreakPreview" zoomScale="70" zoomScaleNormal="100" zoomScaleSheetLayoutView="70" workbookViewId="0">
      <pane ySplit="5" topLeftCell="A714" activePane="bottomLeft" state="frozen"/>
      <selection pane="bottomLeft" activeCell="J7" sqref="J7:J757"/>
    </sheetView>
  </sheetViews>
  <sheetFormatPr defaultRowHeight="15" x14ac:dyDescent="0.25"/>
  <cols>
    <col min="1" max="1" width="67" style="8" customWidth="1"/>
    <col min="2" max="2" width="23.85546875" style="1" customWidth="1"/>
    <col min="3" max="3" width="19.5703125" style="1" customWidth="1"/>
    <col min="4" max="4" width="12.42578125" style="1" hidden="1" customWidth="1"/>
    <col min="5" max="5" width="17.5703125" style="1" customWidth="1"/>
    <col min="6" max="10" width="15.28515625" style="1" customWidth="1"/>
  </cols>
  <sheetData>
    <row r="2" spans="1:10" s="23" customFormat="1" ht="79.5" customHeight="1" x14ac:dyDescent="0.25">
      <c r="A2" s="26"/>
      <c r="B2" s="27" t="s">
        <v>1489</v>
      </c>
      <c r="C2" s="27"/>
      <c r="D2" s="27"/>
      <c r="E2" s="27"/>
      <c r="F2" s="27"/>
      <c r="G2" s="22"/>
      <c r="H2" s="22"/>
      <c r="I2" s="21"/>
      <c r="J2" s="21"/>
    </row>
    <row r="4" spans="1:10" ht="14.25" customHeight="1" x14ac:dyDescent="0.2">
      <c r="A4" s="16" t="s">
        <v>985</v>
      </c>
      <c r="B4" s="13" t="s">
        <v>1482</v>
      </c>
      <c r="C4" s="13" t="s">
        <v>1479</v>
      </c>
      <c r="D4" s="6"/>
      <c r="E4" s="14" t="s">
        <v>1483</v>
      </c>
      <c r="F4" s="13" t="s">
        <v>1480</v>
      </c>
      <c r="G4" s="17" t="s">
        <v>1484</v>
      </c>
      <c r="H4" s="18"/>
      <c r="I4" s="24" t="s">
        <v>1488</v>
      </c>
      <c r="J4" s="25"/>
    </row>
    <row r="5" spans="1:10" ht="81" customHeight="1" x14ac:dyDescent="0.2">
      <c r="A5" s="16"/>
      <c r="B5" s="13"/>
      <c r="C5" s="13"/>
      <c r="D5" s="7"/>
      <c r="E5" s="15"/>
      <c r="F5" s="13"/>
      <c r="G5" s="19" t="s">
        <v>1485</v>
      </c>
      <c r="H5" s="20" t="s">
        <v>1486</v>
      </c>
      <c r="I5" s="6" t="s">
        <v>1481</v>
      </c>
      <c r="J5" s="20" t="s">
        <v>1487</v>
      </c>
    </row>
    <row r="6" spans="1:10" ht="14.25" x14ac:dyDescent="0.2">
      <c r="A6" s="9" t="s">
        <v>1490</v>
      </c>
      <c r="B6" s="4" t="s">
        <v>1491</v>
      </c>
      <c r="C6" s="4" t="s">
        <v>1492</v>
      </c>
      <c r="D6" s="7"/>
      <c r="E6" s="7" t="s">
        <v>1493</v>
      </c>
      <c r="F6" s="4" t="s">
        <v>1494</v>
      </c>
      <c r="G6" s="7" t="s">
        <v>1495</v>
      </c>
      <c r="H6" s="7" t="s">
        <v>1496</v>
      </c>
      <c r="I6" s="7" t="s">
        <v>1497</v>
      </c>
      <c r="J6" s="7" t="s">
        <v>1498</v>
      </c>
    </row>
    <row r="7" spans="1:10" x14ac:dyDescent="0.2">
      <c r="A7" s="11" t="s">
        <v>1071</v>
      </c>
      <c r="B7" s="5"/>
      <c r="C7" s="33">
        <f>C8+C303</f>
        <v>115666549.19999999</v>
      </c>
      <c r="D7" s="33"/>
      <c r="E7" s="33">
        <f>E8+E303</f>
        <v>116479232.87106</v>
      </c>
      <c r="F7" s="33">
        <f>F8+F303</f>
        <v>78101248.756750003</v>
      </c>
      <c r="G7" s="33">
        <f>F7/C7*100</f>
        <v>67.522762023188292</v>
      </c>
      <c r="H7" s="33">
        <f>F7/E7*100</f>
        <v>67.051651038263955</v>
      </c>
      <c r="I7" s="33">
        <f>I8+I303</f>
        <v>74387386.389200002</v>
      </c>
      <c r="J7" s="39">
        <f>F7/I7*100</f>
        <v>104.99259692781624</v>
      </c>
    </row>
    <row r="8" spans="1:10" ht="28.5" x14ac:dyDescent="0.2">
      <c r="A8" s="12" t="s">
        <v>669</v>
      </c>
      <c r="B8" s="2" t="s">
        <v>184</v>
      </c>
      <c r="C8" s="33">
        <v>87096366.299999997</v>
      </c>
      <c r="D8" s="33"/>
      <c r="E8" s="33">
        <v>87096366.299999997</v>
      </c>
      <c r="F8" s="33">
        <v>59395626.588610001</v>
      </c>
      <c r="G8" s="33">
        <f t="shared" ref="G8:G71" si="0">F8/C8*100</f>
        <v>68.195298049546764</v>
      </c>
      <c r="H8" s="33">
        <f t="shared" ref="H8:H71" si="1">F8/E8*100</f>
        <v>68.195298049546764</v>
      </c>
      <c r="I8" s="33">
        <v>54768102.757579997</v>
      </c>
      <c r="J8" s="39">
        <f t="shared" ref="J8:J71" si="2">F8/I8*100</f>
        <v>108.44930460986171</v>
      </c>
    </row>
    <row r="9" spans="1:10" x14ac:dyDescent="0.25">
      <c r="A9" s="10" t="s">
        <v>240</v>
      </c>
      <c r="B9" s="3" t="s">
        <v>1097</v>
      </c>
      <c r="C9" s="34">
        <v>47932780</v>
      </c>
      <c r="D9" s="34"/>
      <c r="E9" s="34">
        <v>47932780</v>
      </c>
      <c r="F9" s="34">
        <v>31852071.070440002</v>
      </c>
      <c r="G9" s="34">
        <f t="shared" si="0"/>
        <v>66.451541242631876</v>
      </c>
      <c r="H9" s="34">
        <f t="shared" si="1"/>
        <v>66.451541242631876</v>
      </c>
      <c r="I9" s="34">
        <v>32024139.88233</v>
      </c>
      <c r="J9" s="37">
        <f t="shared" si="2"/>
        <v>99.462690293877515</v>
      </c>
    </row>
    <row r="10" spans="1:10" x14ac:dyDescent="0.25">
      <c r="A10" s="10" t="s">
        <v>1046</v>
      </c>
      <c r="B10" s="3" t="s">
        <v>674</v>
      </c>
      <c r="C10" s="34">
        <v>25451054</v>
      </c>
      <c r="D10" s="34"/>
      <c r="E10" s="34">
        <v>25451054</v>
      </c>
      <c r="F10" s="34">
        <v>15523189.03176</v>
      </c>
      <c r="G10" s="34">
        <f t="shared" si="0"/>
        <v>60.99232287888745</v>
      </c>
      <c r="H10" s="34">
        <f t="shared" si="1"/>
        <v>60.99232287888745</v>
      </c>
      <c r="I10" s="34">
        <v>18295247.16299</v>
      </c>
      <c r="J10" s="37">
        <f t="shared" si="2"/>
        <v>84.848206167787225</v>
      </c>
    </row>
    <row r="11" spans="1:10" ht="30" x14ac:dyDescent="0.25">
      <c r="A11" s="10" t="s">
        <v>1472</v>
      </c>
      <c r="B11" s="3" t="s">
        <v>256</v>
      </c>
      <c r="C11" s="34">
        <v>18517435</v>
      </c>
      <c r="D11" s="34"/>
      <c r="E11" s="34">
        <v>18517435</v>
      </c>
      <c r="F11" s="34">
        <v>12465986.833790001</v>
      </c>
      <c r="G11" s="34">
        <f t="shared" si="0"/>
        <v>67.32026781133564</v>
      </c>
      <c r="H11" s="34">
        <f t="shared" si="1"/>
        <v>67.32026781133564</v>
      </c>
      <c r="I11" s="34">
        <v>14365943.01409</v>
      </c>
      <c r="J11" s="37">
        <f t="shared" si="2"/>
        <v>86.774580837216618</v>
      </c>
    </row>
    <row r="12" spans="1:10" ht="150" x14ac:dyDescent="0.25">
      <c r="A12" s="10" t="s">
        <v>10</v>
      </c>
      <c r="B12" s="3" t="s">
        <v>1132</v>
      </c>
      <c r="C12" s="34">
        <v>18517435</v>
      </c>
      <c r="D12" s="34"/>
      <c r="E12" s="34">
        <v>18517435</v>
      </c>
      <c r="F12" s="34">
        <v>12565187.86956</v>
      </c>
      <c r="G12" s="34">
        <f t="shared" si="0"/>
        <v>67.855984749291679</v>
      </c>
      <c r="H12" s="34">
        <f t="shared" si="1"/>
        <v>67.855984749291679</v>
      </c>
      <c r="I12" s="34">
        <v>12424227.848160001</v>
      </c>
      <c r="J12" s="37">
        <f t="shared" si="2"/>
        <v>101.13455760086431</v>
      </c>
    </row>
    <row r="13" spans="1:10" ht="90" x14ac:dyDescent="0.25">
      <c r="A13" s="10" t="s">
        <v>738</v>
      </c>
      <c r="B13" s="3" t="s">
        <v>1103</v>
      </c>
      <c r="C13" s="34">
        <v>0</v>
      </c>
      <c r="D13" s="34"/>
      <c r="E13" s="34">
        <v>0</v>
      </c>
      <c r="F13" s="34">
        <v>-98897.736770000003</v>
      </c>
      <c r="G13" s="34"/>
      <c r="H13" s="34"/>
      <c r="I13" s="34">
        <v>1941715.1659299999</v>
      </c>
      <c r="J13" s="37">
        <f t="shared" si="2"/>
        <v>-5.0933184488277998</v>
      </c>
    </row>
    <row r="14" spans="1:10" ht="45" x14ac:dyDescent="0.25">
      <c r="A14" s="10" t="s">
        <v>314</v>
      </c>
      <c r="B14" s="3" t="s">
        <v>470</v>
      </c>
      <c r="C14" s="34">
        <v>0</v>
      </c>
      <c r="D14" s="34"/>
      <c r="E14" s="34">
        <v>0</v>
      </c>
      <c r="F14" s="34">
        <v>-303.29899999999998</v>
      </c>
      <c r="G14" s="34"/>
      <c r="H14" s="34"/>
      <c r="I14" s="34">
        <v>0</v>
      </c>
      <c r="J14" s="37"/>
    </row>
    <row r="15" spans="1:10" ht="135" x14ac:dyDescent="0.25">
      <c r="A15" s="10" t="s">
        <v>1060</v>
      </c>
      <c r="B15" s="3" t="s">
        <v>501</v>
      </c>
      <c r="C15" s="34">
        <v>4595992</v>
      </c>
      <c r="D15" s="34"/>
      <c r="E15" s="34">
        <v>4595992</v>
      </c>
      <c r="F15" s="34">
        <v>1741088.90277</v>
      </c>
      <c r="G15" s="34">
        <f t="shared" si="0"/>
        <v>37.882766174745299</v>
      </c>
      <c r="H15" s="34">
        <f t="shared" si="1"/>
        <v>37.882766174745299</v>
      </c>
      <c r="I15" s="34">
        <v>3264710.0671100002</v>
      </c>
      <c r="J15" s="37">
        <f t="shared" si="2"/>
        <v>53.330582715764827</v>
      </c>
    </row>
    <row r="16" spans="1:10" ht="135" x14ac:dyDescent="0.25">
      <c r="A16" s="10" t="s">
        <v>579</v>
      </c>
      <c r="B16" s="3" t="s">
        <v>62</v>
      </c>
      <c r="C16" s="34">
        <v>2337627</v>
      </c>
      <c r="D16" s="34"/>
      <c r="E16" s="34">
        <v>2337627</v>
      </c>
      <c r="F16" s="34">
        <v>1316113.2952000001</v>
      </c>
      <c r="G16" s="34">
        <f t="shared" si="0"/>
        <v>56.301253159721377</v>
      </c>
      <c r="H16" s="34">
        <f t="shared" si="1"/>
        <v>56.301253159721377</v>
      </c>
      <c r="I16" s="34">
        <v>664594.08178999997</v>
      </c>
      <c r="J16" s="37">
        <f t="shared" si="2"/>
        <v>198.0326535041082</v>
      </c>
    </row>
    <row r="17" spans="1:10" x14ac:dyDescent="0.25">
      <c r="A17" s="10" t="s">
        <v>247</v>
      </c>
      <c r="B17" s="3" t="s">
        <v>9</v>
      </c>
      <c r="C17" s="34">
        <v>22481726</v>
      </c>
      <c r="D17" s="34"/>
      <c r="E17" s="34">
        <v>22481726</v>
      </c>
      <c r="F17" s="34">
        <v>16328882.03868</v>
      </c>
      <c r="G17" s="34">
        <f t="shared" si="0"/>
        <v>72.631798993902876</v>
      </c>
      <c r="H17" s="34">
        <f t="shared" si="1"/>
        <v>72.631798993902876</v>
      </c>
      <c r="I17" s="34">
        <v>13728892.71934</v>
      </c>
      <c r="J17" s="37">
        <f t="shared" si="2"/>
        <v>118.93808461098523</v>
      </c>
    </row>
    <row r="18" spans="1:10" ht="90" x14ac:dyDescent="0.25">
      <c r="A18" s="10" t="s">
        <v>849</v>
      </c>
      <c r="B18" s="3" t="s">
        <v>221</v>
      </c>
      <c r="C18" s="34">
        <v>0</v>
      </c>
      <c r="D18" s="34"/>
      <c r="E18" s="34">
        <v>0</v>
      </c>
      <c r="F18" s="34">
        <v>0</v>
      </c>
      <c r="G18" s="34"/>
      <c r="H18" s="34"/>
      <c r="I18" s="34">
        <v>10719735.476120001</v>
      </c>
      <c r="J18" s="37">
        <f t="shared" si="2"/>
        <v>0</v>
      </c>
    </row>
    <row r="19" spans="1:10" ht="105" x14ac:dyDescent="0.25">
      <c r="A19" s="10" t="s">
        <v>164</v>
      </c>
      <c r="B19" s="3" t="s">
        <v>221</v>
      </c>
      <c r="C19" s="34">
        <v>19138531</v>
      </c>
      <c r="D19" s="34"/>
      <c r="E19" s="34">
        <v>19138531</v>
      </c>
      <c r="F19" s="34">
        <v>13816069.314649999</v>
      </c>
      <c r="G19" s="34">
        <f t="shared" si="0"/>
        <v>72.189810778319398</v>
      </c>
      <c r="H19" s="34">
        <f t="shared" si="1"/>
        <v>72.189810778319398</v>
      </c>
      <c r="I19" s="34">
        <v>0</v>
      </c>
      <c r="J19" s="37"/>
    </row>
    <row r="20" spans="1:10" ht="105" x14ac:dyDescent="0.25">
      <c r="A20" s="10" t="s">
        <v>1154</v>
      </c>
      <c r="B20" s="3" t="s">
        <v>1260</v>
      </c>
      <c r="C20" s="34">
        <v>82534</v>
      </c>
      <c r="D20" s="34"/>
      <c r="E20" s="34">
        <v>82534</v>
      </c>
      <c r="F20" s="34">
        <v>86271.409530000004</v>
      </c>
      <c r="G20" s="34">
        <f t="shared" si="0"/>
        <v>104.52832715002303</v>
      </c>
      <c r="H20" s="34">
        <f t="shared" si="1"/>
        <v>104.52832715002303</v>
      </c>
      <c r="I20" s="34">
        <v>57706.095690000002</v>
      </c>
      <c r="J20" s="37">
        <f t="shared" si="2"/>
        <v>149.50138022411755</v>
      </c>
    </row>
    <row r="21" spans="1:10" ht="45" x14ac:dyDescent="0.25">
      <c r="A21" s="10" t="s">
        <v>753</v>
      </c>
      <c r="B21" s="3" t="s">
        <v>843</v>
      </c>
      <c r="C21" s="34">
        <v>0</v>
      </c>
      <c r="D21" s="34"/>
      <c r="E21" s="34">
        <v>0</v>
      </c>
      <c r="F21" s="34">
        <v>0</v>
      </c>
      <c r="G21" s="34"/>
      <c r="H21" s="34"/>
      <c r="I21" s="34">
        <v>200349.14592000001</v>
      </c>
      <c r="J21" s="37">
        <f t="shared" si="2"/>
        <v>0</v>
      </c>
    </row>
    <row r="22" spans="1:10" ht="75" x14ac:dyDescent="0.25">
      <c r="A22" s="10" t="s">
        <v>1171</v>
      </c>
      <c r="B22" s="3" t="s">
        <v>843</v>
      </c>
      <c r="C22" s="34">
        <v>310200</v>
      </c>
      <c r="D22" s="34"/>
      <c r="E22" s="34">
        <v>310200</v>
      </c>
      <c r="F22" s="34">
        <v>355189.38296000002</v>
      </c>
      <c r="G22" s="34">
        <f t="shared" si="0"/>
        <v>114.50334718246293</v>
      </c>
      <c r="H22" s="34">
        <f t="shared" si="1"/>
        <v>114.50334718246293</v>
      </c>
      <c r="I22" s="34">
        <v>0</v>
      </c>
      <c r="J22" s="37"/>
    </row>
    <row r="23" spans="1:10" ht="75" x14ac:dyDescent="0.25">
      <c r="A23" s="10" t="s">
        <v>1435</v>
      </c>
      <c r="B23" s="3" t="s">
        <v>1042</v>
      </c>
      <c r="C23" s="34">
        <v>972496</v>
      </c>
      <c r="D23" s="34"/>
      <c r="E23" s="34">
        <v>972496</v>
      </c>
      <c r="F23" s="34">
        <v>722528.87840000005</v>
      </c>
      <c r="G23" s="34">
        <f t="shared" si="0"/>
        <v>74.296334216284691</v>
      </c>
      <c r="H23" s="34">
        <f t="shared" si="1"/>
        <v>74.296334216284691</v>
      </c>
      <c r="I23" s="34">
        <v>605139.23516000004</v>
      </c>
      <c r="J23" s="37">
        <f t="shared" si="2"/>
        <v>119.39878236600572</v>
      </c>
    </row>
    <row r="24" spans="1:10" ht="105" x14ac:dyDescent="0.25">
      <c r="A24" s="10" t="s">
        <v>1108</v>
      </c>
      <c r="B24" s="3" t="s">
        <v>639</v>
      </c>
      <c r="C24" s="34">
        <v>0</v>
      </c>
      <c r="D24" s="34"/>
      <c r="E24" s="34">
        <v>0</v>
      </c>
      <c r="F24" s="34">
        <v>0</v>
      </c>
      <c r="G24" s="34"/>
      <c r="H24" s="34"/>
      <c r="I24" s="34">
        <v>-11.485200000000001</v>
      </c>
      <c r="J24" s="37">
        <f t="shared" si="2"/>
        <v>0</v>
      </c>
    </row>
    <row r="25" spans="1:10" ht="120" x14ac:dyDescent="0.25">
      <c r="A25" s="10" t="s">
        <v>380</v>
      </c>
      <c r="B25" s="3" t="s">
        <v>1439</v>
      </c>
      <c r="C25" s="34">
        <v>0</v>
      </c>
      <c r="D25" s="34"/>
      <c r="E25" s="34">
        <v>0</v>
      </c>
      <c r="F25" s="34">
        <v>0</v>
      </c>
      <c r="G25" s="34"/>
      <c r="H25" s="34"/>
      <c r="I25" s="34">
        <v>650661.05894999998</v>
      </c>
      <c r="J25" s="37">
        <f t="shared" si="2"/>
        <v>0</v>
      </c>
    </row>
    <row r="26" spans="1:10" ht="135" x14ac:dyDescent="0.25">
      <c r="A26" s="10" t="s">
        <v>1149</v>
      </c>
      <c r="B26" s="3" t="s">
        <v>1439</v>
      </c>
      <c r="C26" s="34">
        <v>684862</v>
      </c>
      <c r="D26" s="34"/>
      <c r="E26" s="34">
        <v>684862</v>
      </c>
      <c r="F26" s="34">
        <v>422886.91834999999</v>
      </c>
      <c r="G26" s="34">
        <f t="shared" si="0"/>
        <v>61.747756241403373</v>
      </c>
      <c r="H26" s="34">
        <f t="shared" si="1"/>
        <v>61.747756241403373</v>
      </c>
      <c r="I26" s="34">
        <v>0</v>
      </c>
      <c r="J26" s="37"/>
    </row>
    <row r="27" spans="1:10" ht="90" x14ac:dyDescent="0.25">
      <c r="A27" s="10" t="s">
        <v>904</v>
      </c>
      <c r="B27" s="3" t="s">
        <v>1034</v>
      </c>
      <c r="C27" s="34">
        <v>0</v>
      </c>
      <c r="D27" s="34"/>
      <c r="E27" s="34">
        <v>0</v>
      </c>
      <c r="F27" s="34">
        <v>0</v>
      </c>
      <c r="G27" s="34"/>
      <c r="H27" s="34"/>
      <c r="I27" s="34">
        <v>552.5</v>
      </c>
      <c r="J27" s="37">
        <f t="shared" si="2"/>
        <v>0</v>
      </c>
    </row>
    <row r="28" spans="1:10" ht="90" x14ac:dyDescent="0.25">
      <c r="A28" s="10" t="s">
        <v>912</v>
      </c>
      <c r="B28" s="3" t="s">
        <v>236</v>
      </c>
      <c r="C28" s="34">
        <v>0</v>
      </c>
      <c r="D28" s="34"/>
      <c r="E28" s="34">
        <v>0</v>
      </c>
      <c r="F28" s="34">
        <v>16.689520000000002</v>
      </c>
      <c r="G28" s="34"/>
      <c r="H28" s="34"/>
      <c r="I28" s="34">
        <v>-3.52684</v>
      </c>
      <c r="J28" s="37" t="s">
        <v>1499</v>
      </c>
    </row>
    <row r="29" spans="1:10" ht="90" x14ac:dyDescent="0.25">
      <c r="A29" s="10" t="s">
        <v>142</v>
      </c>
      <c r="B29" s="3" t="s">
        <v>1277</v>
      </c>
      <c r="C29" s="34">
        <v>0</v>
      </c>
      <c r="D29" s="34"/>
      <c r="E29" s="34">
        <v>0</v>
      </c>
      <c r="F29" s="34">
        <v>0</v>
      </c>
      <c r="G29" s="34"/>
      <c r="H29" s="34"/>
      <c r="I29" s="34">
        <v>3219.1471299999998</v>
      </c>
      <c r="J29" s="37">
        <f t="shared" si="2"/>
        <v>0</v>
      </c>
    </row>
    <row r="30" spans="1:10" ht="45" x14ac:dyDescent="0.25">
      <c r="A30" s="10" t="s">
        <v>278</v>
      </c>
      <c r="B30" s="3" t="s">
        <v>1059</v>
      </c>
      <c r="C30" s="34">
        <v>0</v>
      </c>
      <c r="D30" s="34"/>
      <c r="E30" s="34">
        <v>0</v>
      </c>
      <c r="F30" s="34">
        <v>0</v>
      </c>
      <c r="G30" s="34"/>
      <c r="H30" s="34"/>
      <c r="I30" s="34">
        <v>338630.04407</v>
      </c>
      <c r="J30" s="37">
        <f t="shared" si="2"/>
        <v>0</v>
      </c>
    </row>
    <row r="31" spans="1:10" ht="60" x14ac:dyDescent="0.25">
      <c r="A31" s="10" t="s">
        <v>936</v>
      </c>
      <c r="B31" s="3" t="s">
        <v>1059</v>
      </c>
      <c r="C31" s="34">
        <v>455046</v>
      </c>
      <c r="D31" s="34"/>
      <c r="E31" s="34">
        <v>455046</v>
      </c>
      <c r="F31" s="34">
        <v>352195.77192999999</v>
      </c>
      <c r="G31" s="34">
        <f t="shared" si="0"/>
        <v>77.397839323936481</v>
      </c>
      <c r="H31" s="34">
        <f t="shared" si="1"/>
        <v>77.397839323936481</v>
      </c>
      <c r="I31" s="34">
        <v>0</v>
      </c>
      <c r="J31" s="37"/>
    </row>
    <row r="32" spans="1:10" ht="45" x14ac:dyDescent="0.25">
      <c r="A32" s="10" t="s">
        <v>1380</v>
      </c>
      <c r="B32" s="3" t="s">
        <v>651</v>
      </c>
      <c r="C32" s="34">
        <v>0</v>
      </c>
      <c r="D32" s="34"/>
      <c r="E32" s="34">
        <v>0</v>
      </c>
      <c r="F32" s="34">
        <v>0</v>
      </c>
      <c r="G32" s="34"/>
      <c r="H32" s="34"/>
      <c r="I32" s="34">
        <v>1152915.02834</v>
      </c>
      <c r="J32" s="37">
        <f t="shared" si="2"/>
        <v>0</v>
      </c>
    </row>
    <row r="33" spans="1:10" ht="60" x14ac:dyDescent="0.25">
      <c r="A33" s="10" t="s">
        <v>206</v>
      </c>
      <c r="B33" s="3" t="s">
        <v>651</v>
      </c>
      <c r="C33" s="34">
        <v>838057</v>
      </c>
      <c r="D33" s="34"/>
      <c r="E33" s="34">
        <v>838057</v>
      </c>
      <c r="F33" s="34">
        <v>573723.67333999998</v>
      </c>
      <c r="G33" s="34">
        <f t="shared" si="0"/>
        <v>68.458789001225455</v>
      </c>
      <c r="H33" s="34">
        <f t="shared" si="1"/>
        <v>68.458789001225455</v>
      </c>
      <c r="I33" s="34">
        <v>0</v>
      </c>
      <c r="J33" s="37"/>
    </row>
    <row r="34" spans="1:10" ht="30" x14ac:dyDescent="0.25">
      <c r="A34" s="10" t="s">
        <v>202</v>
      </c>
      <c r="B34" s="3" t="s">
        <v>1461</v>
      </c>
      <c r="C34" s="34">
        <v>14030958.9</v>
      </c>
      <c r="D34" s="34"/>
      <c r="E34" s="34">
        <v>14030958.9</v>
      </c>
      <c r="F34" s="34">
        <v>9655715.4078100007</v>
      </c>
      <c r="G34" s="34">
        <f t="shared" si="0"/>
        <v>68.817216817661702</v>
      </c>
      <c r="H34" s="34">
        <f t="shared" si="1"/>
        <v>68.817216817661702</v>
      </c>
      <c r="I34" s="34">
        <v>8629453.9694500007</v>
      </c>
      <c r="J34" s="37">
        <f t="shared" si="2"/>
        <v>111.89254200779297</v>
      </c>
    </row>
    <row r="35" spans="1:10" ht="30" x14ac:dyDescent="0.25">
      <c r="A35" s="10" t="s">
        <v>461</v>
      </c>
      <c r="B35" s="3" t="s">
        <v>1020</v>
      </c>
      <c r="C35" s="34">
        <v>14030958.9</v>
      </c>
      <c r="D35" s="34"/>
      <c r="E35" s="34">
        <v>14030958.9</v>
      </c>
      <c r="F35" s="34">
        <v>9655715.4078100007</v>
      </c>
      <c r="G35" s="34">
        <f t="shared" si="0"/>
        <v>68.817216817661702</v>
      </c>
      <c r="H35" s="34">
        <f t="shared" si="1"/>
        <v>68.817216817661702</v>
      </c>
      <c r="I35" s="34">
        <v>8629453.9694500007</v>
      </c>
      <c r="J35" s="37">
        <f t="shared" si="2"/>
        <v>111.89254200779297</v>
      </c>
    </row>
    <row r="36" spans="1:10" ht="135" x14ac:dyDescent="0.25">
      <c r="A36" s="10" t="s">
        <v>416</v>
      </c>
      <c r="B36" s="3" t="s">
        <v>560</v>
      </c>
      <c r="C36" s="34">
        <v>4175</v>
      </c>
      <c r="D36" s="34"/>
      <c r="E36" s="34">
        <v>4175</v>
      </c>
      <c r="F36" s="34">
        <v>9595.0383999999995</v>
      </c>
      <c r="G36" s="34" t="s">
        <v>1499</v>
      </c>
      <c r="H36" s="34" t="s">
        <v>1499</v>
      </c>
      <c r="I36" s="34">
        <v>1512.98</v>
      </c>
      <c r="J36" s="37" t="s">
        <v>1499</v>
      </c>
    </row>
    <row r="37" spans="1:10" ht="45" x14ac:dyDescent="0.25">
      <c r="A37" s="10" t="s">
        <v>297</v>
      </c>
      <c r="B37" s="3" t="s">
        <v>1256</v>
      </c>
      <c r="C37" s="34">
        <v>0</v>
      </c>
      <c r="D37" s="34"/>
      <c r="E37" s="34">
        <v>0</v>
      </c>
      <c r="F37" s="34">
        <v>1.734</v>
      </c>
      <c r="G37" s="34"/>
      <c r="H37" s="34"/>
      <c r="I37" s="34">
        <v>389.55399999999997</v>
      </c>
      <c r="J37" s="37">
        <f t="shared" si="2"/>
        <v>0.44512442434168309</v>
      </c>
    </row>
    <row r="38" spans="1:10" ht="30" x14ac:dyDescent="0.25">
      <c r="A38" s="10" t="s">
        <v>1005</v>
      </c>
      <c r="B38" s="3" t="s">
        <v>619</v>
      </c>
      <c r="C38" s="34">
        <v>1099447</v>
      </c>
      <c r="D38" s="34"/>
      <c r="E38" s="34">
        <v>1099447</v>
      </c>
      <c r="F38" s="34">
        <v>817433.64882999996</v>
      </c>
      <c r="G38" s="34">
        <f t="shared" si="0"/>
        <v>74.349527428789202</v>
      </c>
      <c r="H38" s="34">
        <f t="shared" si="1"/>
        <v>74.349527428789202</v>
      </c>
      <c r="I38" s="34">
        <v>707115.85160000005</v>
      </c>
      <c r="J38" s="37">
        <f t="shared" si="2"/>
        <v>115.60109237833976</v>
      </c>
    </row>
    <row r="39" spans="1:10" ht="30" x14ac:dyDescent="0.25">
      <c r="A39" s="10" t="s">
        <v>1310</v>
      </c>
      <c r="B39" s="3" t="s">
        <v>383</v>
      </c>
      <c r="C39" s="34">
        <v>79368</v>
      </c>
      <c r="D39" s="34"/>
      <c r="E39" s="34">
        <v>79368</v>
      </c>
      <c r="F39" s="34">
        <v>15393.090459999999</v>
      </c>
      <c r="G39" s="34">
        <f t="shared" si="0"/>
        <v>19.394580259046467</v>
      </c>
      <c r="H39" s="34">
        <f t="shared" si="1"/>
        <v>19.394580259046467</v>
      </c>
      <c r="I39" s="34">
        <v>44025.4303</v>
      </c>
      <c r="J39" s="37">
        <f t="shared" si="2"/>
        <v>34.964088607670007</v>
      </c>
    </row>
    <row r="40" spans="1:10" ht="165" x14ac:dyDescent="0.25">
      <c r="A40" s="10" t="s">
        <v>1393</v>
      </c>
      <c r="B40" s="3" t="s">
        <v>1422</v>
      </c>
      <c r="C40" s="34">
        <v>4063</v>
      </c>
      <c r="D40" s="34"/>
      <c r="E40" s="34">
        <v>4063</v>
      </c>
      <c r="F40" s="34">
        <v>2637.181</v>
      </c>
      <c r="G40" s="34">
        <f t="shared" si="0"/>
        <v>64.907236032488314</v>
      </c>
      <c r="H40" s="34">
        <f t="shared" si="1"/>
        <v>64.907236032488314</v>
      </c>
      <c r="I40" s="34">
        <v>1468.3510000000001</v>
      </c>
      <c r="J40" s="37">
        <f t="shared" si="2"/>
        <v>179.60153941394123</v>
      </c>
    </row>
    <row r="41" spans="1:10" ht="165" x14ac:dyDescent="0.25">
      <c r="A41" s="10" t="s">
        <v>1165</v>
      </c>
      <c r="B41" s="3" t="s">
        <v>162</v>
      </c>
      <c r="C41" s="34">
        <v>2033813.4</v>
      </c>
      <c r="D41" s="34"/>
      <c r="E41" s="34">
        <v>2033813.4</v>
      </c>
      <c r="F41" s="34">
        <v>1172619.3198500001</v>
      </c>
      <c r="G41" s="34">
        <f t="shared" si="0"/>
        <v>57.656190083613382</v>
      </c>
      <c r="H41" s="34">
        <f t="shared" si="1"/>
        <v>57.656190083613382</v>
      </c>
      <c r="I41" s="34">
        <v>1128707.7817200001</v>
      </c>
      <c r="J41" s="37">
        <f t="shared" si="2"/>
        <v>103.89042574536738</v>
      </c>
    </row>
    <row r="42" spans="1:10" ht="195" x14ac:dyDescent="0.25">
      <c r="A42" s="10" t="s">
        <v>207</v>
      </c>
      <c r="B42" s="3" t="s">
        <v>116</v>
      </c>
      <c r="C42" s="34">
        <v>1622920</v>
      </c>
      <c r="D42" s="34"/>
      <c r="E42" s="34">
        <v>1622920</v>
      </c>
      <c r="F42" s="34">
        <v>933958.84878999996</v>
      </c>
      <c r="G42" s="34">
        <f t="shared" si="0"/>
        <v>57.548052201587261</v>
      </c>
      <c r="H42" s="34">
        <f t="shared" si="1"/>
        <v>57.548052201587261</v>
      </c>
      <c r="I42" s="34">
        <v>899872.64225999999</v>
      </c>
      <c r="J42" s="37">
        <f t="shared" si="2"/>
        <v>103.7878923004475</v>
      </c>
    </row>
    <row r="43" spans="1:10" ht="240" x14ac:dyDescent="0.25">
      <c r="A43" s="10" t="s">
        <v>770</v>
      </c>
      <c r="B43" s="3" t="s">
        <v>839</v>
      </c>
      <c r="C43" s="34">
        <v>410893.4</v>
      </c>
      <c r="D43" s="34"/>
      <c r="E43" s="34">
        <v>410893.4</v>
      </c>
      <c r="F43" s="34">
        <v>238660.47106000001</v>
      </c>
      <c r="G43" s="34">
        <f t="shared" si="0"/>
        <v>58.083306049695615</v>
      </c>
      <c r="H43" s="34">
        <f t="shared" si="1"/>
        <v>58.083306049695615</v>
      </c>
      <c r="I43" s="34">
        <v>228835.13946000001</v>
      </c>
      <c r="J43" s="37">
        <f t="shared" si="2"/>
        <v>104.29362886451163</v>
      </c>
    </row>
    <row r="44" spans="1:10" ht="105" x14ac:dyDescent="0.25">
      <c r="A44" s="10" t="s">
        <v>96</v>
      </c>
      <c r="B44" s="3" t="s">
        <v>758</v>
      </c>
      <c r="C44" s="34">
        <v>1647.1</v>
      </c>
      <c r="D44" s="34"/>
      <c r="E44" s="34">
        <v>1647.1</v>
      </c>
      <c r="F44" s="34">
        <v>1724.5729699999999</v>
      </c>
      <c r="G44" s="34">
        <f t="shared" si="0"/>
        <v>104.70359844575314</v>
      </c>
      <c r="H44" s="34">
        <f t="shared" si="1"/>
        <v>104.70359844575314</v>
      </c>
      <c r="I44" s="34">
        <v>2086.7804000000001</v>
      </c>
      <c r="J44" s="37">
        <f t="shared" si="2"/>
        <v>82.642762506299178</v>
      </c>
    </row>
    <row r="45" spans="1:10" ht="90" x14ac:dyDescent="0.25">
      <c r="A45" s="10" t="s">
        <v>358</v>
      </c>
      <c r="B45" s="3" t="s">
        <v>822</v>
      </c>
      <c r="C45" s="34">
        <v>17.5</v>
      </c>
      <c r="D45" s="34"/>
      <c r="E45" s="34">
        <v>17.5</v>
      </c>
      <c r="F45" s="34">
        <v>0.54754000000000003</v>
      </c>
      <c r="G45" s="34">
        <f t="shared" si="0"/>
        <v>3.1288000000000005</v>
      </c>
      <c r="H45" s="34">
        <f t="shared" si="1"/>
        <v>3.1288000000000005</v>
      </c>
      <c r="I45" s="34">
        <v>-3.4053300000000002</v>
      </c>
      <c r="J45" s="37">
        <f t="shared" si="2"/>
        <v>-16.078911588597876</v>
      </c>
    </row>
    <row r="46" spans="1:10" ht="75" x14ac:dyDescent="0.25">
      <c r="A46" s="10" t="s">
        <v>449</v>
      </c>
      <c r="B46" s="3" t="s">
        <v>400</v>
      </c>
      <c r="C46" s="34">
        <v>98.3</v>
      </c>
      <c r="D46" s="34"/>
      <c r="E46" s="34">
        <v>98.3</v>
      </c>
      <c r="F46" s="34">
        <v>149.46863999999999</v>
      </c>
      <c r="G46" s="34">
        <f t="shared" si="0"/>
        <v>152.05355035605291</v>
      </c>
      <c r="H46" s="34">
        <f t="shared" si="1"/>
        <v>152.05355035605291</v>
      </c>
      <c r="I46" s="34">
        <v>50.10295</v>
      </c>
      <c r="J46" s="37" t="s">
        <v>1499</v>
      </c>
    </row>
    <row r="47" spans="1:10" ht="75" x14ac:dyDescent="0.25">
      <c r="A47" s="10" t="s">
        <v>1137</v>
      </c>
      <c r="B47" s="3" t="s">
        <v>604</v>
      </c>
      <c r="C47" s="34">
        <v>1460.4</v>
      </c>
      <c r="D47" s="34"/>
      <c r="E47" s="34">
        <v>1460.4</v>
      </c>
      <c r="F47" s="34">
        <v>1412.7597599999999</v>
      </c>
      <c r="G47" s="34">
        <f t="shared" si="0"/>
        <v>96.737863599013963</v>
      </c>
      <c r="H47" s="34">
        <f t="shared" si="1"/>
        <v>96.737863599013963</v>
      </c>
      <c r="I47" s="34">
        <v>1328.7858799999999</v>
      </c>
      <c r="J47" s="37">
        <f t="shared" si="2"/>
        <v>106.31959454596252</v>
      </c>
    </row>
    <row r="48" spans="1:10" ht="60" x14ac:dyDescent="0.25">
      <c r="A48" s="10" t="s">
        <v>513</v>
      </c>
      <c r="B48" s="3" t="s">
        <v>185</v>
      </c>
      <c r="C48" s="34">
        <v>5636231.5</v>
      </c>
      <c r="D48" s="34"/>
      <c r="E48" s="34">
        <v>5636231.5</v>
      </c>
      <c r="F48" s="34">
        <v>3923927.2481</v>
      </c>
      <c r="G48" s="34">
        <f t="shared" si="0"/>
        <v>69.61969621191038</v>
      </c>
      <c r="H48" s="34">
        <f t="shared" si="1"/>
        <v>69.61969621191038</v>
      </c>
      <c r="I48" s="34">
        <v>3460103.6118000001</v>
      </c>
      <c r="J48" s="37">
        <f t="shared" si="2"/>
        <v>113.40490598946866</v>
      </c>
    </row>
    <row r="49" spans="1:10" ht="105" x14ac:dyDescent="0.25">
      <c r="A49" s="10" t="s">
        <v>1464</v>
      </c>
      <c r="B49" s="3" t="s">
        <v>876</v>
      </c>
      <c r="C49" s="34">
        <v>3876359.1</v>
      </c>
      <c r="D49" s="34"/>
      <c r="E49" s="34">
        <v>3876359.1</v>
      </c>
      <c r="F49" s="34">
        <v>2698709.4272799999</v>
      </c>
      <c r="G49" s="34">
        <f t="shared" si="0"/>
        <v>69.619696154569368</v>
      </c>
      <c r="H49" s="34">
        <f t="shared" si="1"/>
        <v>69.619696154569368</v>
      </c>
      <c r="I49" s="34">
        <v>2369818.1485799998</v>
      </c>
      <c r="J49" s="37">
        <f t="shared" si="2"/>
        <v>113.8783340357602</v>
      </c>
    </row>
    <row r="50" spans="1:10" ht="105" x14ac:dyDescent="0.25">
      <c r="A50" s="10" t="s">
        <v>1209</v>
      </c>
      <c r="B50" s="3" t="s">
        <v>138</v>
      </c>
      <c r="C50" s="34">
        <v>1759872.4</v>
      </c>
      <c r="D50" s="34"/>
      <c r="E50" s="34">
        <v>1759872.4</v>
      </c>
      <c r="F50" s="34">
        <v>1225217.82082</v>
      </c>
      <c r="G50" s="34">
        <f t="shared" si="0"/>
        <v>69.619696338211796</v>
      </c>
      <c r="H50" s="34">
        <f t="shared" si="1"/>
        <v>69.619696338211796</v>
      </c>
      <c r="I50" s="34">
        <v>1090285.46322</v>
      </c>
      <c r="J50" s="37">
        <f t="shared" si="2"/>
        <v>112.375874223022</v>
      </c>
    </row>
    <row r="51" spans="1:10" ht="75" x14ac:dyDescent="0.25">
      <c r="A51" s="10" t="s">
        <v>1348</v>
      </c>
      <c r="B51" s="3" t="s">
        <v>360</v>
      </c>
      <c r="C51" s="34">
        <v>26854.799999999999</v>
      </c>
      <c r="D51" s="34"/>
      <c r="E51" s="34">
        <v>26854.799999999999</v>
      </c>
      <c r="F51" s="34">
        <v>23169.63365</v>
      </c>
      <c r="G51" s="34">
        <f t="shared" si="0"/>
        <v>86.27743885636832</v>
      </c>
      <c r="H51" s="34">
        <f t="shared" si="1"/>
        <v>86.27743885636832</v>
      </c>
      <c r="I51" s="34">
        <v>18420.417580000001</v>
      </c>
      <c r="J51" s="37">
        <f t="shared" si="2"/>
        <v>125.78234749225483</v>
      </c>
    </row>
    <row r="52" spans="1:10" ht="120" x14ac:dyDescent="0.25">
      <c r="A52" s="10" t="s">
        <v>200</v>
      </c>
      <c r="B52" s="3" t="s">
        <v>478</v>
      </c>
      <c r="C52" s="34">
        <v>18469.599999999999</v>
      </c>
      <c r="D52" s="34"/>
      <c r="E52" s="34">
        <v>18469.599999999999</v>
      </c>
      <c r="F52" s="34">
        <v>15935.08361</v>
      </c>
      <c r="G52" s="34">
        <f t="shared" si="0"/>
        <v>86.27736177285918</v>
      </c>
      <c r="H52" s="34">
        <f t="shared" si="1"/>
        <v>86.27736177285918</v>
      </c>
      <c r="I52" s="34">
        <v>12616.1077</v>
      </c>
      <c r="J52" s="37">
        <f t="shared" si="2"/>
        <v>126.30744750221179</v>
      </c>
    </row>
    <row r="53" spans="1:10" ht="120" x14ac:dyDescent="0.25">
      <c r="A53" s="10" t="s">
        <v>35</v>
      </c>
      <c r="B53" s="3" t="s">
        <v>1189</v>
      </c>
      <c r="C53" s="34">
        <v>8385.2000000000007</v>
      </c>
      <c r="D53" s="34"/>
      <c r="E53" s="34">
        <v>8385.2000000000007</v>
      </c>
      <c r="F53" s="34">
        <v>7234.5500400000001</v>
      </c>
      <c r="G53" s="34">
        <f t="shared" si="0"/>
        <v>86.277608643800974</v>
      </c>
      <c r="H53" s="34">
        <f t="shared" si="1"/>
        <v>86.277608643800974</v>
      </c>
      <c r="I53" s="34">
        <v>5804.3098799999998</v>
      </c>
      <c r="J53" s="37">
        <f t="shared" si="2"/>
        <v>124.64100279911314</v>
      </c>
    </row>
    <row r="54" spans="1:10" ht="60" x14ac:dyDescent="0.25">
      <c r="A54" s="10" t="s">
        <v>1453</v>
      </c>
      <c r="B54" s="3" t="s">
        <v>1402</v>
      </c>
      <c r="C54" s="34">
        <v>5844139.2999999998</v>
      </c>
      <c r="D54" s="34"/>
      <c r="E54" s="34">
        <v>5844139.2999999998</v>
      </c>
      <c r="F54" s="34">
        <v>4133932.2643900001</v>
      </c>
      <c r="G54" s="34">
        <f t="shared" si="0"/>
        <v>70.736374548601205</v>
      </c>
      <c r="H54" s="34">
        <f t="shared" si="1"/>
        <v>70.736374548601205</v>
      </c>
      <c r="I54" s="34">
        <v>3669673.4909399999</v>
      </c>
      <c r="J54" s="37">
        <f t="shared" si="2"/>
        <v>112.65122836122072</v>
      </c>
    </row>
    <row r="55" spans="1:10" ht="105" x14ac:dyDescent="0.25">
      <c r="A55" s="10" t="s">
        <v>493</v>
      </c>
      <c r="B55" s="3" t="s">
        <v>667</v>
      </c>
      <c r="C55" s="34">
        <v>4019349.2</v>
      </c>
      <c r="D55" s="34"/>
      <c r="E55" s="34">
        <v>4019349.2</v>
      </c>
      <c r="F55" s="34">
        <v>2843141.9006599998</v>
      </c>
      <c r="G55" s="34">
        <f t="shared" si="0"/>
        <v>70.736374452361588</v>
      </c>
      <c r="H55" s="34">
        <f t="shared" si="1"/>
        <v>70.736374452361588</v>
      </c>
      <c r="I55" s="34">
        <v>2513352.1459499998</v>
      </c>
      <c r="J55" s="37">
        <f t="shared" si="2"/>
        <v>113.12151006143016</v>
      </c>
    </row>
    <row r="56" spans="1:10" ht="105" x14ac:dyDescent="0.25">
      <c r="A56" s="10" t="s">
        <v>1215</v>
      </c>
      <c r="B56" s="3" t="s">
        <v>1370</v>
      </c>
      <c r="C56" s="34">
        <v>1824790.1</v>
      </c>
      <c r="D56" s="34"/>
      <c r="E56" s="34">
        <v>1824790.1</v>
      </c>
      <c r="F56" s="34">
        <v>1290790.3637300001</v>
      </c>
      <c r="G56" s="34">
        <f t="shared" si="0"/>
        <v>70.736374760582052</v>
      </c>
      <c r="H56" s="34">
        <f t="shared" si="1"/>
        <v>70.736374760582052</v>
      </c>
      <c r="I56" s="34">
        <v>1156321.3449899999</v>
      </c>
      <c r="J56" s="37">
        <f t="shared" si="2"/>
        <v>111.62903541672173</v>
      </c>
    </row>
    <row r="57" spans="1:10" ht="60" x14ac:dyDescent="0.25">
      <c r="A57" s="10" t="s">
        <v>908</v>
      </c>
      <c r="B57" s="3" t="s">
        <v>995</v>
      </c>
      <c r="C57" s="34">
        <v>-700356.4</v>
      </c>
      <c r="D57" s="34"/>
      <c r="E57" s="34">
        <v>-700356.4</v>
      </c>
      <c r="F57" s="34">
        <v>-446281.09977999999</v>
      </c>
      <c r="G57" s="34">
        <f t="shared" si="0"/>
        <v>63.721999224966034</v>
      </c>
      <c r="H57" s="34">
        <f t="shared" si="1"/>
        <v>63.721999224966034</v>
      </c>
      <c r="I57" s="34">
        <v>-405425.76338999998</v>
      </c>
      <c r="J57" s="37">
        <f t="shared" si="2"/>
        <v>110.07714360537545</v>
      </c>
    </row>
    <row r="58" spans="1:10" ht="105" x14ac:dyDescent="0.25">
      <c r="A58" s="10" t="s">
        <v>1388</v>
      </c>
      <c r="B58" s="3" t="s">
        <v>246</v>
      </c>
      <c r="C58" s="34">
        <v>-481675.2</v>
      </c>
      <c r="D58" s="34"/>
      <c r="E58" s="34">
        <v>-481675.2</v>
      </c>
      <c r="F58" s="34">
        <v>-306933.06346999999</v>
      </c>
      <c r="G58" s="34">
        <f t="shared" si="0"/>
        <v>63.721998448331988</v>
      </c>
      <c r="H58" s="34">
        <f t="shared" si="1"/>
        <v>63.721998448331988</v>
      </c>
      <c r="I58" s="34">
        <v>-277675.30677000002</v>
      </c>
      <c r="J58" s="37">
        <f t="shared" si="2"/>
        <v>110.53667934694471</v>
      </c>
    </row>
    <row r="59" spans="1:10" ht="105" x14ac:dyDescent="0.25">
      <c r="A59" s="10" t="s">
        <v>1218</v>
      </c>
      <c r="B59" s="3" t="s">
        <v>956</v>
      </c>
      <c r="C59" s="34">
        <v>-218681.2</v>
      </c>
      <c r="D59" s="34"/>
      <c r="E59" s="34">
        <v>-218681.2</v>
      </c>
      <c r="F59" s="34">
        <v>-139348.03631</v>
      </c>
      <c r="G59" s="34">
        <f t="shared" si="0"/>
        <v>63.722000935608548</v>
      </c>
      <c r="H59" s="34">
        <f t="shared" si="1"/>
        <v>63.722000935608548</v>
      </c>
      <c r="I59" s="34">
        <v>-127750.45662</v>
      </c>
      <c r="J59" s="37">
        <f t="shared" si="2"/>
        <v>109.07830781732355</v>
      </c>
    </row>
    <row r="60" spans="1:10" x14ac:dyDescent="0.25">
      <c r="A60" s="10" t="s">
        <v>516</v>
      </c>
      <c r="B60" s="3" t="s">
        <v>978</v>
      </c>
      <c r="C60" s="34">
        <v>6049770.7999999998</v>
      </c>
      <c r="D60" s="34"/>
      <c r="E60" s="34">
        <v>6049770.7999999998</v>
      </c>
      <c r="F60" s="34">
        <v>5800281.5297400001</v>
      </c>
      <c r="G60" s="34">
        <f t="shared" si="0"/>
        <v>95.876054176135071</v>
      </c>
      <c r="H60" s="34">
        <f t="shared" si="1"/>
        <v>95.876054176135071</v>
      </c>
      <c r="I60" s="34">
        <v>4449509.5342100002</v>
      </c>
      <c r="J60" s="37">
        <f t="shared" si="2"/>
        <v>130.35777280944353</v>
      </c>
    </row>
    <row r="61" spans="1:10" ht="30" x14ac:dyDescent="0.25">
      <c r="A61" s="10" t="s">
        <v>109</v>
      </c>
      <c r="B61" s="3" t="s">
        <v>581</v>
      </c>
      <c r="C61" s="34">
        <v>5880947.7999999998</v>
      </c>
      <c r="D61" s="34"/>
      <c r="E61" s="34">
        <v>5880947.7999999998</v>
      </c>
      <c r="F61" s="34">
        <v>5602148.5164900003</v>
      </c>
      <c r="G61" s="34">
        <f t="shared" si="0"/>
        <v>95.259279745519947</v>
      </c>
      <c r="H61" s="34">
        <f t="shared" si="1"/>
        <v>95.259279745519947</v>
      </c>
      <c r="I61" s="34">
        <v>4333946.3896300001</v>
      </c>
      <c r="J61" s="37">
        <f t="shared" si="2"/>
        <v>129.26206309091586</v>
      </c>
    </row>
    <row r="62" spans="1:10" ht="30" x14ac:dyDescent="0.25">
      <c r="A62" s="10" t="s">
        <v>1105</v>
      </c>
      <c r="B62" s="3" t="s">
        <v>612</v>
      </c>
      <c r="C62" s="34">
        <v>4079899.3</v>
      </c>
      <c r="D62" s="34"/>
      <c r="E62" s="34">
        <v>4079899.3</v>
      </c>
      <c r="F62" s="34">
        <v>4010934.5162499999</v>
      </c>
      <c r="G62" s="34">
        <f t="shared" si="0"/>
        <v>98.309644952511448</v>
      </c>
      <c r="H62" s="34">
        <f t="shared" si="1"/>
        <v>98.309644952511448</v>
      </c>
      <c r="I62" s="34">
        <v>2940517.2955499999</v>
      </c>
      <c r="J62" s="37">
        <f t="shared" si="2"/>
        <v>136.40234397940472</v>
      </c>
    </row>
    <row r="63" spans="1:10" ht="30" x14ac:dyDescent="0.25">
      <c r="A63" s="10" t="s">
        <v>1105</v>
      </c>
      <c r="B63" s="3" t="s">
        <v>1308</v>
      </c>
      <c r="C63" s="34">
        <v>4079899.3</v>
      </c>
      <c r="D63" s="34"/>
      <c r="E63" s="34">
        <v>4079899.3</v>
      </c>
      <c r="F63" s="34">
        <v>4010934.5162499999</v>
      </c>
      <c r="G63" s="34">
        <f t="shared" si="0"/>
        <v>98.309644952511448</v>
      </c>
      <c r="H63" s="34">
        <f t="shared" si="1"/>
        <v>98.309644952511448</v>
      </c>
      <c r="I63" s="34">
        <v>2940690.2820000001</v>
      </c>
      <c r="J63" s="37">
        <f t="shared" si="2"/>
        <v>136.3943200955564</v>
      </c>
    </row>
    <row r="64" spans="1:10" ht="45" x14ac:dyDescent="0.25">
      <c r="A64" s="10" t="s">
        <v>708</v>
      </c>
      <c r="B64" s="3" t="s">
        <v>584</v>
      </c>
      <c r="C64" s="34">
        <v>0</v>
      </c>
      <c r="D64" s="34"/>
      <c r="E64" s="34">
        <v>0</v>
      </c>
      <c r="F64" s="34">
        <v>0</v>
      </c>
      <c r="G64" s="34"/>
      <c r="H64" s="34"/>
      <c r="I64" s="34">
        <v>-172.98644999999999</v>
      </c>
      <c r="J64" s="37">
        <f t="shared" si="2"/>
        <v>0</v>
      </c>
    </row>
    <row r="65" spans="1:10" ht="45" x14ac:dyDescent="0.25">
      <c r="A65" s="10" t="s">
        <v>1134</v>
      </c>
      <c r="B65" s="3" t="s">
        <v>189</v>
      </c>
      <c r="C65" s="34">
        <v>1801048.5</v>
      </c>
      <c r="D65" s="34"/>
      <c r="E65" s="34">
        <v>1801048.5</v>
      </c>
      <c r="F65" s="34">
        <v>1591214.00024</v>
      </c>
      <c r="G65" s="34">
        <f t="shared" si="0"/>
        <v>88.349314315522321</v>
      </c>
      <c r="H65" s="34">
        <f t="shared" si="1"/>
        <v>88.349314315522321</v>
      </c>
      <c r="I65" s="34">
        <v>1393490.66946</v>
      </c>
      <c r="J65" s="37">
        <f t="shared" si="2"/>
        <v>114.18906743427431</v>
      </c>
    </row>
    <row r="66" spans="1:10" ht="60" x14ac:dyDescent="0.25">
      <c r="A66" s="10" t="s">
        <v>670</v>
      </c>
      <c r="B66" s="3" t="s">
        <v>887</v>
      </c>
      <c r="C66" s="34">
        <v>1801048.5</v>
      </c>
      <c r="D66" s="34"/>
      <c r="E66" s="34">
        <v>1801048.5</v>
      </c>
      <c r="F66" s="34">
        <v>1591214.1017799999</v>
      </c>
      <c r="G66" s="34">
        <f t="shared" si="0"/>
        <v>88.349319953349394</v>
      </c>
      <c r="H66" s="34">
        <f t="shared" si="1"/>
        <v>88.349319953349394</v>
      </c>
      <c r="I66" s="34">
        <v>1393654.1029000001</v>
      </c>
      <c r="J66" s="37">
        <f t="shared" si="2"/>
        <v>114.17568379907934</v>
      </c>
    </row>
    <row r="67" spans="1:10" ht="45" x14ac:dyDescent="0.25">
      <c r="A67" s="10" t="s">
        <v>1146</v>
      </c>
      <c r="B67" s="3" t="s">
        <v>152</v>
      </c>
      <c r="C67" s="34">
        <v>0</v>
      </c>
      <c r="D67" s="34"/>
      <c r="E67" s="34">
        <v>0</v>
      </c>
      <c r="F67" s="34">
        <v>-0.10154000000000001</v>
      </c>
      <c r="G67" s="34"/>
      <c r="H67" s="34"/>
      <c r="I67" s="34">
        <v>-163.43343999999999</v>
      </c>
      <c r="J67" s="37">
        <f t="shared" si="2"/>
        <v>6.2129268037189954E-2</v>
      </c>
    </row>
    <row r="68" spans="1:10" ht="30" x14ac:dyDescent="0.25">
      <c r="A68" s="10" t="s">
        <v>243</v>
      </c>
      <c r="B68" s="3" t="s">
        <v>1006</v>
      </c>
      <c r="C68" s="34">
        <v>0</v>
      </c>
      <c r="D68" s="34"/>
      <c r="E68" s="34">
        <v>0</v>
      </c>
      <c r="F68" s="34">
        <v>0</v>
      </c>
      <c r="G68" s="34"/>
      <c r="H68" s="34"/>
      <c r="I68" s="34">
        <v>-61.575380000000003</v>
      </c>
      <c r="J68" s="37">
        <f t="shared" si="2"/>
        <v>0</v>
      </c>
    </row>
    <row r="69" spans="1:10" x14ac:dyDescent="0.25">
      <c r="A69" s="10" t="s">
        <v>346</v>
      </c>
      <c r="B69" s="3" t="s">
        <v>286</v>
      </c>
      <c r="C69" s="34">
        <v>0</v>
      </c>
      <c r="D69" s="34"/>
      <c r="E69" s="34">
        <v>0</v>
      </c>
      <c r="F69" s="34">
        <v>0</v>
      </c>
      <c r="G69" s="34"/>
      <c r="H69" s="34"/>
      <c r="I69" s="34">
        <v>0.26784000000000002</v>
      </c>
      <c r="J69" s="37">
        <f t="shared" si="2"/>
        <v>0</v>
      </c>
    </row>
    <row r="70" spans="1:10" ht="30" x14ac:dyDescent="0.25">
      <c r="A70" s="10" t="s">
        <v>165</v>
      </c>
      <c r="B70" s="3" t="s">
        <v>46</v>
      </c>
      <c r="C70" s="34">
        <v>0</v>
      </c>
      <c r="D70" s="34"/>
      <c r="E70" s="34">
        <v>0</v>
      </c>
      <c r="F70" s="34">
        <v>0</v>
      </c>
      <c r="G70" s="34"/>
      <c r="H70" s="34"/>
      <c r="I70" s="34">
        <v>0.26784000000000002</v>
      </c>
      <c r="J70" s="37">
        <f t="shared" si="2"/>
        <v>0</v>
      </c>
    </row>
    <row r="71" spans="1:10" x14ac:dyDescent="0.25">
      <c r="A71" s="10" t="s">
        <v>613</v>
      </c>
      <c r="B71" s="3" t="s">
        <v>1162</v>
      </c>
      <c r="C71" s="34">
        <v>168823</v>
      </c>
      <c r="D71" s="34"/>
      <c r="E71" s="34">
        <v>168823</v>
      </c>
      <c r="F71" s="34">
        <v>198133.01324999999</v>
      </c>
      <c r="G71" s="34">
        <f t="shared" si="0"/>
        <v>117.36138633361568</v>
      </c>
      <c r="H71" s="34">
        <f t="shared" si="1"/>
        <v>117.36138633361568</v>
      </c>
      <c r="I71" s="34">
        <v>115562.87674000001</v>
      </c>
      <c r="J71" s="37">
        <f t="shared" si="2"/>
        <v>171.45039898562842</v>
      </c>
    </row>
    <row r="72" spans="1:10" x14ac:dyDescent="0.25">
      <c r="A72" s="10" t="s">
        <v>210</v>
      </c>
      <c r="B72" s="3" t="s">
        <v>440</v>
      </c>
      <c r="C72" s="34">
        <v>9239793</v>
      </c>
      <c r="D72" s="34"/>
      <c r="E72" s="34">
        <v>9239793</v>
      </c>
      <c r="F72" s="34">
        <v>5980957.9560099998</v>
      </c>
      <c r="G72" s="34">
        <f t="shared" ref="G72:G135" si="3">F72/C72*100</f>
        <v>64.730432337715797</v>
      </c>
      <c r="H72" s="34">
        <f t="shared" ref="H72:H135" si="4">F72/E72*100</f>
        <v>64.730432337715797</v>
      </c>
      <c r="I72" s="34">
        <v>5936623.4569499996</v>
      </c>
      <c r="J72" s="37">
        <f t="shared" ref="J72:J135" si="5">F72/I72*100</f>
        <v>100.74679654826512</v>
      </c>
    </row>
    <row r="73" spans="1:10" x14ac:dyDescent="0.25">
      <c r="A73" s="10" t="s">
        <v>797</v>
      </c>
      <c r="B73" s="3" t="s">
        <v>1284</v>
      </c>
      <c r="C73" s="34">
        <v>7554161</v>
      </c>
      <c r="D73" s="34"/>
      <c r="E73" s="34">
        <v>7554161</v>
      </c>
      <c r="F73" s="34">
        <v>5489580.0283399997</v>
      </c>
      <c r="G73" s="34">
        <f t="shared" si="3"/>
        <v>72.669619145527875</v>
      </c>
      <c r="H73" s="34">
        <f t="shared" si="4"/>
        <v>72.669619145527875</v>
      </c>
      <c r="I73" s="34">
        <v>5498007.1351300003</v>
      </c>
      <c r="J73" s="37">
        <f t="shared" si="5"/>
        <v>99.846724338785322</v>
      </c>
    </row>
    <row r="74" spans="1:10" ht="30" x14ac:dyDescent="0.25">
      <c r="A74" s="10" t="s">
        <v>981</v>
      </c>
      <c r="B74" s="3" t="s">
        <v>861</v>
      </c>
      <c r="C74" s="34">
        <v>6179304</v>
      </c>
      <c r="D74" s="34"/>
      <c r="E74" s="34">
        <v>6179304</v>
      </c>
      <c r="F74" s="34">
        <v>4542448.5307400003</v>
      </c>
      <c r="G74" s="34">
        <f t="shared" si="3"/>
        <v>73.510682282988512</v>
      </c>
      <c r="H74" s="34">
        <f t="shared" si="4"/>
        <v>73.510682282988512</v>
      </c>
      <c r="I74" s="34">
        <v>4480336.1449300004</v>
      </c>
      <c r="J74" s="37">
        <f t="shared" si="5"/>
        <v>101.38633316342319</v>
      </c>
    </row>
    <row r="75" spans="1:10" ht="30" x14ac:dyDescent="0.25">
      <c r="A75" s="10" t="s">
        <v>1281</v>
      </c>
      <c r="B75" s="3" t="s">
        <v>1065</v>
      </c>
      <c r="C75" s="34">
        <v>1374857</v>
      </c>
      <c r="D75" s="34"/>
      <c r="E75" s="34">
        <v>1374857</v>
      </c>
      <c r="F75" s="34">
        <v>947131.4976</v>
      </c>
      <c r="G75" s="34">
        <f t="shared" si="3"/>
        <v>68.889455237890189</v>
      </c>
      <c r="H75" s="34">
        <f t="shared" si="4"/>
        <v>68.889455237890189</v>
      </c>
      <c r="I75" s="34">
        <v>1017670.9902</v>
      </c>
      <c r="J75" s="37">
        <f t="shared" si="5"/>
        <v>93.06853656247614</v>
      </c>
    </row>
    <row r="76" spans="1:10" x14ac:dyDescent="0.25">
      <c r="A76" s="10" t="s">
        <v>77</v>
      </c>
      <c r="B76" s="3" t="s">
        <v>1181</v>
      </c>
      <c r="C76" s="34">
        <v>1683952</v>
      </c>
      <c r="D76" s="34"/>
      <c r="E76" s="34">
        <v>1683952</v>
      </c>
      <c r="F76" s="34">
        <v>490593.92767</v>
      </c>
      <c r="G76" s="34">
        <f t="shared" si="3"/>
        <v>29.133486445575645</v>
      </c>
      <c r="H76" s="34">
        <f t="shared" si="4"/>
        <v>29.133486445575645</v>
      </c>
      <c r="I76" s="34">
        <v>437650.13283000002</v>
      </c>
      <c r="J76" s="37">
        <f t="shared" si="5"/>
        <v>112.09728750626597</v>
      </c>
    </row>
    <row r="77" spans="1:10" x14ac:dyDescent="0.25">
      <c r="A77" s="10" t="s">
        <v>1275</v>
      </c>
      <c r="B77" s="3" t="s">
        <v>1475</v>
      </c>
      <c r="C77" s="34">
        <v>288565</v>
      </c>
      <c r="D77" s="34"/>
      <c r="E77" s="34">
        <v>288565</v>
      </c>
      <c r="F77" s="34">
        <v>233284.86663999999</v>
      </c>
      <c r="G77" s="34">
        <f t="shared" si="3"/>
        <v>80.843091379758462</v>
      </c>
      <c r="H77" s="34">
        <f t="shared" si="4"/>
        <v>80.843091379758462</v>
      </c>
      <c r="I77" s="34">
        <v>225127.92087999999</v>
      </c>
      <c r="J77" s="37">
        <f t="shared" si="5"/>
        <v>103.62324927450821</v>
      </c>
    </row>
    <row r="78" spans="1:10" x14ac:dyDescent="0.25">
      <c r="A78" s="10" t="s">
        <v>172</v>
      </c>
      <c r="B78" s="3" t="s">
        <v>739</v>
      </c>
      <c r="C78" s="34">
        <v>1395387</v>
      </c>
      <c r="D78" s="34"/>
      <c r="E78" s="34">
        <v>1395387</v>
      </c>
      <c r="F78" s="34">
        <v>257309.06103000001</v>
      </c>
      <c r="G78" s="34">
        <f t="shared" si="3"/>
        <v>18.439978373741479</v>
      </c>
      <c r="H78" s="34">
        <f t="shared" si="4"/>
        <v>18.439978373741479</v>
      </c>
      <c r="I78" s="34">
        <v>212522.21195</v>
      </c>
      <c r="J78" s="37">
        <f t="shared" si="5"/>
        <v>121.07396147868863</v>
      </c>
    </row>
    <row r="79" spans="1:10" x14ac:dyDescent="0.25">
      <c r="A79" s="10" t="s">
        <v>414</v>
      </c>
      <c r="B79" s="3" t="s">
        <v>704</v>
      </c>
      <c r="C79" s="34">
        <v>1680</v>
      </c>
      <c r="D79" s="34"/>
      <c r="E79" s="34">
        <v>1680</v>
      </c>
      <c r="F79" s="34">
        <v>784</v>
      </c>
      <c r="G79" s="34">
        <f t="shared" si="3"/>
        <v>46.666666666666664</v>
      </c>
      <c r="H79" s="34">
        <f t="shared" si="4"/>
        <v>46.666666666666664</v>
      </c>
      <c r="I79" s="34">
        <v>966.18898999999999</v>
      </c>
      <c r="J79" s="37">
        <f t="shared" si="5"/>
        <v>81.143545218829289</v>
      </c>
    </row>
    <row r="80" spans="1:10" ht="30" x14ac:dyDescent="0.25">
      <c r="A80" s="10" t="s">
        <v>260</v>
      </c>
      <c r="B80" s="3" t="s">
        <v>1347</v>
      </c>
      <c r="C80" s="34">
        <v>149977</v>
      </c>
      <c r="D80" s="34"/>
      <c r="E80" s="34">
        <v>149977</v>
      </c>
      <c r="F80" s="34">
        <v>67200.19412</v>
      </c>
      <c r="G80" s="34">
        <f t="shared" si="3"/>
        <v>44.806999819972397</v>
      </c>
      <c r="H80" s="34">
        <f t="shared" si="4"/>
        <v>44.806999819972397</v>
      </c>
      <c r="I80" s="34">
        <v>102449.74073</v>
      </c>
      <c r="J80" s="37">
        <f t="shared" si="5"/>
        <v>65.593327656242664</v>
      </c>
    </row>
    <row r="81" spans="1:10" x14ac:dyDescent="0.25">
      <c r="A81" s="10" t="s">
        <v>668</v>
      </c>
      <c r="B81" s="3" t="s">
        <v>1377</v>
      </c>
      <c r="C81" s="34">
        <v>142904</v>
      </c>
      <c r="D81" s="34"/>
      <c r="E81" s="34">
        <v>142904</v>
      </c>
      <c r="F81" s="34">
        <v>59637.595690000002</v>
      </c>
      <c r="G81" s="34">
        <f t="shared" si="3"/>
        <v>41.7326286807927</v>
      </c>
      <c r="H81" s="34">
        <f t="shared" si="4"/>
        <v>41.7326286807927</v>
      </c>
      <c r="I81" s="34">
        <v>97873.171130000002</v>
      </c>
      <c r="J81" s="37">
        <f t="shared" si="5"/>
        <v>60.933547979952941</v>
      </c>
    </row>
    <row r="82" spans="1:10" x14ac:dyDescent="0.25">
      <c r="A82" s="10" t="s">
        <v>942</v>
      </c>
      <c r="B82" s="3" t="s">
        <v>572</v>
      </c>
      <c r="C82" s="34">
        <v>139103</v>
      </c>
      <c r="D82" s="34"/>
      <c r="E82" s="34">
        <v>139103</v>
      </c>
      <c r="F82" s="34">
        <v>57889.607069999998</v>
      </c>
      <c r="G82" s="34">
        <f t="shared" si="3"/>
        <v>41.616361307807878</v>
      </c>
      <c r="H82" s="34">
        <f t="shared" si="4"/>
        <v>41.616361307807878</v>
      </c>
      <c r="I82" s="34">
        <v>93918.410010000007</v>
      </c>
      <c r="J82" s="37">
        <f t="shared" si="5"/>
        <v>61.638189002386412</v>
      </c>
    </row>
    <row r="83" spans="1:10" ht="105" x14ac:dyDescent="0.25">
      <c r="A83" s="10" t="s">
        <v>625</v>
      </c>
      <c r="B83" s="3" t="s">
        <v>748</v>
      </c>
      <c r="C83" s="34">
        <v>3652</v>
      </c>
      <c r="D83" s="34"/>
      <c r="E83" s="34">
        <v>3652</v>
      </c>
      <c r="F83" s="34">
        <v>1630.317</v>
      </c>
      <c r="G83" s="34">
        <f t="shared" si="3"/>
        <v>44.641757940854326</v>
      </c>
      <c r="H83" s="34">
        <f t="shared" si="4"/>
        <v>44.641757940854326</v>
      </c>
      <c r="I83" s="34">
        <v>3912.2113100000001</v>
      </c>
      <c r="J83" s="37">
        <f t="shared" si="5"/>
        <v>41.672518962172319</v>
      </c>
    </row>
    <row r="84" spans="1:10" ht="75" x14ac:dyDescent="0.25">
      <c r="A84" s="10" t="s">
        <v>1113</v>
      </c>
      <c r="B84" s="3" t="s">
        <v>733</v>
      </c>
      <c r="C84" s="34">
        <v>149</v>
      </c>
      <c r="D84" s="34"/>
      <c r="E84" s="34">
        <v>149</v>
      </c>
      <c r="F84" s="34">
        <v>117.67162</v>
      </c>
      <c r="G84" s="34">
        <f t="shared" si="3"/>
        <v>78.974241610738261</v>
      </c>
      <c r="H84" s="34">
        <f t="shared" si="4"/>
        <v>78.974241610738261</v>
      </c>
      <c r="I84" s="34">
        <v>42.549810000000001</v>
      </c>
      <c r="J84" s="37" t="s">
        <v>1499</v>
      </c>
    </row>
    <row r="85" spans="1:10" ht="30" x14ac:dyDescent="0.25">
      <c r="A85" s="10" t="s">
        <v>1135</v>
      </c>
      <c r="B85" s="3" t="s">
        <v>192</v>
      </c>
      <c r="C85" s="34">
        <v>7073</v>
      </c>
      <c r="D85" s="34"/>
      <c r="E85" s="34">
        <v>7073</v>
      </c>
      <c r="F85" s="34">
        <v>7562.59843</v>
      </c>
      <c r="G85" s="34">
        <f t="shared" si="3"/>
        <v>106.92207592252228</v>
      </c>
      <c r="H85" s="34">
        <f t="shared" si="4"/>
        <v>106.92207592252228</v>
      </c>
      <c r="I85" s="34">
        <v>4576.5695999999998</v>
      </c>
      <c r="J85" s="37">
        <f t="shared" si="5"/>
        <v>165.24600499902812</v>
      </c>
    </row>
    <row r="86" spans="1:10" x14ac:dyDescent="0.25">
      <c r="A86" s="10" t="s">
        <v>1357</v>
      </c>
      <c r="B86" s="3" t="s">
        <v>373</v>
      </c>
      <c r="C86" s="34">
        <v>7057</v>
      </c>
      <c r="D86" s="34"/>
      <c r="E86" s="34">
        <v>7057</v>
      </c>
      <c r="F86" s="34">
        <v>7556.8392299999996</v>
      </c>
      <c r="G86" s="34">
        <f t="shared" si="3"/>
        <v>107.08288550375514</v>
      </c>
      <c r="H86" s="34">
        <f t="shared" si="4"/>
        <v>107.08288550375514</v>
      </c>
      <c r="I86" s="34">
        <v>4564.4536699999999</v>
      </c>
      <c r="J86" s="37">
        <f t="shared" si="5"/>
        <v>165.55846058132954</v>
      </c>
    </row>
    <row r="87" spans="1:10" ht="30" x14ac:dyDescent="0.25">
      <c r="A87" s="10" t="s">
        <v>903</v>
      </c>
      <c r="B87" s="3" t="s">
        <v>1412</v>
      </c>
      <c r="C87" s="34">
        <v>11</v>
      </c>
      <c r="D87" s="34"/>
      <c r="E87" s="34">
        <v>11</v>
      </c>
      <c r="F87" s="34">
        <v>3.32</v>
      </c>
      <c r="G87" s="34">
        <f t="shared" si="3"/>
        <v>30.181818181818183</v>
      </c>
      <c r="H87" s="34">
        <f t="shared" si="4"/>
        <v>30.181818181818183</v>
      </c>
      <c r="I87" s="34">
        <v>11.448</v>
      </c>
      <c r="J87" s="37">
        <f t="shared" si="5"/>
        <v>29.000698812019564</v>
      </c>
    </row>
    <row r="88" spans="1:10" ht="30" x14ac:dyDescent="0.25">
      <c r="A88" s="10" t="s">
        <v>909</v>
      </c>
      <c r="B88" s="3" t="s">
        <v>1011</v>
      </c>
      <c r="C88" s="34">
        <v>5</v>
      </c>
      <c r="D88" s="34"/>
      <c r="E88" s="34">
        <v>5</v>
      </c>
      <c r="F88" s="34">
        <v>2.4392</v>
      </c>
      <c r="G88" s="34">
        <f t="shared" si="3"/>
        <v>48.783999999999999</v>
      </c>
      <c r="H88" s="34">
        <f t="shared" si="4"/>
        <v>48.783999999999999</v>
      </c>
      <c r="I88" s="34">
        <v>0.66793000000000002</v>
      </c>
      <c r="J88" s="37" t="s">
        <v>1499</v>
      </c>
    </row>
    <row r="89" spans="1:10" x14ac:dyDescent="0.25">
      <c r="A89" s="10" t="s">
        <v>763</v>
      </c>
      <c r="B89" s="3" t="s">
        <v>811</v>
      </c>
      <c r="C89" s="34">
        <v>212048.3</v>
      </c>
      <c r="D89" s="34"/>
      <c r="E89" s="34">
        <v>212048.3</v>
      </c>
      <c r="F89" s="34">
        <v>119321.37441</v>
      </c>
      <c r="G89" s="34">
        <f t="shared" si="3"/>
        <v>56.270846976844439</v>
      </c>
      <c r="H89" s="34">
        <f t="shared" si="4"/>
        <v>56.270846976844439</v>
      </c>
      <c r="I89" s="34">
        <v>131752.1453</v>
      </c>
      <c r="J89" s="37">
        <f t="shared" si="5"/>
        <v>90.565033410503418</v>
      </c>
    </row>
    <row r="90" spans="1:10" ht="75" x14ac:dyDescent="0.25">
      <c r="A90" s="10" t="s">
        <v>979</v>
      </c>
      <c r="B90" s="3" t="s">
        <v>628</v>
      </c>
      <c r="C90" s="34">
        <v>8.1</v>
      </c>
      <c r="D90" s="34"/>
      <c r="E90" s="34">
        <v>8.1</v>
      </c>
      <c r="F90" s="34">
        <v>10.525</v>
      </c>
      <c r="G90" s="34">
        <f t="shared" si="3"/>
        <v>129.93827160493828</v>
      </c>
      <c r="H90" s="34">
        <f t="shared" si="4"/>
        <v>129.93827160493828</v>
      </c>
      <c r="I90" s="34">
        <v>5.4</v>
      </c>
      <c r="J90" s="37">
        <f t="shared" si="5"/>
        <v>194.90740740740739</v>
      </c>
    </row>
    <row r="91" spans="1:10" ht="60" x14ac:dyDescent="0.25">
      <c r="A91" s="10" t="s">
        <v>376</v>
      </c>
      <c r="B91" s="3" t="s">
        <v>121</v>
      </c>
      <c r="C91" s="34">
        <v>6637.6</v>
      </c>
      <c r="D91" s="34"/>
      <c r="E91" s="34">
        <v>6637.6</v>
      </c>
      <c r="F91" s="34">
        <v>8960.6514999999999</v>
      </c>
      <c r="G91" s="34">
        <f t="shared" si="3"/>
        <v>134.99836537302639</v>
      </c>
      <c r="H91" s="34">
        <f t="shared" si="4"/>
        <v>134.99836537302639</v>
      </c>
      <c r="I91" s="34">
        <v>7754.5</v>
      </c>
      <c r="J91" s="37">
        <f t="shared" si="5"/>
        <v>115.55421368237798</v>
      </c>
    </row>
    <row r="92" spans="1:10" ht="30" x14ac:dyDescent="0.25">
      <c r="A92" s="10" t="s">
        <v>203</v>
      </c>
      <c r="B92" s="3" t="s">
        <v>515</v>
      </c>
      <c r="C92" s="34">
        <v>205402.6</v>
      </c>
      <c r="D92" s="34"/>
      <c r="E92" s="34">
        <v>205402.6</v>
      </c>
      <c r="F92" s="34">
        <v>110350.19791</v>
      </c>
      <c r="G92" s="34">
        <f t="shared" si="3"/>
        <v>53.723856421486396</v>
      </c>
      <c r="H92" s="34">
        <f t="shared" si="4"/>
        <v>53.723856421486396</v>
      </c>
      <c r="I92" s="34">
        <v>123992.2453</v>
      </c>
      <c r="J92" s="37">
        <f t="shared" si="5"/>
        <v>88.997660815809112</v>
      </c>
    </row>
    <row r="93" spans="1:10" ht="45" x14ac:dyDescent="0.25">
      <c r="A93" s="10" t="s">
        <v>181</v>
      </c>
      <c r="B93" s="3" t="s">
        <v>272</v>
      </c>
      <c r="C93" s="34">
        <v>116496.9</v>
      </c>
      <c r="D93" s="34"/>
      <c r="E93" s="34">
        <v>116496.9</v>
      </c>
      <c r="F93" s="34">
        <v>54838.807410000001</v>
      </c>
      <c r="G93" s="34">
        <f t="shared" si="3"/>
        <v>47.073190282316531</v>
      </c>
      <c r="H93" s="34">
        <f t="shared" si="4"/>
        <v>47.073190282316531</v>
      </c>
      <c r="I93" s="34">
        <v>0</v>
      </c>
      <c r="J93" s="37"/>
    </row>
    <row r="94" spans="1:10" ht="45" x14ac:dyDescent="0.25">
      <c r="A94" s="10" t="s">
        <v>712</v>
      </c>
      <c r="B94" s="3" t="s">
        <v>272</v>
      </c>
      <c r="C94" s="34">
        <v>0</v>
      </c>
      <c r="D94" s="34"/>
      <c r="E94" s="34">
        <v>0</v>
      </c>
      <c r="F94" s="34">
        <v>0</v>
      </c>
      <c r="G94" s="34"/>
      <c r="H94" s="34"/>
      <c r="I94" s="34">
        <v>65301.393799999998</v>
      </c>
      <c r="J94" s="37">
        <f t="shared" si="5"/>
        <v>0</v>
      </c>
    </row>
    <row r="95" spans="1:10" ht="60" x14ac:dyDescent="0.25">
      <c r="A95" s="10" t="s">
        <v>1286</v>
      </c>
      <c r="B95" s="3" t="s">
        <v>467</v>
      </c>
      <c r="C95" s="34">
        <v>47265</v>
      </c>
      <c r="D95" s="34"/>
      <c r="E95" s="34">
        <v>47265</v>
      </c>
      <c r="F95" s="34">
        <v>28990.85</v>
      </c>
      <c r="G95" s="34">
        <f t="shared" si="3"/>
        <v>61.336824288585632</v>
      </c>
      <c r="H95" s="34">
        <f t="shared" si="4"/>
        <v>61.336824288585632</v>
      </c>
      <c r="I95" s="34">
        <v>35786.25</v>
      </c>
      <c r="J95" s="37">
        <f t="shared" si="5"/>
        <v>81.011142547766241</v>
      </c>
    </row>
    <row r="96" spans="1:10" ht="75" x14ac:dyDescent="0.25">
      <c r="A96" s="10" t="s">
        <v>275</v>
      </c>
      <c r="B96" s="3" t="s">
        <v>428</v>
      </c>
      <c r="C96" s="34">
        <v>47265</v>
      </c>
      <c r="D96" s="34"/>
      <c r="E96" s="34">
        <v>47265</v>
      </c>
      <c r="F96" s="34">
        <v>28990.85</v>
      </c>
      <c r="G96" s="34">
        <f t="shared" si="3"/>
        <v>61.336824288585632</v>
      </c>
      <c r="H96" s="34">
        <f t="shared" si="4"/>
        <v>61.336824288585632</v>
      </c>
      <c r="I96" s="34">
        <v>35786.25</v>
      </c>
      <c r="J96" s="37">
        <f t="shared" si="5"/>
        <v>81.011142547766241</v>
      </c>
    </row>
    <row r="97" spans="1:10" ht="30" x14ac:dyDescent="0.25">
      <c r="A97" s="10" t="s">
        <v>676</v>
      </c>
      <c r="B97" s="3" t="s">
        <v>714</v>
      </c>
      <c r="C97" s="34">
        <v>6298.9</v>
      </c>
      <c r="D97" s="34"/>
      <c r="E97" s="34">
        <v>6298.9</v>
      </c>
      <c r="F97" s="34">
        <v>5048.3694999999998</v>
      </c>
      <c r="G97" s="34">
        <f t="shared" si="3"/>
        <v>80.146843099588821</v>
      </c>
      <c r="H97" s="34">
        <f t="shared" si="4"/>
        <v>80.146843099588821</v>
      </c>
      <c r="I97" s="34">
        <v>4533.25</v>
      </c>
      <c r="J97" s="37">
        <f t="shared" si="5"/>
        <v>111.36313902829096</v>
      </c>
    </row>
    <row r="98" spans="1:10" ht="75" x14ac:dyDescent="0.25">
      <c r="A98" s="10" t="s">
        <v>1120</v>
      </c>
      <c r="B98" s="3" t="s">
        <v>287</v>
      </c>
      <c r="C98" s="34">
        <v>114.4</v>
      </c>
      <c r="D98" s="34"/>
      <c r="E98" s="34">
        <v>114.4</v>
      </c>
      <c r="F98" s="34">
        <v>37.299999999999997</v>
      </c>
      <c r="G98" s="34">
        <f t="shared" si="3"/>
        <v>32.6048951048951</v>
      </c>
      <c r="H98" s="34">
        <f t="shared" si="4"/>
        <v>32.6048951048951</v>
      </c>
      <c r="I98" s="34">
        <v>39.4</v>
      </c>
      <c r="J98" s="37">
        <f t="shared" si="5"/>
        <v>94.670050761421322</v>
      </c>
    </row>
    <row r="99" spans="1:10" ht="30" x14ac:dyDescent="0.25">
      <c r="A99" s="10" t="s">
        <v>315</v>
      </c>
      <c r="B99" s="3" t="s">
        <v>494</v>
      </c>
      <c r="C99" s="34">
        <v>3.5</v>
      </c>
      <c r="D99" s="34"/>
      <c r="E99" s="34">
        <v>3.5</v>
      </c>
      <c r="F99" s="34">
        <v>0</v>
      </c>
      <c r="G99" s="34">
        <f t="shared" si="3"/>
        <v>0</v>
      </c>
      <c r="H99" s="34">
        <f t="shared" si="4"/>
        <v>0</v>
      </c>
      <c r="I99" s="34">
        <v>0</v>
      </c>
      <c r="J99" s="37"/>
    </row>
    <row r="100" spans="1:10" ht="90" x14ac:dyDescent="0.25">
      <c r="A100" s="10" t="s">
        <v>127</v>
      </c>
      <c r="B100" s="3" t="s">
        <v>47</v>
      </c>
      <c r="C100" s="34">
        <v>16</v>
      </c>
      <c r="D100" s="34"/>
      <c r="E100" s="34">
        <v>16</v>
      </c>
      <c r="F100" s="34">
        <v>14</v>
      </c>
      <c r="G100" s="34">
        <f t="shared" si="3"/>
        <v>87.5</v>
      </c>
      <c r="H100" s="34">
        <f t="shared" si="4"/>
        <v>87.5</v>
      </c>
      <c r="I100" s="34">
        <v>20.8</v>
      </c>
      <c r="J100" s="37">
        <f t="shared" si="5"/>
        <v>67.307692307692307</v>
      </c>
    </row>
    <row r="101" spans="1:10" ht="60" x14ac:dyDescent="0.25">
      <c r="A101" s="10" t="s">
        <v>238</v>
      </c>
      <c r="B101" s="3" t="s">
        <v>1116</v>
      </c>
      <c r="C101" s="34">
        <v>32441.8</v>
      </c>
      <c r="D101" s="34"/>
      <c r="E101" s="34">
        <v>32441.8</v>
      </c>
      <c r="F101" s="34">
        <v>19776.161</v>
      </c>
      <c r="G101" s="34">
        <f t="shared" si="3"/>
        <v>60.958889457428377</v>
      </c>
      <c r="H101" s="34">
        <f t="shared" si="4"/>
        <v>60.958889457428377</v>
      </c>
      <c r="I101" s="34">
        <v>16626.5615</v>
      </c>
      <c r="J101" s="37">
        <f t="shared" si="5"/>
        <v>118.94318016386009</v>
      </c>
    </row>
    <row r="102" spans="1:10" ht="75" x14ac:dyDescent="0.25">
      <c r="A102" s="10" t="s">
        <v>848</v>
      </c>
      <c r="B102" s="3" t="s">
        <v>367</v>
      </c>
      <c r="C102" s="34">
        <v>4999.8</v>
      </c>
      <c r="D102" s="34"/>
      <c r="E102" s="34">
        <v>4999.8</v>
      </c>
      <c r="F102" s="34">
        <v>2789.2260000000001</v>
      </c>
      <c r="G102" s="34">
        <f t="shared" si="3"/>
        <v>55.786751470058803</v>
      </c>
      <c r="H102" s="34">
        <f t="shared" si="4"/>
        <v>55.786751470058803</v>
      </c>
      <c r="I102" s="34">
        <v>2095.4504999999999</v>
      </c>
      <c r="J102" s="37">
        <f t="shared" si="5"/>
        <v>133.10865610998687</v>
      </c>
    </row>
    <row r="103" spans="1:10" ht="165" x14ac:dyDescent="0.25">
      <c r="A103" s="10" t="s">
        <v>267</v>
      </c>
      <c r="B103" s="3" t="s">
        <v>1090</v>
      </c>
      <c r="C103" s="34">
        <v>27442</v>
      </c>
      <c r="D103" s="34"/>
      <c r="E103" s="34">
        <v>27442</v>
      </c>
      <c r="F103" s="34">
        <v>16986.935000000001</v>
      </c>
      <c r="G103" s="34">
        <f t="shared" si="3"/>
        <v>61.901228044603165</v>
      </c>
      <c r="H103" s="34">
        <f t="shared" si="4"/>
        <v>61.901228044603165</v>
      </c>
      <c r="I103" s="34">
        <v>14531.111000000001</v>
      </c>
      <c r="J103" s="37">
        <f t="shared" si="5"/>
        <v>116.90045585640354</v>
      </c>
    </row>
    <row r="104" spans="1:10" ht="120" x14ac:dyDescent="0.25">
      <c r="A104" s="10" t="s">
        <v>317</v>
      </c>
      <c r="B104" s="3" t="s">
        <v>875</v>
      </c>
      <c r="C104" s="34">
        <v>9.6</v>
      </c>
      <c r="D104" s="34"/>
      <c r="E104" s="34">
        <v>9.6</v>
      </c>
      <c r="F104" s="34">
        <v>16</v>
      </c>
      <c r="G104" s="34">
        <f t="shared" si="3"/>
        <v>166.66666666666669</v>
      </c>
      <c r="H104" s="34">
        <f t="shared" si="4"/>
        <v>166.66666666666669</v>
      </c>
      <c r="I104" s="34">
        <v>17.95</v>
      </c>
      <c r="J104" s="37">
        <f t="shared" si="5"/>
        <v>89.136490250696383</v>
      </c>
    </row>
    <row r="105" spans="1:10" ht="60" x14ac:dyDescent="0.25">
      <c r="A105" s="10" t="s">
        <v>832</v>
      </c>
      <c r="B105" s="3" t="s">
        <v>477</v>
      </c>
      <c r="C105" s="34">
        <v>0</v>
      </c>
      <c r="D105" s="34"/>
      <c r="E105" s="34">
        <v>0</v>
      </c>
      <c r="F105" s="34">
        <v>0</v>
      </c>
      <c r="G105" s="34"/>
      <c r="H105" s="34"/>
      <c r="I105" s="34">
        <v>-1.6</v>
      </c>
      <c r="J105" s="37">
        <f t="shared" si="5"/>
        <v>0</v>
      </c>
    </row>
    <row r="106" spans="1:10" ht="90" x14ac:dyDescent="0.25">
      <c r="A106" s="10" t="s">
        <v>1082</v>
      </c>
      <c r="B106" s="3" t="s">
        <v>448</v>
      </c>
      <c r="C106" s="34">
        <v>0</v>
      </c>
      <c r="D106" s="34"/>
      <c r="E106" s="34">
        <v>0</v>
      </c>
      <c r="F106" s="34">
        <v>0</v>
      </c>
      <c r="G106" s="34"/>
      <c r="H106" s="34"/>
      <c r="I106" s="34">
        <v>-1.6</v>
      </c>
      <c r="J106" s="37">
        <f t="shared" si="5"/>
        <v>0</v>
      </c>
    </row>
    <row r="107" spans="1:10" ht="30" x14ac:dyDescent="0.25">
      <c r="A107" s="10" t="s">
        <v>687</v>
      </c>
      <c r="B107" s="3" t="s">
        <v>907</v>
      </c>
      <c r="C107" s="34">
        <v>45</v>
      </c>
      <c r="D107" s="34"/>
      <c r="E107" s="34">
        <v>45</v>
      </c>
      <c r="F107" s="34">
        <v>25</v>
      </c>
      <c r="G107" s="34">
        <f t="shared" si="3"/>
        <v>55.555555555555557</v>
      </c>
      <c r="H107" s="34">
        <f t="shared" si="4"/>
        <v>55.555555555555557</v>
      </c>
      <c r="I107" s="34">
        <v>12.5</v>
      </c>
      <c r="J107" s="37">
        <f t="shared" si="5"/>
        <v>200</v>
      </c>
    </row>
    <row r="108" spans="1:10" ht="45" x14ac:dyDescent="0.25">
      <c r="A108" s="10" t="s">
        <v>1030</v>
      </c>
      <c r="B108" s="3" t="s">
        <v>528</v>
      </c>
      <c r="C108" s="34">
        <v>12.5</v>
      </c>
      <c r="D108" s="34"/>
      <c r="E108" s="34">
        <v>12.5</v>
      </c>
      <c r="F108" s="34">
        <v>0</v>
      </c>
      <c r="G108" s="34">
        <f t="shared" si="3"/>
        <v>0</v>
      </c>
      <c r="H108" s="34">
        <f t="shared" si="4"/>
        <v>0</v>
      </c>
      <c r="I108" s="34">
        <v>12.5</v>
      </c>
      <c r="J108" s="37">
        <f t="shared" si="5"/>
        <v>0</v>
      </c>
    </row>
    <row r="109" spans="1:10" ht="30" x14ac:dyDescent="0.25">
      <c r="A109" s="10" t="s">
        <v>624</v>
      </c>
      <c r="B109" s="3" t="s">
        <v>709</v>
      </c>
      <c r="C109" s="34">
        <v>6</v>
      </c>
      <c r="D109" s="34"/>
      <c r="E109" s="34">
        <v>6</v>
      </c>
      <c r="F109" s="34">
        <v>0.15</v>
      </c>
      <c r="G109" s="34">
        <f t="shared" si="3"/>
        <v>2.5</v>
      </c>
      <c r="H109" s="34">
        <f t="shared" si="4"/>
        <v>2.5</v>
      </c>
      <c r="I109" s="34">
        <v>3.4</v>
      </c>
      <c r="J109" s="37">
        <f t="shared" si="5"/>
        <v>4.4117647058823533</v>
      </c>
    </row>
    <row r="110" spans="1:10" ht="75" x14ac:dyDescent="0.25">
      <c r="A110" s="10" t="s">
        <v>437</v>
      </c>
      <c r="B110" s="3" t="s">
        <v>472</v>
      </c>
      <c r="C110" s="34">
        <v>441</v>
      </c>
      <c r="D110" s="34"/>
      <c r="E110" s="34">
        <v>441</v>
      </c>
      <c r="F110" s="34">
        <v>403.5</v>
      </c>
      <c r="G110" s="34">
        <f t="shared" si="3"/>
        <v>91.496598639455783</v>
      </c>
      <c r="H110" s="34">
        <f t="shared" si="4"/>
        <v>91.496598639455783</v>
      </c>
      <c r="I110" s="34">
        <v>124</v>
      </c>
      <c r="J110" s="37" t="s">
        <v>1499</v>
      </c>
    </row>
    <row r="111" spans="1:10" ht="75" x14ac:dyDescent="0.25">
      <c r="A111" s="10" t="s">
        <v>1247</v>
      </c>
      <c r="B111" s="3" t="s">
        <v>660</v>
      </c>
      <c r="C111" s="34">
        <v>635</v>
      </c>
      <c r="D111" s="34"/>
      <c r="E111" s="34">
        <v>635</v>
      </c>
      <c r="F111" s="34">
        <v>487.5</v>
      </c>
      <c r="G111" s="34">
        <f t="shared" si="3"/>
        <v>76.771653543307082</v>
      </c>
      <c r="H111" s="34">
        <f t="shared" si="4"/>
        <v>76.771653543307082</v>
      </c>
      <c r="I111" s="34">
        <v>837.5</v>
      </c>
      <c r="J111" s="37">
        <f t="shared" si="5"/>
        <v>58.208955223880601</v>
      </c>
    </row>
    <row r="112" spans="1:10" ht="60" x14ac:dyDescent="0.25">
      <c r="A112" s="10" t="s">
        <v>623</v>
      </c>
      <c r="B112" s="3" t="s">
        <v>721</v>
      </c>
      <c r="C112" s="34">
        <v>1085</v>
      </c>
      <c r="D112" s="34"/>
      <c r="E112" s="34">
        <v>1085</v>
      </c>
      <c r="F112" s="34">
        <v>0</v>
      </c>
      <c r="G112" s="34">
        <f t="shared" si="3"/>
        <v>0</v>
      </c>
      <c r="H112" s="34">
        <f t="shared" si="4"/>
        <v>0</v>
      </c>
      <c r="I112" s="34">
        <v>-5</v>
      </c>
      <c r="J112" s="37">
        <f t="shared" si="5"/>
        <v>0</v>
      </c>
    </row>
    <row r="113" spans="1:10" ht="75" x14ac:dyDescent="0.25">
      <c r="A113" s="10" t="s">
        <v>228</v>
      </c>
      <c r="B113" s="3" t="s">
        <v>519</v>
      </c>
      <c r="C113" s="34">
        <v>532</v>
      </c>
      <c r="D113" s="34"/>
      <c r="E113" s="34">
        <v>532</v>
      </c>
      <c r="F113" s="34">
        <v>712.56</v>
      </c>
      <c r="G113" s="34">
        <f t="shared" si="3"/>
        <v>133.93984962406014</v>
      </c>
      <c r="H113" s="34">
        <f t="shared" si="4"/>
        <v>133.93984962406014</v>
      </c>
      <c r="I113" s="34">
        <v>683.34</v>
      </c>
      <c r="J113" s="37">
        <f t="shared" si="5"/>
        <v>104.27605584335763</v>
      </c>
    </row>
    <row r="114" spans="1:10" ht="30" x14ac:dyDescent="0.25">
      <c r="A114" s="10" t="s">
        <v>520</v>
      </c>
      <c r="B114" s="3" t="s">
        <v>263</v>
      </c>
      <c r="C114" s="34">
        <v>12</v>
      </c>
      <c r="D114" s="34"/>
      <c r="E114" s="34">
        <v>12</v>
      </c>
      <c r="F114" s="34">
        <v>52.096319999999999</v>
      </c>
      <c r="G114" s="34" t="s">
        <v>1499</v>
      </c>
      <c r="H114" s="34" t="s">
        <v>1499</v>
      </c>
      <c r="I114" s="34">
        <v>24.940359999999998</v>
      </c>
      <c r="J114" s="37" t="s">
        <v>1499</v>
      </c>
    </row>
    <row r="115" spans="1:10" ht="30" x14ac:dyDescent="0.25">
      <c r="A115" s="10" t="s">
        <v>1307</v>
      </c>
      <c r="B115" s="3" t="s">
        <v>1302</v>
      </c>
      <c r="C115" s="34">
        <v>0</v>
      </c>
      <c r="D115" s="34"/>
      <c r="E115" s="34">
        <v>0</v>
      </c>
      <c r="F115" s="34">
        <v>1.03905</v>
      </c>
      <c r="G115" s="34"/>
      <c r="H115" s="34"/>
      <c r="I115" s="34">
        <v>-3.0177200000000002</v>
      </c>
      <c r="J115" s="37">
        <f t="shared" si="5"/>
        <v>-34.431623874978463</v>
      </c>
    </row>
    <row r="116" spans="1:10" ht="45" x14ac:dyDescent="0.25">
      <c r="A116" s="10" t="s">
        <v>1417</v>
      </c>
      <c r="B116" s="3" t="s">
        <v>1339</v>
      </c>
      <c r="C116" s="34">
        <v>0</v>
      </c>
      <c r="D116" s="34"/>
      <c r="E116" s="34">
        <v>0</v>
      </c>
      <c r="F116" s="34">
        <v>1.03905</v>
      </c>
      <c r="G116" s="34"/>
      <c r="H116" s="34"/>
      <c r="I116" s="34">
        <v>-3.0177200000000002</v>
      </c>
      <c r="J116" s="37">
        <f t="shared" si="5"/>
        <v>-34.431623874978463</v>
      </c>
    </row>
    <row r="117" spans="1:10" x14ac:dyDescent="0.25">
      <c r="A117" s="10" t="s">
        <v>897</v>
      </c>
      <c r="B117" s="3" t="s">
        <v>1194</v>
      </c>
      <c r="C117" s="34">
        <v>6</v>
      </c>
      <c r="D117" s="34"/>
      <c r="E117" s="34">
        <v>6</v>
      </c>
      <c r="F117" s="34">
        <v>21.541740000000001</v>
      </c>
      <c r="G117" s="34" t="s">
        <v>1499</v>
      </c>
      <c r="H117" s="34" t="s">
        <v>1499</v>
      </c>
      <c r="I117" s="34">
        <v>2.52068</v>
      </c>
      <c r="J117" s="37" t="s">
        <v>1499</v>
      </c>
    </row>
    <row r="118" spans="1:10" x14ac:dyDescent="0.25">
      <c r="A118" s="10" t="s">
        <v>233</v>
      </c>
      <c r="B118" s="3" t="s">
        <v>967</v>
      </c>
      <c r="C118" s="34">
        <v>1</v>
      </c>
      <c r="D118" s="34"/>
      <c r="E118" s="34">
        <v>1</v>
      </c>
      <c r="F118" s="34">
        <v>0</v>
      </c>
      <c r="G118" s="34">
        <f t="shared" si="3"/>
        <v>0</v>
      </c>
      <c r="H118" s="34">
        <f t="shared" si="4"/>
        <v>0</v>
      </c>
      <c r="I118" s="34">
        <v>2.4681299999999999</v>
      </c>
      <c r="J118" s="37">
        <f t="shared" si="5"/>
        <v>0</v>
      </c>
    </row>
    <row r="119" spans="1:10" x14ac:dyDescent="0.25">
      <c r="A119" s="10" t="s">
        <v>1395</v>
      </c>
      <c r="B119" s="3" t="s">
        <v>653</v>
      </c>
      <c r="C119" s="34">
        <v>1</v>
      </c>
      <c r="D119" s="34"/>
      <c r="E119" s="34">
        <v>1</v>
      </c>
      <c r="F119" s="34">
        <v>0</v>
      </c>
      <c r="G119" s="34">
        <f t="shared" si="3"/>
        <v>0</v>
      </c>
      <c r="H119" s="34">
        <f t="shared" si="4"/>
        <v>0</v>
      </c>
      <c r="I119" s="34">
        <v>2.4681299999999999</v>
      </c>
      <c r="J119" s="37">
        <f t="shared" si="5"/>
        <v>0</v>
      </c>
    </row>
    <row r="120" spans="1:10" x14ac:dyDescent="0.25">
      <c r="A120" s="10" t="s">
        <v>1028</v>
      </c>
      <c r="B120" s="3" t="s">
        <v>1152</v>
      </c>
      <c r="C120" s="34">
        <v>5</v>
      </c>
      <c r="D120" s="34"/>
      <c r="E120" s="34">
        <v>5</v>
      </c>
      <c r="F120" s="34">
        <v>21.541740000000001</v>
      </c>
      <c r="G120" s="34" t="s">
        <v>1499</v>
      </c>
      <c r="H120" s="34" t="s">
        <v>1499</v>
      </c>
      <c r="I120" s="34">
        <v>5.2549999999999999E-2</v>
      </c>
      <c r="J120" s="37" t="s">
        <v>1499</v>
      </c>
    </row>
    <row r="121" spans="1:10" ht="60" customHeight="1" x14ac:dyDescent="0.25">
      <c r="A121" s="10" t="s">
        <v>69</v>
      </c>
      <c r="B121" s="3" t="s">
        <v>575</v>
      </c>
      <c r="C121" s="34">
        <v>5</v>
      </c>
      <c r="D121" s="34"/>
      <c r="E121" s="34">
        <v>5</v>
      </c>
      <c r="F121" s="34">
        <v>21.541740000000001</v>
      </c>
      <c r="G121" s="34" t="s">
        <v>1499</v>
      </c>
      <c r="H121" s="34" t="s">
        <v>1499</v>
      </c>
      <c r="I121" s="34">
        <v>5.2549999999999999E-2</v>
      </c>
      <c r="J121" s="37" t="s">
        <v>1499</v>
      </c>
    </row>
    <row r="122" spans="1:10" x14ac:dyDescent="0.25">
      <c r="A122" s="10" t="s">
        <v>1318</v>
      </c>
      <c r="B122" s="3" t="s">
        <v>716</v>
      </c>
      <c r="C122" s="34">
        <v>0</v>
      </c>
      <c r="D122" s="34"/>
      <c r="E122" s="34">
        <v>0</v>
      </c>
      <c r="F122" s="34">
        <v>0</v>
      </c>
      <c r="G122" s="34"/>
      <c r="H122" s="34"/>
      <c r="I122" s="34">
        <v>26.244789999999998</v>
      </c>
      <c r="J122" s="37">
        <f t="shared" si="5"/>
        <v>0</v>
      </c>
    </row>
    <row r="123" spans="1:10" x14ac:dyDescent="0.25">
      <c r="A123" s="10" t="s">
        <v>1405</v>
      </c>
      <c r="B123" s="3" t="s">
        <v>1196</v>
      </c>
      <c r="C123" s="34">
        <v>0</v>
      </c>
      <c r="D123" s="34"/>
      <c r="E123" s="34">
        <v>0</v>
      </c>
      <c r="F123" s="34">
        <v>0</v>
      </c>
      <c r="G123" s="34"/>
      <c r="H123" s="34"/>
      <c r="I123" s="34">
        <v>14.613720000000001</v>
      </c>
      <c r="J123" s="37">
        <f t="shared" si="5"/>
        <v>0</v>
      </c>
    </row>
    <row r="124" spans="1:10" x14ac:dyDescent="0.25">
      <c r="A124" s="10" t="s">
        <v>102</v>
      </c>
      <c r="B124" s="3" t="s">
        <v>534</v>
      </c>
      <c r="C124" s="34">
        <v>0</v>
      </c>
      <c r="D124" s="34"/>
      <c r="E124" s="34">
        <v>0</v>
      </c>
      <c r="F124" s="34">
        <v>0</v>
      </c>
      <c r="G124" s="34"/>
      <c r="H124" s="34"/>
      <c r="I124" s="34">
        <v>11.63105</v>
      </c>
      <c r="J124" s="37">
        <f t="shared" si="5"/>
        <v>0</v>
      </c>
    </row>
    <row r="125" spans="1:10" ht="30" x14ac:dyDescent="0.25">
      <c r="A125" s="10" t="s">
        <v>526</v>
      </c>
      <c r="B125" s="3" t="s">
        <v>14</v>
      </c>
      <c r="C125" s="34">
        <v>6</v>
      </c>
      <c r="D125" s="34"/>
      <c r="E125" s="34">
        <v>6</v>
      </c>
      <c r="F125" s="34">
        <v>29.515529999999998</v>
      </c>
      <c r="G125" s="34" t="s">
        <v>1499</v>
      </c>
      <c r="H125" s="34" t="s">
        <v>1499</v>
      </c>
      <c r="I125" s="34">
        <v>23.66461</v>
      </c>
      <c r="J125" s="37">
        <f t="shared" si="5"/>
        <v>124.72434576356845</v>
      </c>
    </row>
    <row r="126" spans="1:10" x14ac:dyDescent="0.25">
      <c r="A126" s="10" t="s">
        <v>418</v>
      </c>
      <c r="B126" s="3" t="s">
        <v>1091</v>
      </c>
      <c r="C126" s="34">
        <v>3</v>
      </c>
      <c r="D126" s="34"/>
      <c r="E126" s="34">
        <v>3</v>
      </c>
      <c r="F126" s="34">
        <v>29.515529999999998</v>
      </c>
      <c r="G126" s="34" t="s">
        <v>1499</v>
      </c>
      <c r="H126" s="34" t="s">
        <v>1499</v>
      </c>
      <c r="I126" s="34">
        <v>0.12970999999999999</v>
      </c>
      <c r="J126" s="37" t="s">
        <v>1499</v>
      </c>
    </row>
    <row r="127" spans="1:10" ht="30" x14ac:dyDescent="0.25">
      <c r="A127" s="10" t="s">
        <v>1101</v>
      </c>
      <c r="B127" s="3" t="s">
        <v>673</v>
      </c>
      <c r="C127" s="34">
        <v>3</v>
      </c>
      <c r="D127" s="34"/>
      <c r="E127" s="34">
        <v>3</v>
      </c>
      <c r="F127" s="34">
        <v>0</v>
      </c>
      <c r="G127" s="34">
        <f t="shared" si="3"/>
        <v>0</v>
      </c>
      <c r="H127" s="34">
        <f t="shared" si="4"/>
        <v>0</v>
      </c>
      <c r="I127" s="34">
        <v>23.5349</v>
      </c>
      <c r="J127" s="37">
        <f t="shared" si="5"/>
        <v>0</v>
      </c>
    </row>
    <row r="128" spans="1:10" ht="30" x14ac:dyDescent="0.25">
      <c r="A128" s="10" t="s">
        <v>602</v>
      </c>
      <c r="B128" s="3" t="s">
        <v>556</v>
      </c>
      <c r="C128" s="34">
        <v>0</v>
      </c>
      <c r="D128" s="34"/>
      <c r="E128" s="34">
        <v>0</v>
      </c>
      <c r="F128" s="34">
        <v>0</v>
      </c>
      <c r="G128" s="34"/>
      <c r="H128" s="34"/>
      <c r="I128" s="34">
        <v>-24.472000000000001</v>
      </c>
      <c r="J128" s="37">
        <f t="shared" si="5"/>
        <v>0</v>
      </c>
    </row>
    <row r="129" spans="1:10" ht="30" x14ac:dyDescent="0.25">
      <c r="A129" s="10" t="s">
        <v>602</v>
      </c>
      <c r="B129" s="3" t="s">
        <v>735</v>
      </c>
      <c r="C129" s="34">
        <v>0</v>
      </c>
      <c r="D129" s="34"/>
      <c r="E129" s="34">
        <v>0</v>
      </c>
      <c r="F129" s="34">
        <v>0</v>
      </c>
      <c r="G129" s="34"/>
      <c r="H129" s="34"/>
      <c r="I129" s="34">
        <v>-24.472000000000001</v>
      </c>
      <c r="J129" s="37">
        <f t="shared" si="5"/>
        <v>0</v>
      </c>
    </row>
    <row r="130" spans="1:10" ht="45" x14ac:dyDescent="0.25">
      <c r="A130" s="10" t="s">
        <v>725</v>
      </c>
      <c r="B130" s="3" t="s">
        <v>198</v>
      </c>
      <c r="C130" s="34">
        <v>4473953.9000000004</v>
      </c>
      <c r="D130" s="34"/>
      <c r="E130" s="34">
        <v>4473953.9000000004</v>
      </c>
      <c r="F130" s="34">
        <v>3223751.5685999999</v>
      </c>
      <c r="G130" s="34">
        <f t="shared" si="3"/>
        <v>72.055985391355946</v>
      </c>
      <c r="H130" s="34">
        <f t="shared" si="4"/>
        <v>72.055985391355946</v>
      </c>
      <c r="I130" s="34">
        <v>1270980.97844</v>
      </c>
      <c r="J130" s="37" t="s">
        <v>1499</v>
      </c>
    </row>
    <row r="131" spans="1:10" ht="60" x14ac:dyDescent="0.25">
      <c r="A131" s="10" t="s">
        <v>368</v>
      </c>
      <c r="B131" s="3" t="s">
        <v>76</v>
      </c>
      <c r="C131" s="34">
        <v>5483.4</v>
      </c>
      <c r="D131" s="34"/>
      <c r="E131" s="34">
        <v>5483.4</v>
      </c>
      <c r="F131" s="34">
        <v>6457.5532499999999</v>
      </c>
      <c r="G131" s="34">
        <f t="shared" si="3"/>
        <v>117.76549677207572</v>
      </c>
      <c r="H131" s="34">
        <f t="shared" si="4"/>
        <v>117.76549677207572</v>
      </c>
      <c r="I131" s="34">
        <v>3158.0917100000001</v>
      </c>
      <c r="J131" s="37" t="s">
        <v>1499</v>
      </c>
    </row>
    <row r="132" spans="1:10" ht="60" x14ac:dyDescent="0.25">
      <c r="A132" s="10" t="s">
        <v>596</v>
      </c>
      <c r="B132" s="3" t="s">
        <v>168</v>
      </c>
      <c r="C132" s="34">
        <v>5483.4</v>
      </c>
      <c r="D132" s="34"/>
      <c r="E132" s="34">
        <v>5483.4</v>
      </c>
      <c r="F132" s="34">
        <v>6457.5532499999999</v>
      </c>
      <c r="G132" s="34">
        <f t="shared" si="3"/>
        <v>117.76549677207572</v>
      </c>
      <c r="H132" s="34">
        <f t="shared" si="4"/>
        <v>117.76549677207572</v>
      </c>
      <c r="I132" s="34">
        <v>3158.0917100000001</v>
      </c>
      <c r="J132" s="37" t="s">
        <v>1499</v>
      </c>
    </row>
    <row r="133" spans="1:10" x14ac:dyDescent="0.25">
      <c r="A133" s="10" t="s">
        <v>1423</v>
      </c>
      <c r="B133" s="3" t="s">
        <v>1072</v>
      </c>
      <c r="C133" s="34">
        <v>4405795</v>
      </c>
      <c r="D133" s="34"/>
      <c r="E133" s="34">
        <v>4405795</v>
      </c>
      <c r="F133" s="34">
        <v>3167926.7936200001</v>
      </c>
      <c r="G133" s="34">
        <f t="shared" si="3"/>
        <v>71.903635861859215</v>
      </c>
      <c r="H133" s="34">
        <f t="shared" si="4"/>
        <v>71.903635861859215</v>
      </c>
      <c r="I133" s="34">
        <v>1210757.3507999999</v>
      </c>
      <c r="J133" s="37" t="s">
        <v>1499</v>
      </c>
    </row>
    <row r="134" spans="1:10" ht="45" x14ac:dyDescent="0.25">
      <c r="A134" s="10" t="s">
        <v>26</v>
      </c>
      <c r="B134" s="3" t="s">
        <v>672</v>
      </c>
      <c r="C134" s="34">
        <v>4405795</v>
      </c>
      <c r="D134" s="34"/>
      <c r="E134" s="34">
        <v>4405795</v>
      </c>
      <c r="F134" s="34">
        <v>3167926.7936200001</v>
      </c>
      <c r="G134" s="34">
        <f t="shared" si="3"/>
        <v>71.903635861859215</v>
      </c>
      <c r="H134" s="34">
        <f t="shared" si="4"/>
        <v>71.903635861859215</v>
      </c>
      <c r="I134" s="34">
        <v>1210757.3507999999</v>
      </c>
      <c r="J134" s="37" t="s">
        <v>1499</v>
      </c>
    </row>
    <row r="135" spans="1:10" ht="45" x14ac:dyDescent="0.25">
      <c r="A135" s="10" t="s">
        <v>487</v>
      </c>
      <c r="B135" s="3" t="s">
        <v>58</v>
      </c>
      <c r="C135" s="34">
        <v>4405795</v>
      </c>
      <c r="D135" s="34"/>
      <c r="E135" s="34">
        <v>4405795</v>
      </c>
      <c r="F135" s="34">
        <v>3167926.7936200001</v>
      </c>
      <c r="G135" s="34">
        <f t="shared" si="3"/>
        <v>71.903635861859215</v>
      </c>
      <c r="H135" s="34">
        <f t="shared" si="4"/>
        <v>71.903635861859215</v>
      </c>
      <c r="I135" s="34">
        <v>1210757.3507999999</v>
      </c>
      <c r="J135" s="37" t="s">
        <v>1499</v>
      </c>
    </row>
    <row r="136" spans="1:10" ht="30" x14ac:dyDescent="0.25">
      <c r="A136" s="10" t="s">
        <v>1316</v>
      </c>
      <c r="B136" s="3" t="s">
        <v>1437</v>
      </c>
      <c r="C136" s="34">
        <v>2195.1999999999998</v>
      </c>
      <c r="D136" s="34"/>
      <c r="E136" s="34">
        <v>2195.1999999999998</v>
      </c>
      <c r="F136" s="34">
        <v>1093.3905400000001</v>
      </c>
      <c r="G136" s="34">
        <f t="shared" ref="G136:G199" si="6">F136/C136*100</f>
        <v>49.808242529154526</v>
      </c>
      <c r="H136" s="34">
        <f t="shared" ref="H136:H199" si="7">F136/E136*100</f>
        <v>49.808242529154526</v>
      </c>
      <c r="I136" s="34">
        <v>614.61526000000003</v>
      </c>
      <c r="J136" s="37">
        <f t="shared" ref="J136:J199" si="8">F136/I136*100</f>
        <v>177.89837173909416</v>
      </c>
    </row>
    <row r="137" spans="1:10" ht="45" x14ac:dyDescent="0.25">
      <c r="A137" s="10" t="s">
        <v>303</v>
      </c>
      <c r="B137" s="3" t="s">
        <v>24</v>
      </c>
      <c r="C137" s="34">
        <v>2195.1999999999998</v>
      </c>
      <c r="D137" s="34"/>
      <c r="E137" s="34">
        <v>2195.1999999999998</v>
      </c>
      <c r="F137" s="34">
        <v>1093.3905400000001</v>
      </c>
      <c r="G137" s="34">
        <f t="shared" si="6"/>
        <v>49.808242529154526</v>
      </c>
      <c r="H137" s="34">
        <f t="shared" si="7"/>
        <v>49.808242529154526</v>
      </c>
      <c r="I137" s="34">
        <v>614.61526000000003</v>
      </c>
      <c r="J137" s="37">
        <f t="shared" si="8"/>
        <v>177.89837173909416</v>
      </c>
    </row>
    <row r="138" spans="1:10" ht="75" x14ac:dyDescent="0.25">
      <c r="A138" s="10" t="s">
        <v>1428</v>
      </c>
      <c r="B138" s="3" t="s">
        <v>1330</v>
      </c>
      <c r="C138" s="34">
        <v>56064.7</v>
      </c>
      <c r="D138" s="34"/>
      <c r="E138" s="34">
        <v>56064.7</v>
      </c>
      <c r="F138" s="34">
        <v>37025.367590000002</v>
      </c>
      <c r="G138" s="34">
        <f t="shared" si="6"/>
        <v>66.040427559587414</v>
      </c>
      <c r="H138" s="34">
        <f t="shared" si="7"/>
        <v>66.040427559587414</v>
      </c>
      <c r="I138" s="34">
        <v>40614.778570000002</v>
      </c>
      <c r="J138" s="37">
        <f t="shared" si="8"/>
        <v>91.162303214792587</v>
      </c>
    </row>
    <row r="139" spans="1:10" ht="75" x14ac:dyDescent="0.25">
      <c r="A139" s="10" t="s">
        <v>349</v>
      </c>
      <c r="B139" s="3" t="s">
        <v>1110</v>
      </c>
      <c r="C139" s="34">
        <v>41292</v>
      </c>
      <c r="D139" s="34"/>
      <c r="E139" s="34">
        <v>41292</v>
      </c>
      <c r="F139" s="34">
        <v>25799.165379999999</v>
      </c>
      <c r="G139" s="34">
        <f t="shared" si="6"/>
        <v>62.479815412186376</v>
      </c>
      <c r="H139" s="34">
        <f t="shared" si="7"/>
        <v>62.479815412186376</v>
      </c>
      <c r="I139" s="34">
        <v>25501.699049999999</v>
      </c>
      <c r="J139" s="37">
        <f t="shared" si="8"/>
        <v>101.16645690711341</v>
      </c>
    </row>
    <row r="140" spans="1:10" ht="75" x14ac:dyDescent="0.25">
      <c r="A140" s="10" t="s">
        <v>552</v>
      </c>
      <c r="B140" s="3" t="s">
        <v>1363</v>
      </c>
      <c r="C140" s="34">
        <v>41292</v>
      </c>
      <c r="D140" s="34"/>
      <c r="E140" s="34">
        <v>41292</v>
      </c>
      <c r="F140" s="34">
        <v>25799.165379999999</v>
      </c>
      <c r="G140" s="34">
        <f t="shared" si="6"/>
        <v>62.479815412186376</v>
      </c>
      <c r="H140" s="34">
        <f t="shared" si="7"/>
        <v>62.479815412186376</v>
      </c>
      <c r="I140" s="34">
        <v>25501.699049999999</v>
      </c>
      <c r="J140" s="37">
        <f t="shared" si="8"/>
        <v>101.16645690711341</v>
      </c>
    </row>
    <row r="141" spans="1:10" ht="75" x14ac:dyDescent="0.25">
      <c r="A141" s="10" t="s">
        <v>554</v>
      </c>
      <c r="B141" s="3" t="s">
        <v>694</v>
      </c>
      <c r="C141" s="34">
        <v>4513.6000000000004</v>
      </c>
      <c r="D141" s="34"/>
      <c r="E141" s="34">
        <v>4513.6000000000004</v>
      </c>
      <c r="F141" s="34">
        <v>3182.1583099999998</v>
      </c>
      <c r="G141" s="34">
        <f t="shared" si="6"/>
        <v>70.50155773661821</v>
      </c>
      <c r="H141" s="34">
        <f t="shared" si="7"/>
        <v>70.50155773661821</v>
      </c>
      <c r="I141" s="34">
        <v>2906.09602</v>
      </c>
      <c r="J141" s="37">
        <f t="shared" si="8"/>
        <v>109.49942080716244</v>
      </c>
    </row>
    <row r="142" spans="1:10" ht="75" x14ac:dyDescent="0.25">
      <c r="A142" s="10" t="s">
        <v>5</v>
      </c>
      <c r="B142" s="3" t="s">
        <v>84</v>
      </c>
      <c r="C142" s="34">
        <v>4513.6000000000004</v>
      </c>
      <c r="D142" s="34"/>
      <c r="E142" s="34">
        <v>4513.6000000000004</v>
      </c>
      <c r="F142" s="34">
        <v>3182.1583099999998</v>
      </c>
      <c r="G142" s="34">
        <f t="shared" si="6"/>
        <v>70.50155773661821</v>
      </c>
      <c r="H142" s="34">
        <f t="shared" si="7"/>
        <v>70.50155773661821</v>
      </c>
      <c r="I142" s="34">
        <v>2906.09602</v>
      </c>
      <c r="J142" s="37">
        <f t="shared" si="8"/>
        <v>109.49942080716244</v>
      </c>
    </row>
    <row r="143" spans="1:10" ht="45" x14ac:dyDescent="0.25">
      <c r="A143" s="10" t="s">
        <v>732</v>
      </c>
      <c r="B143" s="3" t="s">
        <v>235</v>
      </c>
      <c r="C143" s="34">
        <v>10112.5</v>
      </c>
      <c r="D143" s="34"/>
      <c r="E143" s="34">
        <v>10112.5</v>
      </c>
      <c r="F143" s="34">
        <v>7641.8595400000004</v>
      </c>
      <c r="G143" s="34">
        <f t="shared" si="6"/>
        <v>75.568450333745375</v>
      </c>
      <c r="H143" s="34">
        <f t="shared" si="7"/>
        <v>75.568450333745375</v>
      </c>
      <c r="I143" s="34">
        <v>12203.162990000001</v>
      </c>
      <c r="J143" s="37">
        <f t="shared" si="8"/>
        <v>62.621957489727833</v>
      </c>
    </row>
    <row r="144" spans="1:10" ht="45" x14ac:dyDescent="0.25">
      <c r="A144" s="10" t="s">
        <v>615</v>
      </c>
      <c r="B144" s="3" t="s">
        <v>508</v>
      </c>
      <c r="C144" s="34">
        <v>10112.5</v>
      </c>
      <c r="D144" s="34"/>
      <c r="E144" s="34">
        <v>10112.5</v>
      </c>
      <c r="F144" s="34">
        <v>7641.8595400000004</v>
      </c>
      <c r="G144" s="34">
        <f t="shared" si="6"/>
        <v>75.568450333745375</v>
      </c>
      <c r="H144" s="34">
        <f t="shared" si="7"/>
        <v>75.568450333745375</v>
      </c>
      <c r="I144" s="34">
        <v>12203.162990000001</v>
      </c>
      <c r="J144" s="37">
        <f t="shared" si="8"/>
        <v>62.621957489727833</v>
      </c>
    </row>
    <row r="145" spans="1:10" ht="105" x14ac:dyDescent="0.25">
      <c r="A145" s="10" t="s">
        <v>566</v>
      </c>
      <c r="B145" s="3" t="s">
        <v>974</v>
      </c>
      <c r="C145" s="34">
        <v>146.6</v>
      </c>
      <c r="D145" s="34"/>
      <c r="E145" s="34">
        <v>146.6</v>
      </c>
      <c r="F145" s="34">
        <v>402.18436000000003</v>
      </c>
      <c r="G145" s="34" t="s">
        <v>1499</v>
      </c>
      <c r="H145" s="34" t="s">
        <v>1499</v>
      </c>
      <c r="I145" s="34">
        <v>3.8205100000000001</v>
      </c>
      <c r="J145" s="37" t="s">
        <v>1499</v>
      </c>
    </row>
    <row r="146" spans="1:10" ht="45" x14ac:dyDescent="0.25">
      <c r="A146" s="10" t="s">
        <v>205</v>
      </c>
      <c r="B146" s="3" t="s">
        <v>491</v>
      </c>
      <c r="C146" s="34">
        <v>7.9</v>
      </c>
      <c r="D146" s="34"/>
      <c r="E146" s="34">
        <v>7.9</v>
      </c>
      <c r="F146" s="34">
        <v>284.87367</v>
      </c>
      <c r="G146" s="34" t="s">
        <v>1499</v>
      </c>
      <c r="H146" s="34" t="s">
        <v>1499</v>
      </c>
      <c r="I146" s="34">
        <v>210.34007</v>
      </c>
      <c r="J146" s="37">
        <f t="shared" si="8"/>
        <v>135.43480802302673</v>
      </c>
    </row>
    <row r="147" spans="1:10" ht="45" x14ac:dyDescent="0.25">
      <c r="A147" s="10" t="s">
        <v>835</v>
      </c>
      <c r="B147" s="3" t="s">
        <v>1115</v>
      </c>
      <c r="C147" s="34">
        <v>7.9</v>
      </c>
      <c r="D147" s="34"/>
      <c r="E147" s="34">
        <v>7.9</v>
      </c>
      <c r="F147" s="34">
        <v>284.87367</v>
      </c>
      <c r="G147" s="34" t="s">
        <v>1499</v>
      </c>
      <c r="H147" s="34" t="s">
        <v>1499</v>
      </c>
      <c r="I147" s="34">
        <v>210.34007</v>
      </c>
      <c r="J147" s="37">
        <f t="shared" si="8"/>
        <v>135.43480802302673</v>
      </c>
    </row>
    <row r="148" spans="1:10" ht="90" x14ac:dyDescent="0.25">
      <c r="A148" s="10" t="s">
        <v>548</v>
      </c>
      <c r="B148" s="3" t="s">
        <v>536</v>
      </c>
      <c r="C148" s="34">
        <v>7.9</v>
      </c>
      <c r="D148" s="34"/>
      <c r="E148" s="34">
        <v>7.9</v>
      </c>
      <c r="F148" s="34">
        <v>284.87367</v>
      </c>
      <c r="G148" s="34" t="s">
        <v>1499</v>
      </c>
      <c r="H148" s="34" t="s">
        <v>1499</v>
      </c>
      <c r="I148" s="34">
        <v>210.34007</v>
      </c>
      <c r="J148" s="37">
        <f t="shared" si="8"/>
        <v>135.43480802302673</v>
      </c>
    </row>
    <row r="149" spans="1:10" ht="60" x14ac:dyDescent="0.25">
      <c r="A149" s="10" t="s">
        <v>643</v>
      </c>
      <c r="B149" s="3" t="s">
        <v>65</v>
      </c>
      <c r="C149" s="34">
        <v>0</v>
      </c>
      <c r="D149" s="34"/>
      <c r="E149" s="34">
        <v>0</v>
      </c>
      <c r="F149" s="34">
        <v>1.9888699999999999</v>
      </c>
      <c r="G149" s="34"/>
      <c r="H149" s="34"/>
      <c r="I149" s="34">
        <v>0</v>
      </c>
      <c r="J149" s="37"/>
    </row>
    <row r="150" spans="1:10" ht="60" x14ac:dyDescent="0.25">
      <c r="A150" s="10" t="s">
        <v>61</v>
      </c>
      <c r="B150" s="3" t="s">
        <v>1313</v>
      </c>
      <c r="C150" s="34">
        <v>0</v>
      </c>
      <c r="D150" s="34"/>
      <c r="E150" s="34">
        <v>0</v>
      </c>
      <c r="F150" s="34">
        <v>1.9888699999999999</v>
      </c>
      <c r="G150" s="34"/>
      <c r="H150" s="34"/>
      <c r="I150" s="34">
        <v>0</v>
      </c>
      <c r="J150" s="37"/>
    </row>
    <row r="151" spans="1:10" ht="120" x14ac:dyDescent="0.25">
      <c r="A151" s="10" t="s">
        <v>1001</v>
      </c>
      <c r="B151" s="3" t="s">
        <v>765</v>
      </c>
      <c r="C151" s="34">
        <v>0</v>
      </c>
      <c r="D151" s="34"/>
      <c r="E151" s="34">
        <v>0</v>
      </c>
      <c r="F151" s="34">
        <v>1.9888699999999999</v>
      </c>
      <c r="G151" s="34"/>
      <c r="H151" s="34"/>
      <c r="I151" s="34">
        <v>0</v>
      </c>
      <c r="J151" s="37"/>
    </row>
    <row r="152" spans="1:10" ht="30" x14ac:dyDescent="0.25">
      <c r="A152" s="10" t="s">
        <v>1063</v>
      </c>
      <c r="B152" s="3" t="s">
        <v>1217</v>
      </c>
      <c r="C152" s="34">
        <v>3964.3</v>
      </c>
      <c r="D152" s="34"/>
      <c r="E152" s="34">
        <v>3964.3</v>
      </c>
      <c r="F152" s="34">
        <v>10721.59727</v>
      </c>
      <c r="G152" s="34" t="s">
        <v>1499</v>
      </c>
      <c r="H152" s="34" t="s">
        <v>1499</v>
      </c>
      <c r="I152" s="34">
        <v>15361.457</v>
      </c>
      <c r="J152" s="37">
        <f t="shared" si="8"/>
        <v>69.795444989365265</v>
      </c>
    </row>
    <row r="153" spans="1:10" ht="45" x14ac:dyDescent="0.25">
      <c r="A153" s="10" t="s">
        <v>250</v>
      </c>
      <c r="B153" s="3" t="s">
        <v>1404</v>
      </c>
      <c r="C153" s="34">
        <v>3964.3</v>
      </c>
      <c r="D153" s="34"/>
      <c r="E153" s="34">
        <v>3964.3</v>
      </c>
      <c r="F153" s="34">
        <v>10721.59727</v>
      </c>
      <c r="G153" s="34" t="s">
        <v>1499</v>
      </c>
      <c r="H153" s="34" t="s">
        <v>1499</v>
      </c>
      <c r="I153" s="34">
        <v>15361.457</v>
      </c>
      <c r="J153" s="37">
        <f t="shared" si="8"/>
        <v>69.795444989365265</v>
      </c>
    </row>
    <row r="154" spans="1:10" ht="45" x14ac:dyDescent="0.25">
      <c r="A154" s="10" t="s">
        <v>1027</v>
      </c>
      <c r="B154" s="3" t="s">
        <v>213</v>
      </c>
      <c r="C154" s="34">
        <v>3964.3</v>
      </c>
      <c r="D154" s="34"/>
      <c r="E154" s="34">
        <v>3964.3</v>
      </c>
      <c r="F154" s="34">
        <v>10721.59727</v>
      </c>
      <c r="G154" s="34" t="s">
        <v>1499</v>
      </c>
      <c r="H154" s="34" t="s">
        <v>1499</v>
      </c>
      <c r="I154" s="34">
        <v>15361.457</v>
      </c>
      <c r="J154" s="37">
        <f t="shared" si="8"/>
        <v>69.795444989365265</v>
      </c>
    </row>
    <row r="155" spans="1:10" ht="75" x14ac:dyDescent="0.25">
      <c r="A155" s="10" t="s">
        <v>988</v>
      </c>
      <c r="B155" s="3" t="s">
        <v>1112</v>
      </c>
      <c r="C155" s="34">
        <v>443.4</v>
      </c>
      <c r="D155" s="34"/>
      <c r="E155" s="34">
        <v>443.4</v>
      </c>
      <c r="F155" s="34">
        <v>240.00379000000001</v>
      </c>
      <c r="G155" s="34">
        <f t="shared" si="6"/>
        <v>54.128053676138933</v>
      </c>
      <c r="H155" s="34">
        <f t="shared" si="7"/>
        <v>54.128053676138933</v>
      </c>
      <c r="I155" s="34">
        <v>264.34503000000001</v>
      </c>
      <c r="J155" s="37">
        <f t="shared" si="8"/>
        <v>90.791867734377306</v>
      </c>
    </row>
    <row r="156" spans="1:10" ht="75" x14ac:dyDescent="0.25">
      <c r="A156" s="10" t="s">
        <v>885</v>
      </c>
      <c r="B156" s="3" t="s">
        <v>661</v>
      </c>
      <c r="C156" s="34">
        <v>443.4</v>
      </c>
      <c r="D156" s="34"/>
      <c r="E156" s="34">
        <v>443.4</v>
      </c>
      <c r="F156" s="34">
        <v>240.00379000000001</v>
      </c>
      <c r="G156" s="34">
        <f t="shared" si="6"/>
        <v>54.128053676138933</v>
      </c>
      <c r="H156" s="34">
        <f t="shared" si="7"/>
        <v>54.128053676138933</v>
      </c>
      <c r="I156" s="34">
        <v>264.34503000000001</v>
      </c>
      <c r="J156" s="37">
        <f t="shared" si="8"/>
        <v>90.791867734377306</v>
      </c>
    </row>
    <row r="157" spans="1:10" ht="90" x14ac:dyDescent="0.25">
      <c r="A157" s="10" t="s">
        <v>95</v>
      </c>
      <c r="B157" s="3" t="s">
        <v>917</v>
      </c>
      <c r="C157" s="34">
        <v>443.4</v>
      </c>
      <c r="D157" s="34"/>
      <c r="E157" s="34">
        <v>443.4</v>
      </c>
      <c r="F157" s="34">
        <v>240.00379000000001</v>
      </c>
      <c r="G157" s="34">
        <f t="shared" si="6"/>
        <v>54.128053676138933</v>
      </c>
      <c r="H157" s="34">
        <f t="shared" si="7"/>
        <v>54.128053676138933</v>
      </c>
      <c r="I157" s="34">
        <v>264.34503000000001</v>
      </c>
      <c r="J157" s="37">
        <f t="shared" si="8"/>
        <v>90.791867734377306</v>
      </c>
    </row>
    <row r="158" spans="1:10" x14ac:dyDescent="0.25">
      <c r="A158" s="10" t="s">
        <v>666</v>
      </c>
      <c r="B158" s="3" t="s">
        <v>254</v>
      </c>
      <c r="C158" s="34">
        <v>738522.9</v>
      </c>
      <c r="D158" s="34"/>
      <c r="E158" s="34">
        <v>738522.9</v>
      </c>
      <c r="F158" s="34">
        <v>507276.98881000001</v>
      </c>
      <c r="G158" s="34">
        <f t="shared" si="6"/>
        <v>68.688051353586999</v>
      </c>
      <c r="H158" s="34">
        <f t="shared" si="7"/>
        <v>68.688051353586999</v>
      </c>
      <c r="I158" s="34">
        <v>454803.57688000001</v>
      </c>
      <c r="J158" s="37">
        <f t="shared" si="8"/>
        <v>111.53759877835023</v>
      </c>
    </row>
    <row r="159" spans="1:10" x14ac:dyDescent="0.25">
      <c r="A159" s="10" t="s">
        <v>179</v>
      </c>
      <c r="B159" s="3" t="s">
        <v>1457</v>
      </c>
      <c r="C159" s="34">
        <v>27584.1</v>
      </c>
      <c r="D159" s="34"/>
      <c r="E159" s="34">
        <v>27584.1</v>
      </c>
      <c r="F159" s="34">
        <v>27675.59332</v>
      </c>
      <c r="G159" s="34">
        <f t="shared" si="6"/>
        <v>100.33168861771817</v>
      </c>
      <c r="H159" s="34">
        <f t="shared" si="7"/>
        <v>100.33168861771817</v>
      </c>
      <c r="I159" s="34">
        <v>19995.562129999998</v>
      </c>
      <c r="J159" s="37">
        <f t="shared" si="8"/>
        <v>138.40867858612188</v>
      </c>
    </row>
    <row r="160" spans="1:10" ht="30" x14ac:dyDescent="0.25">
      <c r="A160" s="10" t="s">
        <v>961</v>
      </c>
      <c r="B160" s="3" t="s">
        <v>1047</v>
      </c>
      <c r="C160" s="34">
        <v>4656.5</v>
      </c>
      <c r="D160" s="34"/>
      <c r="E160" s="34">
        <v>4656.5</v>
      </c>
      <c r="F160" s="34">
        <v>3266.4097700000002</v>
      </c>
      <c r="G160" s="34">
        <f t="shared" si="6"/>
        <v>70.147316009878665</v>
      </c>
      <c r="H160" s="34">
        <f t="shared" si="7"/>
        <v>70.147316009878665</v>
      </c>
      <c r="I160" s="34">
        <v>3990.6124</v>
      </c>
      <c r="J160" s="37">
        <f t="shared" si="8"/>
        <v>81.852343514995354</v>
      </c>
    </row>
    <row r="161" spans="1:10" x14ac:dyDescent="0.25">
      <c r="A161" s="10" t="s">
        <v>431</v>
      </c>
      <c r="B161" s="3" t="s">
        <v>824</v>
      </c>
      <c r="C161" s="34">
        <v>6109.6</v>
      </c>
      <c r="D161" s="34"/>
      <c r="E161" s="34">
        <v>6109.6</v>
      </c>
      <c r="F161" s="34">
        <v>6220.1994299999997</v>
      </c>
      <c r="G161" s="34">
        <f t="shared" si="6"/>
        <v>101.81025648160271</v>
      </c>
      <c r="H161" s="34">
        <f t="shared" si="7"/>
        <v>101.81025648160271</v>
      </c>
      <c r="I161" s="34">
        <v>3788.1990000000001</v>
      </c>
      <c r="J161" s="37">
        <f t="shared" si="8"/>
        <v>164.19938419285788</v>
      </c>
    </row>
    <row r="162" spans="1:10" x14ac:dyDescent="0.25">
      <c r="A162" s="10" t="s">
        <v>583</v>
      </c>
      <c r="B162" s="3" t="s">
        <v>404</v>
      </c>
      <c r="C162" s="34">
        <v>16818</v>
      </c>
      <c r="D162" s="34"/>
      <c r="E162" s="34">
        <v>16818</v>
      </c>
      <c r="F162" s="34">
        <v>18183.143319999999</v>
      </c>
      <c r="G162" s="34">
        <f t="shared" si="6"/>
        <v>108.11715614222857</v>
      </c>
      <c r="H162" s="34">
        <f t="shared" si="7"/>
        <v>108.11715614222857</v>
      </c>
      <c r="I162" s="34">
        <v>12174.144759999999</v>
      </c>
      <c r="J162" s="37">
        <f t="shared" si="8"/>
        <v>149.35869154228786</v>
      </c>
    </row>
    <row r="163" spans="1:10" x14ac:dyDescent="0.25">
      <c r="A163" s="10" t="s">
        <v>1299</v>
      </c>
      <c r="B163" s="3" t="s">
        <v>1124</v>
      </c>
      <c r="C163" s="34">
        <v>10570.4</v>
      </c>
      <c r="D163" s="34"/>
      <c r="E163" s="34">
        <v>10570.4</v>
      </c>
      <c r="F163" s="34">
        <v>16494.92152</v>
      </c>
      <c r="G163" s="34">
        <f t="shared" si="6"/>
        <v>156.04822447589495</v>
      </c>
      <c r="H163" s="34">
        <f t="shared" si="7"/>
        <v>156.04822447589495</v>
      </c>
      <c r="I163" s="34">
        <v>6443.95795</v>
      </c>
      <c r="J163" s="37" t="s">
        <v>1499</v>
      </c>
    </row>
    <row r="164" spans="1:10" x14ac:dyDescent="0.25">
      <c r="A164" s="10" t="s">
        <v>476</v>
      </c>
      <c r="B164" s="3" t="s">
        <v>370</v>
      </c>
      <c r="C164" s="34">
        <v>6247.6</v>
      </c>
      <c r="D164" s="34"/>
      <c r="E164" s="34">
        <v>6247.6</v>
      </c>
      <c r="F164" s="34">
        <v>1688.2218</v>
      </c>
      <c r="G164" s="34">
        <f t="shared" si="6"/>
        <v>27.021925219284203</v>
      </c>
      <c r="H164" s="34">
        <f t="shared" si="7"/>
        <v>27.021925219284203</v>
      </c>
      <c r="I164" s="34">
        <v>5730.1868100000002</v>
      </c>
      <c r="J164" s="37">
        <f t="shared" si="8"/>
        <v>29.461898119164459</v>
      </c>
    </row>
    <row r="165" spans="1:10" ht="45" x14ac:dyDescent="0.25">
      <c r="A165" s="10" t="s">
        <v>889</v>
      </c>
      <c r="B165" s="3" t="s">
        <v>1219</v>
      </c>
      <c r="C165" s="34">
        <v>0</v>
      </c>
      <c r="D165" s="34"/>
      <c r="E165" s="34">
        <v>0</v>
      </c>
      <c r="F165" s="34">
        <v>5.8407999999999998</v>
      </c>
      <c r="G165" s="34"/>
      <c r="H165" s="34"/>
      <c r="I165" s="34">
        <v>42.605969999999999</v>
      </c>
      <c r="J165" s="37">
        <f t="shared" si="8"/>
        <v>13.708876948465203</v>
      </c>
    </row>
    <row r="166" spans="1:10" x14ac:dyDescent="0.25">
      <c r="A166" s="10" t="s">
        <v>1000</v>
      </c>
      <c r="B166" s="3" t="s">
        <v>540</v>
      </c>
      <c r="C166" s="34">
        <v>31977.3</v>
      </c>
      <c r="D166" s="34"/>
      <c r="E166" s="34">
        <v>31977.3</v>
      </c>
      <c r="F166" s="34">
        <v>604.47382000000005</v>
      </c>
      <c r="G166" s="34">
        <f t="shared" si="6"/>
        <v>1.8903216344094094</v>
      </c>
      <c r="H166" s="34">
        <f t="shared" si="7"/>
        <v>1.8903216344094094</v>
      </c>
      <c r="I166" s="34">
        <v>1793.07473</v>
      </c>
      <c r="J166" s="37">
        <f t="shared" si="8"/>
        <v>33.711579884905305</v>
      </c>
    </row>
    <row r="167" spans="1:10" ht="45" x14ac:dyDescent="0.25">
      <c r="A167" s="10" t="s">
        <v>819</v>
      </c>
      <c r="B167" s="3" t="s">
        <v>580</v>
      </c>
      <c r="C167" s="34">
        <v>31390.3</v>
      </c>
      <c r="D167" s="34"/>
      <c r="E167" s="34">
        <v>31390.3</v>
      </c>
      <c r="F167" s="34">
        <v>27.569800000000001</v>
      </c>
      <c r="G167" s="34">
        <f t="shared" si="6"/>
        <v>8.782904272976047E-2</v>
      </c>
      <c r="H167" s="34">
        <f t="shared" si="7"/>
        <v>8.782904272976047E-2</v>
      </c>
      <c r="I167" s="34">
        <v>1572.74</v>
      </c>
      <c r="J167" s="37">
        <f t="shared" si="8"/>
        <v>1.7529788776275799</v>
      </c>
    </row>
    <row r="168" spans="1:10" ht="60" x14ac:dyDescent="0.25">
      <c r="A168" s="10" t="s">
        <v>1421</v>
      </c>
      <c r="B168" s="3" t="s">
        <v>546</v>
      </c>
      <c r="C168" s="34">
        <v>31390.3</v>
      </c>
      <c r="D168" s="34"/>
      <c r="E168" s="34">
        <v>31390.3</v>
      </c>
      <c r="F168" s="34">
        <v>27.569800000000001</v>
      </c>
      <c r="G168" s="34">
        <f t="shared" si="6"/>
        <v>8.782904272976047E-2</v>
      </c>
      <c r="H168" s="34">
        <f t="shared" si="7"/>
        <v>8.782904272976047E-2</v>
      </c>
      <c r="I168" s="34">
        <v>1572.74</v>
      </c>
      <c r="J168" s="37">
        <f t="shared" si="8"/>
        <v>1.7529788776275799</v>
      </c>
    </row>
    <row r="169" spans="1:10" ht="30" x14ac:dyDescent="0.25">
      <c r="A169" s="10" t="s">
        <v>1104</v>
      </c>
      <c r="B169" s="3" t="s">
        <v>332</v>
      </c>
      <c r="C169" s="34">
        <v>191</v>
      </c>
      <c r="D169" s="34"/>
      <c r="E169" s="34">
        <v>191</v>
      </c>
      <c r="F169" s="34">
        <v>101.90402</v>
      </c>
      <c r="G169" s="34">
        <f t="shared" si="6"/>
        <v>53.352890052356031</v>
      </c>
      <c r="H169" s="34">
        <f t="shared" si="7"/>
        <v>53.352890052356031</v>
      </c>
      <c r="I169" s="34">
        <v>64.684730000000002</v>
      </c>
      <c r="J169" s="37">
        <f t="shared" si="8"/>
        <v>157.53953058163805</v>
      </c>
    </row>
    <row r="170" spans="1:10" ht="45" x14ac:dyDescent="0.25">
      <c r="A170" s="10" t="s">
        <v>73</v>
      </c>
      <c r="B170" s="3" t="s">
        <v>959</v>
      </c>
      <c r="C170" s="34">
        <v>255</v>
      </c>
      <c r="D170" s="34"/>
      <c r="E170" s="34">
        <v>255</v>
      </c>
      <c r="F170" s="34">
        <v>475</v>
      </c>
      <c r="G170" s="34">
        <f t="shared" si="6"/>
        <v>186.27450980392157</v>
      </c>
      <c r="H170" s="34">
        <f t="shared" si="7"/>
        <v>186.27450980392157</v>
      </c>
      <c r="I170" s="34">
        <v>155.65</v>
      </c>
      <c r="J170" s="37" t="s">
        <v>1499</v>
      </c>
    </row>
    <row r="171" spans="1:10" ht="105" x14ac:dyDescent="0.25">
      <c r="A171" s="10" t="s">
        <v>155</v>
      </c>
      <c r="B171" s="3" t="s">
        <v>927</v>
      </c>
      <c r="C171" s="34">
        <v>255</v>
      </c>
      <c r="D171" s="34"/>
      <c r="E171" s="34">
        <v>255</v>
      </c>
      <c r="F171" s="34">
        <v>475</v>
      </c>
      <c r="G171" s="34">
        <f t="shared" si="6"/>
        <v>186.27450980392157</v>
      </c>
      <c r="H171" s="34">
        <f t="shared" si="7"/>
        <v>186.27450980392157</v>
      </c>
      <c r="I171" s="34">
        <v>155.65</v>
      </c>
      <c r="J171" s="37" t="s">
        <v>1499</v>
      </c>
    </row>
    <row r="172" spans="1:10" ht="30" x14ac:dyDescent="0.25">
      <c r="A172" s="10" t="s">
        <v>266</v>
      </c>
      <c r="B172" s="3" t="s">
        <v>115</v>
      </c>
      <c r="C172" s="34">
        <v>141</v>
      </c>
      <c r="D172" s="34"/>
      <c r="E172" s="34">
        <v>141</v>
      </c>
      <c r="F172" s="34">
        <v>0</v>
      </c>
      <c r="G172" s="34">
        <f t="shared" si="6"/>
        <v>0</v>
      </c>
      <c r="H172" s="34">
        <f t="shared" si="7"/>
        <v>0</v>
      </c>
      <c r="I172" s="34">
        <v>0</v>
      </c>
      <c r="J172" s="37"/>
    </row>
    <row r="173" spans="1:10" ht="30" x14ac:dyDescent="0.25">
      <c r="A173" s="10" t="s">
        <v>928</v>
      </c>
      <c r="B173" s="3" t="s">
        <v>997</v>
      </c>
      <c r="C173" s="34">
        <v>141</v>
      </c>
      <c r="D173" s="34"/>
      <c r="E173" s="34">
        <v>141</v>
      </c>
      <c r="F173" s="34">
        <v>0</v>
      </c>
      <c r="G173" s="34">
        <f t="shared" si="6"/>
        <v>0</v>
      </c>
      <c r="H173" s="34">
        <f t="shared" si="7"/>
        <v>0</v>
      </c>
      <c r="I173" s="34">
        <v>0</v>
      </c>
      <c r="J173" s="37"/>
    </row>
    <row r="174" spans="1:10" x14ac:dyDescent="0.25">
      <c r="A174" s="10" t="s">
        <v>108</v>
      </c>
      <c r="B174" s="3" t="s">
        <v>415</v>
      </c>
      <c r="C174" s="34">
        <v>678961.5</v>
      </c>
      <c r="D174" s="34"/>
      <c r="E174" s="34">
        <v>678961.5</v>
      </c>
      <c r="F174" s="34">
        <v>478996.92167000001</v>
      </c>
      <c r="G174" s="34">
        <f t="shared" si="6"/>
        <v>70.548465806971379</v>
      </c>
      <c r="H174" s="34">
        <f t="shared" si="7"/>
        <v>70.548465806971379</v>
      </c>
      <c r="I174" s="34">
        <v>433014.94001999998</v>
      </c>
      <c r="J174" s="37">
        <f t="shared" si="8"/>
        <v>110.61902890645672</v>
      </c>
    </row>
    <row r="175" spans="1:10" ht="30" x14ac:dyDescent="0.25">
      <c r="A175" s="10" t="s">
        <v>511</v>
      </c>
      <c r="B175" s="3" t="s">
        <v>1456</v>
      </c>
      <c r="C175" s="34">
        <v>678961.5</v>
      </c>
      <c r="D175" s="34"/>
      <c r="E175" s="34">
        <v>678961.5</v>
      </c>
      <c r="F175" s="34">
        <v>478996.92167000001</v>
      </c>
      <c r="G175" s="34">
        <f t="shared" si="6"/>
        <v>70.548465806971379</v>
      </c>
      <c r="H175" s="34">
        <f t="shared" si="7"/>
        <v>70.548465806971379</v>
      </c>
      <c r="I175" s="34">
        <v>433014.94001999998</v>
      </c>
      <c r="J175" s="37">
        <f t="shared" si="8"/>
        <v>110.61902890645672</v>
      </c>
    </row>
    <row r="176" spans="1:10" ht="30" x14ac:dyDescent="0.25">
      <c r="A176" s="10" t="s">
        <v>547</v>
      </c>
      <c r="B176" s="3" t="s">
        <v>232</v>
      </c>
      <c r="C176" s="34">
        <v>0</v>
      </c>
      <c r="D176" s="34"/>
      <c r="E176" s="34">
        <v>0</v>
      </c>
      <c r="F176" s="34">
        <v>0</v>
      </c>
      <c r="G176" s="34"/>
      <c r="H176" s="34"/>
      <c r="I176" s="34">
        <v>423812.81919000001</v>
      </c>
      <c r="J176" s="37">
        <f t="shared" si="8"/>
        <v>0</v>
      </c>
    </row>
    <row r="177" spans="1:10" ht="90" x14ac:dyDescent="0.25">
      <c r="A177" s="10" t="s">
        <v>1353</v>
      </c>
      <c r="B177" s="3" t="s">
        <v>232</v>
      </c>
      <c r="C177" s="34">
        <v>659814.30000000005</v>
      </c>
      <c r="D177" s="34"/>
      <c r="E177" s="34">
        <v>659814.30000000005</v>
      </c>
      <c r="F177" s="34">
        <v>316674.98745000002</v>
      </c>
      <c r="G177" s="34">
        <f t="shared" si="6"/>
        <v>47.994562629212489</v>
      </c>
      <c r="H177" s="34">
        <f t="shared" si="7"/>
        <v>47.994562629212489</v>
      </c>
      <c r="I177" s="34">
        <v>0</v>
      </c>
      <c r="J177" s="37"/>
    </row>
    <row r="178" spans="1:10" ht="45" x14ac:dyDescent="0.25">
      <c r="A178" s="10" t="s">
        <v>553</v>
      </c>
      <c r="B178" s="3" t="s">
        <v>944</v>
      </c>
      <c r="C178" s="34">
        <v>19147.2</v>
      </c>
      <c r="D178" s="34"/>
      <c r="E178" s="34">
        <v>19147.2</v>
      </c>
      <c r="F178" s="34">
        <v>7461.1248400000004</v>
      </c>
      <c r="G178" s="34">
        <f t="shared" si="6"/>
        <v>38.967184966992562</v>
      </c>
      <c r="H178" s="34">
        <f t="shared" si="7"/>
        <v>38.967184966992562</v>
      </c>
      <c r="I178" s="34">
        <v>9202.1208299999998</v>
      </c>
      <c r="J178" s="37">
        <f t="shared" si="8"/>
        <v>81.080491963068482</v>
      </c>
    </row>
    <row r="179" spans="1:10" ht="60" x14ac:dyDescent="0.25">
      <c r="A179" s="10" t="s">
        <v>868</v>
      </c>
      <c r="B179" s="3" t="s">
        <v>915</v>
      </c>
      <c r="C179" s="34">
        <v>0</v>
      </c>
      <c r="D179" s="34"/>
      <c r="E179" s="34">
        <v>0</v>
      </c>
      <c r="F179" s="34">
        <v>154860.80937999999</v>
      </c>
      <c r="G179" s="34"/>
      <c r="H179" s="34"/>
      <c r="I179" s="34">
        <v>0</v>
      </c>
      <c r="J179" s="37"/>
    </row>
    <row r="180" spans="1:10" ht="30" x14ac:dyDescent="0.25">
      <c r="A180" s="10" t="s">
        <v>1249</v>
      </c>
      <c r="B180" s="3" t="s">
        <v>1172</v>
      </c>
      <c r="C180" s="34">
        <v>2599380.4</v>
      </c>
      <c r="D180" s="34"/>
      <c r="E180" s="34">
        <v>2599380.4</v>
      </c>
      <c r="F180" s="34">
        <v>1215866.2812900001</v>
      </c>
      <c r="G180" s="34">
        <f t="shared" si="6"/>
        <v>46.775234640147332</v>
      </c>
      <c r="H180" s="34">
        <f t="shared" si="7"/>
        <v>46.775234640147332</v>
      </c>
      <c r="I180" s="34">
        <v>1110765.1836300001</v>
      </c>
      <c r="J180" s="37">
        <f t="shared" si="8"/>
        <v>109.46204465254552</v>
      </c>
    </row>
    <row r="181" spans="1:10" x14ac:dyDescent="0.25">
      <c r="A181" s="10" t="s">
        <v>1022</v>
      </c>
      <c r="B181" s="3" t="s">
        <v>781</v>
      </c>
      <c r="C181" s="34">
        <v>44725.9</v>
      </c>
      <c r="D181" s="34"/>
      <c r="E181" s="34">
        <v>44725.9</v>
      </c>
      <c r="F181" s="34">
        <v>28550.354960000001</v>
      </c>
      <c r="G181" s="34">
        <f t="shared" si="6"/>
        <v>63.834053557334791</v>
      </c>
      <c r="H181" s="34">
        <f t="shared" si="7"/>
        <v>63.834053557334791</v>
      </c>
      <c r="I181" s="34">
        <v>27484.266640000002</v>
      </c>
      <c r="J181" s="37">
        <f t="shared" si="8"/>
        <v>103.87890400702355</v>
      </c>
    </row>
    <row r="182" spans="1:10" ht="45" x14ac:dyDescent="0.25">
      <c r="A182" s="10" t="s">
        <v>1185</v>
      </c>
      <c r="B182" s="3" t="s">
        <v>1016</v>
      </c>
      <c r="C182" s="34">
        <v>4</v>
      </c>
      <c r="D182" s="34"/>
      <c r="E182" s="34">
        <v>4</v>
      </c>
      <c r="F182" s="34">
        <v>0.2</v>
      </c>
      <c r="G182" s="34">
        <f t="shared" si="6"/>
        <v>5</v>
      </c>
      <c r="H182" s="34">
        <f t="shared" si="7"/>
        <v>5</v>
      </c>
      <c r="I182" s="34">
        <v>4.0999999999999996</v>
      </c>
      <c r="J182" s="37">
        <f t="shared" si="8"/>
        <v>4.8780487804878057</v>
      </c>
    </row>
    <row r="183" spans="1:10" ht="30" x14ac:dyDescent="0.25">
      <c r="A183" s="10" t="s">
        <v>775</v>
      </c>
      <c r="B183" s="3" t="s">
        <v>1301</v>
      </c>
      <c r="C183" s="34">
        <v>3438</v>
      </c>
      <c r="D183" s="34"/>
      <c r="E183" s="34">
        <v>3438</v>
      </c>
      <c r="F183" s="34">
        <v>1645.9002</v>
      </c>
      <c r="G183" s="34">
        <f t="shared" si="6"/>
        <v>47.873769633507855</v>
      </c>
      <c r="H183" s="34">
        <f t="shared" si="7"/>
        <v>47.873769633507855</v>
      </c>
      <c r="I183" s="34">
        <v>2194.4317500000002</v>
      </c>
      <c r="J183" s="37">
        <f t="shared" si="8"/>
        <v>75.003480969503826</v>
      </c>
    </row>
    <row r="184" spans="1:10" ht="30" x14ac:dyDescent="0.25">
      <c r="A184" s="10" t="s">
        <v>391</v>
      </c>
      <c r="B184" s="3" t="s">
        <v>973</v>
      </c>
      <c r="C184" s="34">
        <v>0.1</v>
      </c>
      <c r="D184" s="34"/>
      <c r="E184" s="34">
        <v>0.1</v>
      </c>
      <c r="F184" s="34">
        <v>0</v>
      </c>
      <c r="G184" s="34">
        <f t="shared" si="6"/>
        <v>0</v>
      </c>
      <c r="H184" s="34">
        <f t="shared" si="7"/>
        <v>0</v>
      </c>
      <c r="I184" s="34">
        <v>0.15</v>
      </c>
      <c r="J184" s="37">
        <f t="shared" si="8"/>
        <v>0</v>
      </c>
    </row>
    <row r="185" spans="1:10" ht="30" x14ac:dyDescent="0.25">
      <c r="A185" s="10" t="s">
        <v>19</v>
      </c>
      <c r="B185" s="3" t="s">
        <v>1440</v>
      </c>
      <c r="C185" s="34">
        <v>116.9</v>
      </c>
      <c r="D185" s="34"/>
      <c r="E185" s="34">
        <v>116.9</v>
      </c>
      <c r="F185" s="34">
        <v>97.35</v>
      </c>
      <c r="G185" s="34">
        <f t="shared" si="6"/>
        <v>83.276304533789556</v>
      </c>
      <c r="H185" s="34">
        <f t="shared" si="7"/>
        <v>83.276304533789556</v>
      </c>
      <c r="I185" s="34">
        <v>87.3</v>
      </c>
      <c r="J185" s="37">
        <f t="shared" si="8"/>
        <v>111.51202749140894</v>
      </c>
    </row>
    <row r="186" spans="1:10" ht="90" x14ac:dyDescent="0.25">
      <c r="A186" s="10" t="s">
        <v>1413</v>
      </c>
      <c r="B186" s="3" t="s">
        <v>1036</v>
      </c>
      <c r="C186" s="34">
        <v>116.9</v>
      </c>
      <c r="D186" s="34"/>
      <c r="E186" s="34">
        <v>116.9</v>
      </c>
      <c r="F186" s="34">
        <v>97.35</v>
      </c>
      <c r="G186" s="34">
        <f t="shared" si="6"/>
        <v>83.276304533789556</v>
      </c>
      <c r="H186" s="34">
        <f t="shared" si="7"/>
        <v>83.276304533789556</v>
      </c>
      <c r="I186" s="34">
        <v>87.3</v>
      </c>
      <c r="J186" s="37">
        <f t="shared" si="8"/>
        <v>111.51202749140894</v>
      </c>
    </row>
    <row r="187" spans="1:10" ht="30" x14ac:dyDescent="0.25">
      <c r="A187" s="10" t="s">
        <v>274</v>
      </c>
      <c r="B187" s="3" t="s">
        <v>1202</v>
      </c>
      <c r="C187" s="34">
        <v>157.30000000000001</v>
      </c>
      <c r="D187" s="34"/>
      <c r="E187" s="34">
        <v>157.30000000000001</v>
      </c>
      <c r="F187" s="34">
        <v>0</v>
      </c>
      <c r="G187" s="34">
        <f t="shared" si="6"/>
        <v>0</v>
      </c>
      <c r="H187" s="34">
        <f t="shared" si="7"/>
        <v>0</v>
      </c>
      <c r="I187" s="34">
        <v>0</v>
      </c>
      <c r="J187" s="37"/>
    </row>
    <row r="188" spans="1:10" ht="60" x14ac:dyDescent="0.25">
      <c r="A188" s="10" t="s">
        <v>522</v>
      </c>
      <c r="B188" s="3" t="s">
        <v>1269</v>
      </c>
      <c r="C188" s="34">
        <v>157.30000000000001</v>
      </c>
      <c r="D188" s="34"/>
      <c r="E188" s="34">
        <v>157.30000000000001</v>
      </c>
      <c r="F188" s="34">
        <v>0</v>
      </c>
      <c r="G188" s="34">
        <f t="shared" si="6"/>
        <v>0</v>
      </c>
      <c r="H188" s="34">
        <f t="shared" si="7"/>
        <v>0</v>
      </c>
      <c r="I188" s="34">
        <v>0</v>
      </c>
      <c r="J188" s="37"/>
    </row>
    <row r="189" spans="1:10" x14ac:dyDescent="0.25">
      <c r="A189" s="10" t="s">
        <v>3</v>
      </c>
      <c r="B189" s="3" t="s">
        <v>946</v>
      </c>
      <c r="C189" s="34">
        <v>41009.599999999999</v>
      </c>
      <c r="D189" s="34"/>
      <c r="E189" s="34">
        <v>41009.599999999999</v>
      </c>
      <c r="F189" s="34">
        <v>26806.904760000001</v>
      </c>
      <c r="G189" s="34">
        <f t="shared" si="6"/>
        <v>65.367389001599634</v>
      </c>
      <c r="H189" s="34">
        <f t="shared" si="7"/>
        <v>65.367389001599634</v>
      </c>
      <c r="I189" s="34">
        <v>25198.284889999999</v>
      </c>
      <c r="J189" s="37">
        <f t="shared" si="8"/>
        <v>106.38384666663715</v>
      </c>
    </row>
    <row r="190" spans="1:10" ht="30" x14ac:dyDescent="0.25">
      <c r="A190" s="10" t="s">
        <v>1018</v>
      </c>
      <c r="B190" s="3" t="s">
        <v>658</v>
      </c>
      <c r="C190" s="34">
        <v>0</v>
      </c>
      <c r="D190" s="34"/>
      <c r="E190" s="34">
        <v>0</v>
      </c>
      <c r="F190" s="34">
        <v>0</v>
      </c>
      <c r="G190" s="34"/>
      <c r="H190" s="34"/>
      <c r="I190" s="34">
        <v>0.2</v>
      </c>
      <c r="J190" s="37">
        <f t="shared" si="8"/>
        <v>0</v>
      </c>
    </row>
    <row r="191" spans="1:10" ht="30" x14ac:dyDescent="0.25">
      <c r="A191" s="10" t="s">
        <v>890</v>
      </c>
      <c r="B191" s="3" t="s">
        <v>357</v>
      </c>
      <c r="C191" s="34">
        <v>41009.599999999999</v>
      </c>
      <c r="D191" s="34"/>
      <c r="E191" s="34">
        <v>41009.599999999999</v>
      </c>
      <c r="F191" s="34">
        <v>26806.904760000001</v>
      </c>
      <c r="G191" s="34">
        <f t="shared" si="6"/>
        <v>65.367389001599634</v>
      </c>
      <c r="H191" s="34">
        <f t="shared" si="7"/>
        <v>65.367389001599634</v>
      </c>
      <c r="I191" s="34">
        <v>25198.084889999998</v>
      </c>
      <c r="J191" s="37">
        <f t="shared" si="8"/>
        <v>106.38469104705047</v>
      </c>
    </row>
    <row r="192" spans="1:10" x14ac:dyDescent="0.25">
      <c r="A192" s="10" t="s">
        <v>420</v>
      </c>
      <c r="B192" s="3" t="s">
        <v>296</v>
      </c>
      <c r="C192" s="34">
        <v>2554654.5</v>
      </c>
      <c r="D192" s="34"/>
      <c r="E192" s="34">
        <v>2554654.5</v>
      </c>
      <c r="F192" s="34">
        <v>1187315.9263299999</v>
      </c>
      <c r="G192" s="34">
        <f t="shared" si="6"/>
        <v>46.476575455898242</v>
      </c>
      <c r="H192" s="34">
        <f t="shared" si="7"/>
        <v>46.476575455898242</v>
      </c>
      <c r="I192" s="34">
        <v>1083280.9169900001</v>
      </c>
      <c r="J192" s="37">
        <f t="shared" si="8"/>
        <v>109.60369629966999</v>
      </c>
    </row>
    <row r="193" spans="1:10" ht="30" x14ac:dyDescent="0.25">
      <c r="A193" s="10" t="s">
        <v>699</v>
      </c>
      <c r="B193" s="3" t="s">
        <v>484</v>
      </c>
      <c r="C193" s="34">
        <v>6210.5</v>
      </c>
      <c r="D193" s="34"/>
      <c r="E193" s="34">
        <v>6210.5</v>
      </c>
      <c r="F193" s="34">
        <v>3491.6221599999999</v>
      </c>
      <c r="G193" s="34">
        <f t="shared" si="6"/>
        <v>56.221273005394089</v>
      </c>
      <c r="H193" s="34">
        <f t="shared" si="7"/>
        <v>56.221273005394089</v>
      </c>
      <c r="I193" s="34">
        <v>4182.44085</v>
      </c>
      <c r="J193" s="37">
        <f t="shared" si="8"/>
        <v>83.482882011349901</v>
      </c>
    </row>
    <row r="194" spans="1:10" ht="30" x14ac:dyDescent="0.25">
      <c r="A194" s="10" t="s">
        <v>1274</v>
      </c>
      <c r="B194" s="3" t="s">
        <v>746</v>
      </c>
      <c r="C194" s="34">
        <v>6210.5</v>
      </c>
      <c r="D194" s="34"/>
      <c r="E194" s="34">
        <v>6210.5</v>
      </c>
      <c r="F194" s="34">
        <v>3491.6221599999999</v>
      </c>
      <c r="G194" s="34">
        <f t="shared" si="6"/>
        <v>56.221273005394089</v>
      </c>
      <c r="H194" s="34">
        <f t="shared" si="7"/>
        <v>56.221273005394089</v>
      </c>
      <c r="I194" s="34">
        <v>4182.44085</v>
      </c>
      <c r="J194" s="37">
        <f t="shared" si="8"/>
        <v>83.482882011349901</v>
      </c>
    </row>
    <row r="195" spans="1:10" x14ac:dyDescent="0.25">
      <c r="A195" s="10" t="s">
        <v>881</v>
      </c>
      <c r="B195" s="3" t="s">
        <v>473</v>
      </c>
      <c r="C195" s="34">
        <v>2548444</v>
      </c>
      <c r="D195" s="34"/>
      <c r="E195" s="34">
        <v>2548444</v>
      </c>
      <c r="F195" s="34">
        <v>1183824.3041699999</v>
      </c>
      <c r="G195" s="34">
        <f t="shared" si="6"/>
        <v>46.452827849856618</v>
      </c>
      <c r="H195" s="34">
        <f t="shared" si="7"/>
        <v>46.452827849856618</v>
      </c>
      <c r="I195" s="34">
        <v>1079098.4761399999</v>
      </c>
      <c r="J195" s="37">
        <f t="shared" si="8"/>
        <v>109.70493706974831</v>
      </c>
    </row>
    <row r="196" spans="1:10" ht="30" x14ac:dyDescent="0.25">
      <c r="A196" s="10" t="s">
        <v>462</v>
      </c>
      <c r="B196" s="3" t="s">
        <v>737</v>
      </c>
      <c r="C196" s="34">
        <v>2548444</v>
      </c>
      <c r="D196" s="34"/>
      <c r="E196" s="34">
        <v>2548444</v>
      </c>
      <c r="F196" s="34">
        <v>1183824.3041699999</v>
      </c>
      <c r="G196" s="34">
        <f t="shared" si="6"/>
        <v>46.452827849856618</v>
      </c>
      <c r="H196" s="34">
        <f t="shared" si="7"/>
        <v>46.452827849856618</v>
      </c>
      <c r="I196" s="34">
        <v>1079098.4761399999</v>
      </c>
      <c r="J196" s="37">
        <f t="shared" si="8"/>
        <v>109.70493706974831</v>
      </c>
    </row>
    <row r="197" spans="1:10" ht="30" x14ac:dyDescent="0.25">
      <c r="A197" s="10" t="s">
        <v>1411</v>
      </c>
      <c r="B197" s="3" t="s">
        <v>641</v>
      </c>
      <c r="C197" s="34">
        <v>451100.4</v>
      </c>
      <c r="D197" s="34"/>
      <c r="E197" s="34">
        <v>451100.4</v>
      </c>
      <c r="F197" s="34">
        <v>116768.09639999999</v>
      </c>
      <c r="G197" s="34">
        <f t="shared" si="6"/>
        <v>25.88516800251119</v>
      </c>
      <c r="H197" s="34">
        <f t="shared" si="7"/>
        <v>25.88516800251119</v>
      </c>
      <c r="I197" s="34">
        <v>5641.1108700000004</v>
      </c>
      <c r="J197" s="37" t="s">
        <v>1499</v>
      </c>
    </row>
    <row r="198" spans="1:10" x14ac:dyDescent="0.25">
      <c r="A198" s="10" t="s">
        <v>982</v>
      </c>
      <c r="B198" s="3" t="s">
        <v>31</v>
      </c>
      <c r="C198" s="34">
        <v>339.6</v>
      </c>
      <c r="D198" s="34"/>
      <c r="E198" s="34">
        <v>339.6</v>
      </c>
      <c r="F198" s="34">
        <v>279.30403999999999</v>
      </c>
      <c r="G198" s="34">
        <f t="shared" si="6"/>
        <v>82.245005889281501</v>
      </c>
      <c r="H198" s="34">
        <f t="shared" si="7"/>
        <v>82.245005889281501</v>
      </c>
      <c r="I198" s="34">
        <v>266.60404</v>
      </c>
      <c r="J198" s="37">
        <f t="shared" si="8"/>
        <v>104.76361873586011</v>
      </c>
    </row>
    <row r="199" spans="1:10" ht="30" x14ac:dyDescent="0.25">
      <c r="A199" s="10" t="s">
        <v>898</v>
      </c>
      <c r="B199" s="3" t="s">
        <v>734</v>
      </c>
      <c r="C199" s="34">
        <v>339.6</v>
      </c>
      <c r="D199" s="34"/>
      <c r="E199" s="34">
        <v>339.6</v>
      </c>
      <c r="F199" s="34">
        <v>279.30403999999999</v>
      </c>
      <c r="G199" s="34">
        <f t="shared" si="6"/>
        <v>82.245005889281501</v>
      </c>
      <c r="H199" s="34">
        <f t="shared" si="7"/>
        <v>82.245005889281501</v>
      </c>
      <c r="I199" s="34">
        <v>266.60404</v>
      </c>
      <c r="J199" s="37">
        <f t="shared" si="8"/>
        <v>104.76361873586011</v>
      </c>
    </row>
    <row r="200" spans="1:10" ht="75" x14ac:dyDescent="0.25">
      <c r="A200" s="10" t="s">
        <v>425</v>
      </c>
      <c r="B200" s="3" t="s">
        <v>530</v>
      </c>
      <c r="C200" s="34">
        <v>1594</v>
      </c>
      <c r="D200" s="34"/>
      <c r="E200" s="34">
        <v>1594</v>
      </c>
      <c r="F200" s="34">
        <v>1148.3000400000001</v>
      </c>
      <c r="G200" s="34">
        <f t="shared" ref="G200:G263" si="9">F200/C200*100</f>
        <v>72.038898368883324</v>
      </c>
      <c r="H200" s="34">
        <f t="shared" ref="H200:H263" si="10">F200/E200*100</f>
        <v>72.038898368883324</v>
      </c>
      <c r="I200" s="34">
        <v>1363.3543400000001</v>
      </c>
      <c r="J200" s="37">
        <f t="shared" ref="J200:J263" si="11">F200/I200*100</f>
        <v>84.226089015127201</v>
      </c>
    </row>
    <row r="201" spans="1:10" ht="105" x14ac:dyDescent="0.25">
      <c r="A201" s="10" t="s">
        <v>231</v>
      </c>
      <c r="B201" s="3" t="s">
        <v>1107</v>
      </c>
      <c r="C201" s="34">
        <v>0</v>
      </c>
      <c r="D201" s="34"/>
      <c r="E201" s="34">
        <v>0</v>
      </c>
      <c r="F201" s="34">
        <v>18.902100000000001</v>
      </c>
      <c r="G201" s="34"/>
      <c r="H201" s="34"/>
      <c r="I201" s="34">
        <v>336.15813000000003</v>
      </c>
      <c r="J201" s="37">
        <f t="shared" si="11"/>
        <v>5.6229786856560633</v>
      </c>
    </row>
    <row r="202" spans="1:10" ht="105" x14ac:dyDescent="0.25">
      <c r="A202" s="10" t="s">
        <v>110</v>
      </c>
      <c r="B202" s="3" t="s">
        <v>1444</v>
      </c>
      <c r="C202" s="34">
        <v>1594</v>
      </c>
      <c r="D202" s="34"/>
      <c r="E202" s="34">
        <v>1594</v>
      </c>
      <c r="F202" s="34">
        <v>1129.3979400000001</v>
      </c>
      <c r="G202" s="34">
        <f t="shared" si="9"/>
        <v>70.853070263488078</v>
      </c>
      <c r="H202" s="34">
        <f t="shared" si="10"/>
        <v>70.853070263488078</v>
      </c>
      <c r="I202" s="34">
        <v>1027.1962100000001</v>
      </c>
      <c r="J202" s="37">
        <f t="shared" si="11"/>
        <v>109.949582076437</v>
      </c>
    </row>
    <row r="203" spans="1:10" ht="90" x14ac:dyDescent="0.25">
      <c r="A203" s="10" t="s">
        <v>1344</v>
      </c>
      <c r="B203" s="3" t="s">
        <v>1079</v>
      </c>
      <c r="C203" s="34">
        <v>0</v>
      </c>
      <c r="D203" s="34"/>
      <c r="E203" s="34">
        <v>0</v>
      </c>
      <c r="F203" s="34">
        <v>18.902100000000001</v>
      </c>
      <c r="G203" s="34"/>
      <c r="H203" s="34"/>
      <c r="I203" s="34">
        <v>0</v>
      </c>
      <c r="J203" s="37"/>
    </row>
    <row r="204" spans="1:10" ht="90" x14ac:dyDescent="0.25">
      <c r="A204" s="10" t="s">
        <v>728</v>
      </c>
      <c r="B204" s="3" t="s">
        <v>1414</v>
      </c>
      <c r="C204" s="34">
        <v>1594</v>
      </c>
      <c r="D204" s="34"/>
      <c r="E204" s="34">
        <v>1594</v>
      </c>
      <c r="F204" s="34">
        <v>1129.3979400000001</v>
      </c>
      <c r="G204" s="34">
        <f t="shared" si="9"/>
        <v>70.853070263488078</v>
      </c>
      <c r="H204" s="34">
        <f t="shared" si="10"/>
        <v>70.853070263488078</v>
      </c>
      <c r="I204" s="34">
        <v>1027.1962100000001</v>
      </c>
      <c r="J204" s="37">
        <f t="shared" si="11"/>
        <v>109.949582076437</v>
      </c>
    </row>
    <row r="205" spans="1:10" ht="105" x14ac:dyDescent="0.25">
      <c r="A205" s="10" t="s">
        <v>722</v>
      </c>
      <c r="B205" s="3" t="s">
        <v>323</v>
      </c>
      <c r="C205" s="34">
        <v>0</v>
      </c>
      <c r="D205" s="34"/>
      <c r="E205" s="34">
        <v>0</v>
      </c>
      <c r="F205" s="34">
        <v>0</v>
      </c>
      <c r="G205" s="34"/>
      <c r="H205" s="34"/>
      <c r="I205" s="34">
        <v>336.15813000000003</v>
      </c>
      <c r="J205" s="37">
        <f t="shared" si="11"/>
        <v>0</v>
      </c>
    </row>
    <row r="206" spans="1:10" ht="30" x14ac:dyDescent="0.25">
      <c r="A206" s="10" t="s">
        <v>1066</v>
      </c>
      <c r="B206" s="3" t="s">
        <v>836</v>
      </c>
      <c r="C206" s="34">
        <v>289.2</v>
      </c>
      <c r="D206" s="34"/>
      <c r="E206" s="34">
        <v>289.2</v>
      </c>
      <c r="F206" s="34">
        <v>9900.3868500000008</v>
      </c>
      <c r="G206" s="34" t="s">
        <v>1499</v>
      </c>
      <c r="H206" s="34" t="s">
        <v>1499</v>
      </c>
      <c r="I206" s="34">
        <v>4011.1524899999999</v>
      </c>
      <c r="J206" s="37" t="s">
        <v>1499</v>
      </c>
    </row>
    <row r="207" spans="1:10" ht="45" x14ac:dyDescent="0.25">
      <c r="A207" s="10" t="s">
        <v>686</v>
      </c>
      <c r="B207" s="3" t="s">
        <v>626</v>
      </c>
      <c r="C207" s="34">
        <v>289.2</v>
      </c>
      <c r="D207" s="34"/>
      <c r="E207" s="34">
        <v>289.2</v>
      </c>
      <c r="F207" s="34">
        <v>9900.3868500000008</v>
      </c>
      <c r="G207" s="34" t="s">
        <v>1499</v>
      </c>
      <c r="H207" s="34" t="s">
        <v>1499</v>
      </c>
      <c r="I207" s="34">
        <v>4011.1524899999999</v>
      </c>
      <c r="J207" s="37" t="s">
        <v>1499</v>
      </c>
    </row>
    <row r="208" spans="1:10" ht="60" x14ac:dyDescent="0.25">
      <c r="A208" s="10" t="s">
        <v>258</v>
      </c>
      <c r="B208" s="3" t="s">
        <v>2</v>
      </c>
      <c r="C208" s="34">
        <v>289.2</v>
      </c>
      <c r="D208" s="34"/>
      <c r="E208" s="34">
        <v>289.2</v>
      </c>
      <c r="F208" s="34">
        <v>9900.3868500000008</v>
      </c>
      <c r="G208" s="34" t="s">
        <v>1499</v>
      </c>
      <c r="H208" s="34" t="s">
        <v>1499</v>
      </c>
      <c r="I208" s="34">
        <v>4011.1524899999999</v>
      </c>
      <c r="J208" s="37" t="s">
        <v>1499</v>
      </c>
    </row>
    <row r="209" spans="1:10" ht="30" x14ac:dyDescent="0.25">
      <c r="A209" s="10" t="s">
        <v>1188</v>
      </c>
      <c r="B209" s="3" t="s">
        <v>1283</v>
      </c>
      <c r="C209" s="34">
        <v>448877.6</v>
      </c>
      <c r="D209" s="34"/>
      <c r="E209" s="34">
        <v>448877.6</v>
      </c>
      <c r="F209" s="34">
        <v>105440.10546999999</v>
      </c>
      <c r="G209" s="34">
        <f t="shared" si="9"/>
        <v>23.489723138334369</v>
      </c>
      <c r="H209" s="34">
        <f t="shared" si="10"/>
        <v>23.489723138334369</v>
      </c>
      <c r="I209" s="34">
        <v>0</v>
      </c>
      <c r="J209" s="37"/>
    </row>
    <row r="210" spans="1:10" ht="45" x14ac:dyDescent="0.25">
      <c r="A210" s="10" t="s">
        <v>1477</v>
      </c>
      <c r="B210" s="3" t="s">
        <v>413</v>
      </c>
      <c r="C210" s="34">
        <v>448877.6</v>
      </c>
      <c r="D210" s="34"/>
      <c r="E210" s="34">
        <v>448877.6</v>
      </c>
      <c r="F210" s="34">
        <v>105440.10546999999</v>
      </c>
      <c r="G210" s="34">
        <f t="shared" si="9"/>
        <v>23.489723138334369</v>
      </c>
      <c r="H210" s="34">
        <f t="shared" si="10"/>
        <v>23.489723138334369</v>
      </c>
      <c r="I210" s="34">
        <v>0</v>
      </c>
      <c r="J210" s="37"/>
    </row>
    <row r="211" spans="1:10" x14ac:dyDescent="0.25">
      <c r="A211" s="10" t="s">
        <v>1064</v>
      </c>
      <c r="B211" s="3" t="s">
        <v>66</v>
      </c>
      <c r="C211" s="34">
        <v>6557.8</v>
      </c>
      <c r="D211" s="34"/>
      <c r="E211" s="34">
        <v>6557.8</v>
      </c>
      <c r="F211" s="34">
        <v>4784.0001000000002</v>
      </c>
      <c r="G211" s="34">
        <f t="shared" si="9"/>
        <v>72.95129616639727</v>
      </c>
      <c r="H211" s="34">
        <f t="shared" si="10"/>
        <v>72.95129616639727</v>
      </c>
      <c r="I211" s="34">
        <v>5064.9396999999999</v>
      </c>
      <c r="J211" s="37">
        <f t="shared" si="11"/>
        <v>94.453248870860207</v>
      </c>
    </row>
    <row r="212" spans="1:10" ht="30" x14ac:dyDescent="0.25">
      <c r="A212" s="10" t="s">
        <v>169</v>
      </c>
      <c r="B212" s="3" t="s">
        <v>987</v>
      </c>
      <c r="C212" s="34">
        <v>6557.8</v>
      </c>
      <c r="D212" s="34"/>
      <c r="E212" s="34">
        <v>6557.8</v>
      </c>
      <c r="F212" s="34">
        <v>4784.0001000000002</v>
      </c>
      <c r="G212" s="34">
        <f t="shared" si="9"/>
        <v>72.95129616639727</v>
      </c>
      <c r="H212" s="34">
        <f t="shared" si="10"/>
        <v>72.95129616639727</v>
      </c>
      <c r="I212" s="34">
        <v>5064.9396999999999</v>
      </c>
      <c r="J212" s="37">
        <f t="shared" si="11"/>
        <v>94.453248870860207</v>
      </c>
    </row>
    <row r="213" spans="1:10" ht="45" x14ac:dyDescent="0.25">
      <c r="A213" s="10" t="s">
        <v>1213</v>
      </c>
      <c r="B213" s="3" t="s">
        <v>1062</v>
      </c>
      <c r="C213" s="34">
        <v>6557.8</v>
      </c>
      <c r="D213" s="34"/>
      <c r="E213" s="34">
        <v>6557.8</v>
      </c>
      <c r="F213" s="34">
        <v>4784.0001000000002</v>
      </c>
      <c r="G213" s="34">
        <f t="shared" si="9"/>
        <v>72.95129616639727</v>
      </c>
      <c r="H213" s="34">
        <f t="shared" si="10"/>
        <v>72.95129616639727</v>
      </c>
      <c r="I213" s="34">
        <v>5064.9396999999999</v>
      </c>
      <c r="J213" s="37">
        <f t="shared" si="11"/>
        <v>94.453248870860207</v>
      </c>
    </row>
    <row r="214" spans="1:10" x14ac:dyDescent="0.25">
      <c r="A214" s="10" t="s">
        <v>457</v>
      </c>
      <c r="B214" s="3" t="s">
        <v>1009</v>
      </c>
      <c r="C214" s="34">
        <v>1211159.1000000001</v>
      </c>
      <c r="D214" s="34"/>
      <c r="E214" s="34">
        <v>1211159.1000000001</v>
      </c>
      <c r="F214" s="34">
        <v>849468.97005</v>
      </c>
      <c r="G214" s="34">
        <f t="shared" si="9"/>
        <v>70.136860636228548</v>
      </c>
      <c r="H214" s="34">
        <f t="shared" si="10"/>
        <v>70.136860636228548</v>
      </c>
      <c r="I214" s="34">
        <v>648846.27572999999</v>
      </c>
      <c r="J214" s="37">
        <f t="shared" si="11"/>
        <v>130.9199115143698</v>
      </c>
    </row>
    <row r="215" spans="1:10" ht="30" x14ac:dyDescent="0.25">
      <c r="A215" s="10" t="s">
        <v>598</v>
      </c>
      <c r="B215" s="3" t="s">
        <v>1373</v>
      </c>
      <c r="C215" s="34">
        <v>928148.6</v>
      </c>
      <c r="D215" s="34"/>
      <c r="E215" s="34">
        <v>928148.6</v>
      </c>
      <c r="F215" s="34">
        <v>535613.85028999997</v>
      </c>
      <c r="G215" s="34">
        <f t="shared" si="9"/>
        <v>57.707769024270462</v>
      </c>
      <c r="H215" s="34">
        <f t="shared" si="10"/>
        <v>57.707769024270462</v>
      </c>
      <c r="I215" s="34">
        <v>522329.39085999998</v>
      </c>
      <c r="J215" s="37">
        <f t="shared" si="11"/>
        <v>102.5433107273798</v>
      </c>
    </row>
    <row r="216" spans="1:10" ht="45" x14ac:dyDescent="0.25">
      <c r="A216" s="10" t="s">
        <v>1455</v>
      </c>
      <c r="B216" s="3" t="s">
        <v>523</v>
      </c>
      <c r="C216" s="34">
        <v>1177.9000000000001</v>
      </c>
      <c r="D216" s="34"/>
      <c r="E216" s="34">
        <v>1177.9000000000001</v>
      </c>
      <c r="F216" s="34">
        <v>570.48447999999996</v>
      </c>
      <c r="G216" s="34">
        <f t="shared" si="9"/>
        <v>48.432335512352488</v>
      </c>
      <c r="H216" s="34">
        <f t="shared" si="10"/>
        <v>48.432335512352488</v>
      </c>
      <c r="I216" s="34">
        <v>526.37202000000002</v>
      </c>
      <c r="J216" s="37">
        <f t="shared" si="11"/>
        <v>108.38047204712741</v>
      </c>
    </row>
    <row r="217" spans="1:10" ht="75" x14ac:dyDescent="0.25">
      <c r="A217" s="10" t="s">
        <v>1375</v>
      </c>
      <c r="B217" s="3" t="s">
        <v>1195</v>
      </c>
      <c r="C217" s="34">
        <v>1177.9000000000001</v>
      </c>
      <c r="D217" s="34"/>
      <c r="E217" s="34">
        <v>1177.9000000000001</v>
      </c>
      <c r="F217" s="34">
        <v>570.48447999999996</v>
      </c>
      <c r="G217" s="34">
        <f t="shared" si="9"/>
        <v>48.432335512352488</v>
      </c>
      <c r="H217" s="34">
        <f t="shared" si="10"/>
        <v>48.432335512352488</v>
      </c>
      <c r="I217" s="34">
        <v>526.37202000000002</v>
      </c>
      <c r="J217" s="37">
        <f t="shared" si="11"/>
        <v>108.38047204712741</v>
      </c>
    </row>
    <row r="218" spans="1:10" ht="75" x14ac:dyDescent="0.25">
      <c r="A218" s="10" t="s">
        <v>837</v>
      </c>
      <c r="B218" s="3" t="s">
        <v>83</v>
      </c>
      <c r="C218" s="34">
        <v>2185.4</v>
      </c>
      <c r="D218" s="34"/>
      <c r="E218" s="34">
        <v>2185.4</v>
      </c>
      <c r="F218" s="34">
        <v>1130.6445100000001</v>
      </c>
      <c r="G218" s="34">
        <f t="shared" si="9"/>
        <v>51.736272993502332</v>
      </c>
      <c r="H218" s="34">
        <f t="shared" si="10"/>
        <v>51.736272993502332</v>
      </c>
      <c r="I218" s="34">
        <v>1432.3645799999999</v>
      </c>
      <c r="J218" s="37">
        <f t="shared" si="11"/>
        <v>78.935525618763918</v>
      </c>
    </row>
    <row r="219" spans="1:10" ht="90" x14ac:dyDescent="0.25">
      <c r="A219" s="10" t="s">
        <v>1462</v>
      </c>
      <c r="B219" s="3" t="s">
        <v>778</v>
      </c>
      <c r="C219" s="34">
        <v>2185.4</v>
      </c>
      <c r="D219" s="34"/>
      <c r="E219" s="34">
        <v>2185.4</v>
      </c>
      <c r="F219" s="34">
        <v>1130.6445100000001</v>
      </c>
      <c r="G219" s="34">
        <f t="shared" si="9"/>
        <v>51.736272993502332</v>
      </c>
      <c r="H219" s="34">
        <f t="shared" si="10"/>
        <v>51.736272993502332</v>
      </c>
      <c r="I219" s="34">
        <v>1432.3645799999999</v>
      </c>
      <c r="J219" s="37">
        <f t="shared" si="11"/>
        <v>78.935525618763918</v>
      </c>
    </row>
    <row r="220" spans="1:10" ht="45" x14ac:dyDescent="0.25">
      <c r="A220" s="10" t="s">
        <v>486</v>
      </c>
      <c r="B220" s="3" t="s">
        <v>279</v>
      </c>
      <c r="C220" s="34">
        <v>3964.4</v>
      </c>
      <c r="D220" s="34"/>
      <c r="E220" s="34">
        <v>3964.4</v>
      </c>
      <c r="F220" s="34">
        <v>1651.6426200000001</v>
      </c>
      <c r="G220" s="34">
        <f t="shared" si="9"/>
        <v>41.661856018565231</v>
      </c>
      <c r="H220" s="34">
        <f t="shared" si="10"/>
        <v>41.661856018565231</v>
      </c>
      <c r="I220" s="34">
        <v>3228.6081100000001</v>
      </c>
      <c r="J220" s="37">
        <f t="shared" si="11"/>
        <v>51.156491086185127</v>
      </c>
    </row>
    <row r="221" spans="1:10" ht="90" x14ac:dyDescent="0.25">
      <c r="A221" s="10" t="s">
        <v>969</v>
      </c>
      <c r="B221" s="3" t="s">
        <v>1114</v>
      </c>
      <c r="C221" s="34">
        <v>1751.6</v>
      </c>
      <c r="D221" s="34"/>
      <c r="E221" s="34">
        <v>1751.6</v>
      </c>
      <c r="F221" s="34">
        <v>261.59964000000002</v>
      </c>
      <c r="G221" s="34">
        <f t="shared" si="9"/>
        <v>14.934896094998859</v>
      </c>
      <c r="H221" s="34">
        <f t="shared" si="10"/>
        <v>14.934896094998859</v>
      </c>
      <c r="I221" s="34">
        <v>584.64997000000005</v>
      </c>
      <c r="J221" s="37">
        <f t="shared" si="11"/>
        <v>44.744659783357207</v>
      </c>
    </row>
    <row r="222" spans="1:10" ht="75" x14ac:dyDescent="0.25">
      <c r="A222" s="10" t="s">
        <v>190</v>
      </c>
      <c r="B222" s="3" t="s">
        <v>363</v>
      </c>
      <c r="C222" s="34">
        <v>2212.8000000000002</v>
      </c>
      <c r="D222" s="34"/>
      <c r="E222" s="34">
        <v>2212.8000000000002</v>
      </c>
      <c r="F222" s="34">
        <v>1390.0429799999999</v>
      </c>
      <c r="G222" s="34">
        <f t="shared" si="9"/>
        <v>62.818283622559647</v>
      </c>
      <c r="H222" s="34">
        <f t="shared" si="10"/>
        <v>62.818283622559647</v>
      </c>
      <c r="I222" s="34">
        <v>2643.9581400000002</v>
      </c>
      <c r="J222" s="37">
        <f t="shared" si="11"/>
        <v>52.574318744698424</v>
      </c>
    </row>
    <row r="223" spans="1:10" ht="60" x14ac:dyDescent="0.25">
      <c r="A223" s="10" t="s">
        <v>1043</v>
      </c>
      <c r="B223" s="3" t="s">
        <v>1329</v>
      </c>
      <c r="C223" s="34">
        <v>0</v>
      </c>
      <c r="D223" s="34"/>
      <c r="E223" s="34">
        <v>0</v>
      </c>
      <c r="F223" s="34">
        <v>0</v>
      </c>
      <c r="G223" s="34"/>
      <c r="H223" s="34"/>
      <c r="I223" s="34">
        <v>2867.0599499999998</v>
      </c>
      <c r="J223" s="37">
        <f t="shared" si="11"/>
        <v>0</v>
      </c>
    </row>
    <row r="224" spans="1:10" ht="60" x14ac:dyDescent="0.25">
      <c r="A224" s="10" t="s">
        <v>1140</v>
      </c>
      <c r="B224" s="3" t="s">
        <v>1329</v>
      </c>
      <c r="C224" s="34">
        <v>4999.5</v>
      </c>
      <c r="D224" s="34"/>
      <c r="E224" s="34">
        <v>4999.5</v>
      </c>
      <c r="F224" s="34">
        <v>3388.4010499999999</v>
      </c>
      <c r="G224" s="34">
        <f t="shared" si="9"/>
        <v>67.774798479847988</v>
      </c>
      <c r="H224" s="34">
        <f t="shared" si="10"/>
        <v>67.774798479847988</v>
      </c>
      <c r="I224" s="34">
        <v>0</v>
      </c>
      <c r="J224" s="37"/>
    </row>
    <row r="225" spans="1:10" ht="90" x14ac:dyDescent="0.25">
      <c r="A225" s="10" t="s">
        <v>1240</v>
      </c>
      <c r="B225" s="3" t="s">
        <v>1291</v>
      </c>
      <c r="C225" s="34">
        <v>0</v>
      </c>
      <c r="D225" s="34"/>
      <c r="E225" s="34">
        <v>0</v>
      </c>
      <c r="F225" s="34">
        <v>0</v>
      </c>
      <c r="G225" s="34"/>
      <c r="H225" s="34"/>
      <c r="I225" s="34">
        <v>2205.1479899999999</v>
      </c>
      <c r="J225" s="37">
        <f t="shared" si="11"/>
        <v>0</v>
      </c>
    </row>
    <row r="226" spans="1:10" ht="105" x14ac:dyDescent="0.25">
      <c r="A226" s="10" t="s">
        <v>1118</v>
      </c>
      <c r="B226" s="3" t="s">
        <v>1291</v>
      </c>
      <c r="C226" s="34">
        <v>3163.8</v>
      </c>
      <c r="D226" s="34"/>
      <c r="E226" s="34">
        <v>3163.8</v>
      </c>
      <c r="F226" s="34">
        <v>2854.0376999999999</v>
      </c>
      <c r="G226" s="34">
        <f t="shared" si="9"/>
        <v>90.209169353309306</v>
      </c>
      <c r="H226" s="34">
        <f t="shared" si="10"/>
        <v>90.209169353309306</v>
      </c>
      <c r="I226" s="34">
        <v>0</v>
      </c>
      <c r="J226" s="37"/>
    </row>
    <row r="227" spans="1:10" ht="75" x14ac:dyDescent="0.25">
      <c r="A227" s="10" t="s">
        <v>525</v>
      </c>
      <c r="B227" s="3" t="s">
        <v>574</v>
      </c>
      <c r="C227" s="34">
        <v>0</v>
      </c>
      <c r="D227" s="34"/>
      <c r="E227" s="34">
        <v>0</v>
      </c>
      <c r="F227" s="34">
        <v>0</v>
      </c>
      <c r="G227" s="34"/>
      <c r="H227" s="34"/>
      <c r="I227" s="34">
        <v>661.91196000000002</v>
      </c>
      <c r="J227" s="37">
        <f t="shared" si="11"/>
        <v>0</v>
      </c>
    </row>
    <row r="228" spans="1:10" ht="90" x14ac:dyDescent="0.25">
      <c r="A228" s="10" t="s">
        <v>838</v>
      </c>
      <c r="B228" s="3" t="s">
        <v>574</v>
      </c>
      <c r="C228" s="34">
        <v>1835.7</v>
      </c>
      <c r="D228" s="34"/>
      <c r="E228" s="34">
        <v>1835.7</v>
      </c>
      <c r="F228" s="34">
        <v>534.36334999999997</v>
      </c>
      <c r="G228" s="34">
        <f t="shared" si="9"/>
        <v>29.109514081821647</v>
      </c>
      <c r="H228" s="34">
        <f t="shared" si="10"/>
        <v>29.109514081821647</v>
      </c>
      <c r="I228" s="34">
        <v>0</v>
      </c>
      <c r="J228" s="37"/>
    </row>
    <row r="229" spans="1:10" ht="60" x14ac:dyDescent="0.25">
      <c r="A229" s="10" t="s">
        <v>751</v>
      </c>
      <c r="B229" s="3" t="s">
        <v>905</v>
      </c>
      <c r="C229" s="34">
        <v>1241.8</v>
      </c>
      <c r="D229" s="34"/>
      <c r="E229" s="34">
        <v>1241.8</v>
      </c>
      <c r="F229" s="34">
        <v>757.32871</v>
      </c>
      <c r="G229" s="34">
        <f t="shared" si="9"/>
        <v>60.986367369946862</v>
      </c>
      <c r="H229" s="34">
        <f t="shared" si="10"/>
        <v>60.986367369946862</v>
      </c>
      <c r="I229" s="34">
        <v>883.96261000000004</v>
      </c>
      <c r="J229" s="37">
        <f t="shared" si="11"/>
        <v>85.674292264465805</v>
      </c>
    </row>
    <row r="230" spans="1:10" ht="90" x14ac:dyDescent="0.25">
      <c r="A230" s="10" t="s">
        <v>821</v>
      </c>
      <c r="B230" s="3" t="s">
        <v>872</v>
      </c>
      <c r="C230" s="34">
        <v>879.5</v>
      </c>
      <c r="D230" s="34"/>
      <c r="E230" s="34">
        <v>879.5</v>
      </c>
      <c r="F230" s="34">
        <v>490.3</v>
      </c>
      <c r="G230" s="34">
        <f t="shared" si="9"/>
        <v>55.747583854462768</v>
      </c>
      <c r="H230" s="34">
        <f t="shared" si="10"/>
        <v>55.747583854462768</v>
      </c>
      <c r="I230" s="34">
        <v>764.27440999999999</v>
      </c>
      <c r="J230" s="37">
        <f t="shared" si="11"/>
        <v>64.152350724394921</v>
      </c>
    </row>
    <row r="231" spans="1:10" ht="75" x14ac:dyDescent="0.25">
      <c r="A231" s="10" t="s">
        <v>343</v>
      </c>
      <c r="B231" s="3" t="s">
        <v>130</v>
      </c>
      <c r="C231" s="34">
        <v>362.3</v>
      </c>
      <c r="D231" s="34"/>
      <c r="E231" s="34">
        <v>362.3</v>
      </c>
      <c r="F231" s="34">
        <v>267.02870999999999</v>
      </c>
      <c r="G231" s="34">
        <f t="shared" si="9"/>
        <v>73.703756555340874</v>
      </c>
      <c r="H231" s="34">
        <f t="shared" si="10"/>
        <v>73.703756555340874</v>
      </c>
      <c r="I231" s="34">
        <v>119.68819999999999</v>
      </c>
      <c r="J231" s="37" t="s">
        <v>1499</v>
      </c>
    </row>
    <row r="232" spans="1:10" ht="60" x14ac:dyDescent="0.25">
      <c r="A232" s="10" t="s">
        <v>1067</v>
      </c>
      <c r="B232" s="3" t="s">
        <v>113</v>
      </c>
      <c r="C232" s="34">
        <v>7.3</v>
      </c>
      <c r="D232" s="34"/>
      <c r="E232" s="34">
        <v>7.3</v>
      </c>
      <c r="F232" s="34">
        <v>3.4435899999999999</v>
      </c>
      <c r="G232" s="34">
        <f t="shared" si="9"/>
        <v>47.17246575342466</v>
      </c>
      <c r="H232" s="34">
        <f t="shared" si="10"/>
        <v>47.17246575342466</v>
      </c>
      <c r="I232" s="34">
        <v>13.49999</v>
      </c>
      <c r="J232" s="37">
        <f t="shared" si="11"/>
        <v>25.508092968957751</v>
      </c>
    </row>
    <row r="233" spans="1:10" ht="75" x14ac:dyDescent="0.25">
      <c r="A233" s="10" t="s">
        <v>300</v>
      </c>
      <c r="B233" s="3" t="s">
        <v>810</v>
      </c>
      <c r="C233" s="34">
        <v>7.3</v>
      </c>
      <c r="D233" s="34"/>
      <c r="E233" s="34">
        <v>7.3</v>
      </c>
      <c r="F233" s="34">
        <v>3.4435899999999999</v>
      </c>
      <c r="G233" s="34">
        <f t="shared" si="9"/>
        <v>47.17246575342466</v>
      </c>
      <c r="H233" s="34">
        <f t="shared" si="10"/>
        <v>47.17246575342466</v>
      </c>
      <c r="I233" s="34">
        <v>13.49999</v>
      </c>
      <c r="J233" s="37">
        <f t="shared" si="11"/>
        <v>25.508092968957751</v>
      </c>
    </row>
    <row r="234" spans="1:10" ht="45" x14ac:dyDescent="0.25">
      <c r="A234" s="10" t="s">
        <v>614</v>
      </c>
      <c r="B234" s="3" t="s">
        <v>1168</v>
      </c>
      <c r="C234" s="34">
        <v>79.2</v>
      </c>
      <c r="D234" s="34"/>
      <c r="E234" s="34">
        <v>79.2</v>
      </c>
      <c r="F234" s="34">
        <v>4.55</v>
      </c>
      <c r="G234" s="34">
        <f t="shared" si="9"/>
        <v>5.7449494949494948</v>
      </c>
      <c r="H234" s="34">
        <f t="shared" si="10"/>
        <v>5.7449494949494948</v>
      </c>
      <c r="I234" s="34">
        <v>4.84</v>
      </c>
      <c r="J234" s="37">
        <f t="shared" si="11"/>
        <v>94.008264462809919</v>
      </c>
    </row>
    <row r="235" spans="1:10" ht="90" x14ac:dyDescent="0.25">
      <c r="A235" s="10" t="s">
        <v>64</v>
      </c>
      <c r="B235" s="3" t="s">
        <v>1141</v>
      </c>
      <c r="C235" s="34">
        <v>1</v>
      </c>
      <c r="D235" s="34"/>
      <c r="E235" s="34">
        <v>1</v>
      </c>
      <c r="F235" s="34">
        <v>0</v>
      </c>
      <c r="G235" s="34">
        <f t="shared" si="9"/>
        <v>0</v>
      </c>
      <c r="H235" s="34">
        <f t="shared" si="10"/>
        <v>0</v>
      </c>
      <c r="I235" s="34">
        <v>0</v>
      </c>
      <c r="J235" s="37"/>
    </row>
    <row r="236" spans="1:10" ht="75" x14ac:dyDescent="0.25">
      <c r="A236" s="10" t="s">
        <v>993</v>
      </c>
      <c r="B236" s="3" t="s">
        <v>396</v>
      </c>
      <c r="C236" s="34">
        <v>78.2</v>
      </c>
      <c r="D236" s="34"/>
      <c r="E236" s="34">
        <v>78.2</v>
      </c>
      <c r="F236" s="34">
        <v>4.55</v>
      </c>
      <c r="G236" s="34">
        <f t="shared" si="9"/>
        <v>5.8184143222506393</v>
      </c>
      <c r="H236" s="34">
        <f t="shared" si="10"/>
        <v>5.8184143222506393</v>
      </c>
      <c r="I236" s="34">
        <v>4.84</v>
      </c>
      <c r="J236" s="37">
        <f t="shared" si="11"/>
        <v>94.008264462809919</v>
      </c>
    </row>
    <row r="237" spans="1:10" ht="45" x14ac:dyDescent="0.25">
      <c r="A237" s="10" t="s">
        <v>891</v>
      </c>
      <c r="B237" s="3" t="s">
        <v>1351</v>
      </c>
      <c r="C237" s="34">
        <v>881202</v>
      </c>
      <c r="D237" s="34"/>
      <c r="E237" s="34">
        <v>881202</v>
      </c>
      <c r="F237" s="34">
        <v>506612.99816999998</v>
      </c>
      <c r="G237" s="34">
        <f t="shared" si="9"/>
        <v>57.491131224168804</v>
      </c>
      <c r="H237" s="34">
        <f t="shared" si="10"/>
        <v>57.491131224168804</v>
      </c>
      <c r="I237" s="34">
        <v>497041.55767000001</v>
      </c>
      <c r="J237" s="37">
        <f t="shared" si="11"/>
        <v>101.92568213910893</v>
      </c>
    </row>
    <row r="238" spans="1:10" ht="75" x14ac:dyDescent="0.25">
      <c r="A238" s="10" t="s">
        <v>1387</v>
      </c>
      <c r="B238" s="3" t="s">
        <v>622</v>
      </c>
      <c r="C238" s="34">
        <v>772401.9</v>
      </c>
      <c r="D238" s="34"/>
      <c r="E238" s="34">
        <v>772401.9</v>
      </c>
      <c r="F238" s="34">
        <v>431878.46246000001</v>
      </c>
      <c r="G238" s="34">
        <f t="shared" si="9"/>
        <v>55.913697578941736</v>
      </c>
      <c r="H238" s="34">
        <f t="shared" si="10"/>
        <v>55.913697578941736</v>
      </c>
      <c r="I238" s="34">
        <v>418919.17164000002</v>
      </c>
      <c r="J238" s="37">
        <f t="shared" si="11"/>
        <v>103.09350626500728</v>
      </c>
    </row>
    <row r="239" spans="1:10" ht="90" x14ac:dyDescent="0.25">
      <c r="A239" s="10" t="s">
        <v>436</v>
      </c>
      <c r="B239" s="3" t="s">
        <v>726</v>
      </c>
      <c r="C239" s="34">
        <v>37.299999999999997</v>
      </c>
      <c r="D239" s="34"/>
      <c r="E239" s="34">
        <v>37.299999999999997</v>
      </c>
      <c r="F239" s="34">
        <v>7.5450000000000003E-2</v>
      </c>
      <c r="G239" s="34">
        <f t="shared" si="9"/>
        <v>0.20227882037533515</v>
      </c>
      <c r="H239" s="34">
        <f t="shared" si="10"/>
        <v>0.20227882037533515</v>
      </c>
      <c r="I239" s="34">
        <v>6.0024100000000002</v>
      </c>
      <c r="J239" s="37">
        <f t="shared" si="11"/>
        <v>1.2569951069653689</v>
      </c>
    </row>
    <row r="240" spans="1:10" ht="75" x14ac:dyDescent="0.25">
      <c r="A240" s="10" t="s">
        <v>859</v>
      </c>
      <c r="B240" s="3" t="s">
        <v>1431</v>
      </c>
      <c r="C240" s="34">
        <v>108762.8</v>
      </c>
      <c r="D240" s="34"/>
      <c r="E240" s="34">
        <v>108762.8</v>
      </c>
      <c r="F240" s="34">
        <v>74734.460260000007</v>
      </c>
      <c r="G240" s="34">
        <f t="shared" si="9"/>
        <v>68.71325513870552</v>
      </c>
      <c r="H240" s="34">
        <f t="shared" si="10"/>
        <v>68.71325513870552</v>
      </c>
      <c r="I240" s="34">
        <v>78116.383619999993</v>
      </c>
      <c r="J240" s="37">
        <f t="shared" si="11"/>
        <v>95.670660617814221</v>
      </c>
    </row>
    <row r="241" spans="1:10" ht="45" x14ac:dyDescent="0.25">
      <c r="A241" s="10" t="s">
        <v>529</v>
      </c>
      <c r="B241" s="3" t="s">
        <v>934</v>
      </c>
      <c r="C241" s="34">
        <v>474.7</v>
      </c>
      <c r="D241" s="34"/>
      <c r="E241" s="34">
        <v>474.7</v>
      </c>
      <c r="F241" s="34">
        <v>37.764879999999998</v>
      </c>
      <c r="G241" s="34">
        <f t="shared" si="9"/>
        <v>7.9555255951127029</v>
      </c>
      <c r="H241" s="34">
        <f t="shared" si="10"/>
        <v>7.9555255951127029</v>
      </c>
      <c r="I241" s="34">
        <v>133.56091000000001</v>
      </c>
      <c r="J241" s="37">
        <f t="shared" si="11"/>
        <v>28.275398842370869</v>
      </c>
    </row>
    <row r="242" spans="1:10" ht="90" x14ac:dyDescent="0.25">
      <c r="A242" s="10" t="s">
        <v>394</v>
      </c>
      <c r="B242" s="3" t="s">
        <v>901</v>
      </c>
      <c r="C242" s="34">
        <v>211</v>
      </c>
      <c r="D242" s="34"/>
      <c r="E242" s="34">
        <v>211</v>
      </c>
      <c r="F242" s="34">
        <v>0</v>
      </c>
      <c r="G242" s="34">
        <f t="shared" si="9"/>
        <v>0</v>
      </c>
      <c r="H242" s="34">
        <f t="shared" si="10"/>
        <v>0</v>
      </c>
      <c r="I242" s="34">
        <v>15</v>
      </c>
      <c r="J242" s="37">
        <f t="shared" si="11"/>
        <v>0</v>
      </c>
    </row>
    <row r="243" spans="1:10" ht="75" x14ac:dyDescent="0.25">
      <c r="A243" s="10" t="s">
        <v>1473</v>
      </c>
      <c r="B243" s="3" t="s">
        <v>175</v>
      </c>
      <c r="C243" s="34">
        <v>263.7</v>
      </c>
      <c r="D243" s="34"/>
      <c r="E243" s="34">
        <v>263.7</v>
      </c>
      <c r="F243" s="34">
        <v>37.764879999999998</v>
      </c>
      <c r="G243" s="34">
        <f t="shared" si="9"/>
        <v>14.321152825180128</v>
      </c>
      <c r="H243" s="34">
        <f t="shared" si="10"/>
        <v>14.321152825180128</v>
      </c>
      <c r="I243" s="34">
        <v>118.56091000000001</v>
      </c>
      <c r="J243" s="37">
        <f t="shared" si="11"/>
        <v>31.852724477232837</v>
      </c>
    </row>
    <row r="244" spans="1:10" ht="60" x14ac:dyDescent="0.25">
      <c r="A244" s="10" t="s">
        <v>655</v>
      </c>
      <c r="B244" s="3" t="s">
        <v>543</v>
      </c>
      <c r="C244" s="34">
        <v>11234.8</v>
      </c>
      <c r="D244" s="34"/>
      <c r="E244" s="34">
        <v>11234.8</v>
      </c>
      <c r="F244" s="34">
        <v>4062.1212500000001</v>
      </c>
      <c r="G244" s="34">
        <f t="shared" si="9"/>
        <v>36.156596023071174</v>
      </c>
      <c r="H244" s="34">
        <f t="shared" si="10"/>
        <v>36.156596023071174</v>
      </c>
      <c r="I244" s="34">
        <v>6830.8206099999998</v>
      </c>
      <c r="J244" s="37">
        <f t="shared" si="11"/>
        <v>59.467543973461204</v>
      </c>
    </row>
    <row r="245" spans="1:10" ht="105" x14ac:dyDescent="0.25">
      <c r="A245" s="10" t="s">
        <v>883</v>
      </c>
      <c r="B245" s="3" t="s">
        <v>504</v>
      </c>
      <c r="C245" s="34">
        <v>5767.5</v>
      </c>
      <c r="D245" s="34"/>
      <c r="E245" s="34">
        <v>5767.5</v>
      </c>
      <c r="F245" s="34">
        <v>1933.6046799999999</v>
      </c>
      <c r="G245" s="34">
        <f t="shared" si="9"/>
        <v>33.525872214997833</v>
      </c>
      <c r="H245" s="34">
        <f t="shared" si="10"/>
        <v>33.525872214997833</v>
      </c>
      <c r="I245" s="34">
        <v>3771.6443899999999</v>
      </c>
      <c r="J245" s="37">
        <f t="shared" si="11"/>
        <v>51.266887332397737</v>
      </c>
    </row>
    <row r="246" spans="1:10" ht="90" x14ac:dyDescent="0.25">
      <c r="A246" s="10" t="s">
        <v>801</v>
      </c>
      <c r="B246" s="3" t="s">
        <v>1211</v>
      </c>
      <c r="C246" s="34">
        <v>5467.3</v>
      </c>
      <c r="D246" s="34"/>
      <c r="E246" s="34">
        <v>5467.3</v>
      </c>
      <c r="F246" s="34">
        <v>2128.5165699999998</v>
      </c>
      <c r="G246" s="34">
        <f t="shared" si="9"/>
        <v>38.931768331717656</v>
      </c>
      <c r="H246" s="34">
        <f t="shared" si="10"/>
        <v>38.931768331717656</v>
      </c>
      <c r="I246" s="34">
        <v>3059.1762199999998</v>
      </c>
      <c r="J246" s="37">
        <f t="shared" si="11"/>
        <v>69.578096092810242</v>
      </c>
    </row>
    <row r="247" spans="1:10" ht="60" x14ac:dyDescent="0.25">
      <c r="A247" s="10" t="s">
        <v>665</v>
      </c>
      <c r="B247" s="3" t="s">
        <v>718</v>
      </c>
      <c r="C247" s="34">
        <v>0</v>
      </c>
      <c r="D247" s="34"/>
      <c r="E247" s="34">
        <v>0</v>
      </c>
      <c r="F247" s="34">
        <v>0</v>
      </c>
      <c r="G247" s="34"/>
      <c r="H247" s="34"/>
      <c r="I247" s="34">
        <v>192.66058000000001</v>
      </c>
      <c r="J247" s="37">
        <f t="shared" si="11"/>
        <v>0</v>
      </c>
    </row>
    <row r="248" spans="1:10" ht="90" x14ac:dyDescent="0.25">
      <c r="A248" s="10" t="s">
        <v>1258</v>
      </c>
      <c r="B248" s="3" t="s">
        <v>718</v>
      </c>
      <c r="C248" s="34">
        <v>987.5</v>
      </c>
      <c r="D248" s="34"/>
      <c r="E248" s="34">
        <v>987.5</v>
      </c>
      <c r="F248" s="34">
        <v>455.91878000000003</v>
      </c>
      <c r="G248" s="34">
        <f t="shared" si="9"/>
        <v>46.168990379746838</v>
      </c>
      <c r="H248" s="34">
        <f t="shared" si="10"/>
        <v>46.168990379746838</v>
      </c>
      <c r="I248" s="34">
        <v>0</v>
      </c>
      <c r="J248" s="37"/>
    </row>
    <row r="249" spans="1:10" ht="120" x14ac:dyDescent="0.25">
      <c r="A249" s="10" t="s">
        <v>390</v>
      </c>
      <c r="B249" s="3" t="s">
        <v>693</v>
      </c>
      <c r="C249" s="34">
        <v>0</v>
      </c>
      <c r="D249" s="34"/>
      <c r="E249" s="34">
        <v>0</v>
      </c>
      <c r="F249" s="34">
        <v>0</v>
      </c>
      <c r="G249" s="34"/>
      <c r="H249" s="34"/>
      <c r="I249" s="34">
        <v>5</v>
      </c>
      <c r="J249" s="37">
        <f t="shared" si="11"/>
        <v>0</v>
      </c>
    </row>
    <row r="250" spans="1:10" ht="150" x14ac:dyDescent="0.25">
      <c r="A250" s="10" t="s">
        <v>701</v>
      </c>
      <c r="B250" s="3" t="s">
        <v>693</v>
      </c>
      <c r="C250" s="34">
        <v>50</v>
      </c>
      <c r="D250" s="34"/>
      <c r="E250" s="34">
        <v>50</v>
      </c>
      <c r="F250" s="34">
        <v>20</v>
      </c>
      <c r="G250" s="34">
        <f t="shared" si="9"/>
        <v>40</v>
      </c>
      <c r="H250" s="34">
        <f t="shared" si="10"/>
        <v>40</v>
      </c>
      <c r="I250" s="34">
        <v>0</v>
      </c>
      <c r="J250" s="37"/>
    </row>
    <row r="251" spans="1:10" ht="105" x14ac:dyDescent="0.25">
      <c r="A251" s="10" t="s">
        <v>1025</v>
      </c>
      <c r="B251" s="3" t="s">
        <v>796</v>
      </c>
      <c r="C251" s="34">
        <v>0</v>
      </c>
      <c r="D251" s="34"/>
      <c r="E251" s="34">
        <v>0</v>
      </c>
      <c r="F251" s="34">
        <v>0</v>
      </c>
      <c r="G251" s="34"/>
      <c r="H251" s="34"/>
      <c r="I251" s="34">
        <v>146.04308</v>
      </c>
      <c r="J251" s="37">
        <f t="shared" si="11"/>
        <v>0</v>
      </c>
    </row>
    <row r="252" spans="1:10" ht="120" x14ac:dyDescent="0.25">
      <c r="A252" s="10" t="s">
        <v>1023</v>
      </c>
      <c r="B252" s="3" t="s">
        <v>796</v>
      </c>
      <c r="C252" s="34">
        <v>682.2</v>
      </c>
      <c r="D252" s="34"/>
      <c r="E252" s="34">
        <v>682.2</v>
      </c>
      <c r="F252" s="34">
        <v>378.75306</v>
      </c>
      <c r="G252" s="34">
        <f t="shared" si="9"/>
        <v>55.519357959542646</v>
      </c>
      <c r="H252" s="34">
        <f t="shared" si="10"/>
        <v>55.519357959542646</v>
      </c>
      <c r="I252" s="34">
        <v>0</v>
      </c>
      <c r="J252" s="37"/>
    </row>
    <row r="253" spans="1:10" ht="195" x14ac:dyDescent="0.25">
      <c r="A253" s="10" t="s">
        <v>1131</v>
      </c>
      <c r="B253" s="3" t="s">
        <v>1478</v>
      </c>
      <c r="C253" s="34">
        <v>255.3</v>
      </c>
      <c r="D253" s="34"/>
      <c r="E253" s="34">
        <v>255.3</v>
      </c>
      <c r="F253" s="34">
        <v>57.16572</v>
      </c>
      <c r="G253" s="34">
        <f t="shared" si="9"/>
        <v>22.391586368977674</v>
      </c>
      <c r="H253" s="34">
        <f t="shared" si="10"/>
        <v>22.391586368977674</v>
      </c>
      <c r="I253" s="34">
        <v>41.6175</v>
      </c>
      <c r="J253" s="37">
        <f t="shared" si="11"/>
        <v>137.35981257884305</v>
      </c>
    </row>
    <row r="254" spans="1:10" ht="60" x14ac:dyDescent="0.25">
      <c r="A254" s="10" t="s">
        <v>756</v>
      </c>
      <c r="B254" s="3" t="s">
        <v>299</v>
      </c>
      <c r="C254" s="34">
        <v>21.5</v>
      </c>
      <c r="D254" s="34"/>
      <c r="E254" s="34">
        <v>21.5</v>
      </c>
      <c r="F254" s="34">
        <v>2</v>
      </c>
      <c r="G254" s="34">
        <f t="shared" si="9"/>
        <v>9.3023255813953494</v>
      </c>
      <c r="H254" s="34">
        <f t="shared" si="10"/>
        <v>9.3023255813953494</v>
      </c>
      <c r="I254" s="34">
        <v>2</v>
      </c>
      <c r="J254" s="37">
        <f t="shared" si="11"/>
        <v>100</v>
      </c>
    </row>
    <row r="255" spans="1:10" ht="75" x14ac:dyDescent="0.25">
      <c r="A255" s="10" t="s">
        <v>37</v>
      </c>
      <c r="B255" s="3" t="s">
        <v>983</v>
      </c>
      <c r="C255" s="34">
        <v>21.5</v>
      </c>
      <c r="D255" s="34"/>
      <c r="E255" s="34">
        <v>21.5</v>
      </c>
      <c r="F255" s="34">
        <v>2</v>
      </c>
      <c r="G255" s="34">
        <f t="shared" si="9"/>
        <v>9.3023255813953494</v>
      </c>
      <c r="H255" s="34">
        <f t="shared" si="10"/>
        <v>9.3023255813953494</v>
      </c>
      <c r="I255" s="34">
        <v>2</v>
      </c>
      <c r="J255" s="37">
        <f t="shared" si="11"/>
        <v>100</v>
      </c>
    </row>
    <row r="256" spans="1:10" ht="60" x14ac:dyDescent="0.25">
      <c r="A256" s="10" t="s">
        <v>1381</v>
      </c>
      <c r="B256" s="3" t="s">
        <v>1342</v>
      </c>
      <c r="C256" s="34">
        <v>605.9</v>
      </c>
      <c r="D256" s="34"/>
      <c r="E256" s="34">
        <v>605.9</v>
      </c>
      <c r="F256" s="34">
        <v>247.43496999999999</v>
      </c>
      <c r="G256" s="34">
        <f t="shared" si="9"/>
        <v>40.837592011883153</v>
      </c>
      <c r="H256" s="34">
        <f t="shared" si="10"/>
        <v>40.837592011883153</v>
      </c>
      <c r="I256" s="34">
        <v>398.97534999999999</v>
      </c>
      <c r="J256" s="37">
        <f t="shared" si="11"/>
        <v>62.017608356004949</v>
      </c>
    </row>
    <row r="257" spans="1:10" ht="75" x14ac:dyDescent="0.25">
      <c r="A257" s="10" t="s">
        <v>1463</v>
      </c>
      <c r="B257" s="3" t="s">
        <v>587</v>
      </c>
      <c r="C257" s="34">
        <v>605.9</v>
      </c>
      <c r="D257" s="34"/>
      <c r="E257" s="34">
        <v>605.9</v>
      </c>
      <c r="F257" s="34">
        <v>247.43496999999999</v>
      </c>
      <c r="G257" s="34">
        <f t="shared" si="9"/>
        <v>40.837592011883153</v>
      </c>
      <c r="H257" s="34">
        <f t="shared" si="10"/>
        <v>40.837592011883153</v>
      </c>
      <c r="I257" s="34">
        <v>398.97534999999999</v>
      </c>
      <c r="J257" s="37">
        <f t="shared" si="11"/>
        <v>62.017608356004949</v>
      </c>
    </row>
    <row r="258" spans="1:10" ht="90" x14ac:dyDescent="0.25">
      <c r="A258" s="10" t="s">
        <v>433</v>
      </c>
      <c r="B258" s="3" t="s">
        <v>56</v>
      </c>
      <c r="C258" s="34">
        <v>0</v>
      </c>
      <c r="D258" s="34"/>
      <c r="E258" s="34">
        <v>0</v>
      </c>
      <c r="F258" s="34">
        <v>0</v>
      </c>
      <c r="G258" s="34"/>
      <c r="H258" s="34"/>
      <c r="I258" s="34">
        <v>1</v>
      </c>
      <c r="J258" s="37">
        <f t="shared" si="11"/>
        <v>0</v>
      </c>
    </row>
    <row r="259" spans="1:10" ht="105" x14ac:dyDescent="0.25">
      <c r="A259" s="10" t="s">
        <v>1365</v>
      </c>
      <c r="B259" s="3" t="s">
        <v>768</v>
      </c>
      <c r="C259" s="34">
        <v>0</v>
      </c>
      <c r="D259" s="34"/>
      <c r="E259" s="34">
        <v>0</v>
      </c>
      <c r="F259" s="34">
        <v>0</v>
      </c>
      <c r="G259" s="34"/>
      <c r="H259" s="34"/>
      <c r="I259" s="34">
        <v>1</v>
      </c>
      <c r="J259" s="37">
        <f t="shared" si="11"/>
        <v>0</v>
      </c>
    </row>
    <row r="260" spans="1:10" ht="45" x14ac:dyDescent="0.25">
      <c r="A260" s="10" t="s">
        <v>1311</v>
      </c>
      <c r="B260" s="3" t="s">
        <v>1128</v>
      </c>
      <c r="C260" s="34">
        <v>7574.7</v>
      </c>
      <c r="D260" s="34"/>
      <c r="E260" s="34">
        <v>7574.7</v>
      </c>
      <c r="F260" s="34">
        <v>1843.28523</v>
      </c>
      <c r="G260" s="34">
        <f t="shared" si="9"/>
        <v>24.334762168798765</v>
      </c>
      <c r="H260" s="34">
        <f t="shared" si="10"/>
        <v>24.334762168798765</v>
      </c>
      <c r="I260" s="34">
        <v>1847.3194599999999</v>
      </c>
      <c r="J260" s="37">
        <f t="shared" si="11"/>
        <v>99.781617089661367</v>
      </c>
    </row>
    <row r="261" spans="1:10" ht="90" x14ac:dyDescent="0.25">
      <c r="A261" s="10" t="s">
        <v>1427</v>
      </c>
      <c r="B261" s="3" t="s">
        <v>1096</v>
      </c>
      <c r="C261" s="34">
        <v>131.5</v>
      </c>
      <c r="D261" s="34"/>
      <c r="E261" s="34">
        <v>131.5</v>
      </c>
      <c r="F261" s="34">
        <v>10.04663</v>
      </c>
      <c r="G261" s="34">
        <f t="shared" si="9"/>
        <v>7.6400228136882129</v>
      </c>
      <c r="H261" s="34">
        <f t="shared" si="10"/>
        <v>7.6400228136882129</v>
      </c>
      <c r="I261" s="34">
        <v>78</v>
      </c>
      <c r="J261" s="37">
        <f t="shared" si="11"/>
        <v>12.880294871794874</v>
      </c>
    </row>
    <row r="262" spans="1:10" ht="75" x14ac:dyDescent="0.25">
      <c r="A262" s="10" t="s">
        <v>313</v>
      </c>
      <c r="B262" s="3" t="s">
        <v>340</v>
      </c>
      <c r="C262" s="34">
        <v>7443.2</v>
      </c>
      <c r="D262" s="34"/>
      <c r="E262" s="34">
        <v>7443.2</v>
      </c>
      <c r="F262" s="34">
        <v>1833.2385999999999</v>
      </c>
      <c r="G262" s="34">
        <f t="shared" si="9"/>
        <v>24.629710339638862</v>
      </c>
      <c r="H262" s="34">
        <f t="shared" si="10"/>
        <v>24.629710339638862</v>
      </c>
      <c r="I262" s="34">
        <v>1769.3194599999999</v>
      </c>
      <c r="J262" s="37">
        <f t="shared" si="11"/>
        <v>103.61263985645645</v>
      </c>
    </row>
    <row r="263" spans="1:10" ht="60" x14ac:dyDescent="0.25">
      <c r="A263" s="10" t="s">
        <v>1248</v>
      </c>
      <c r="B263" s="3" t="s">
        <v>325</v>
      </c>
      <c r="C263" s="34">
        <v>12217</v>
      </c>
      <c r="D263" s="34"/>
      <c r="E263" s="34">
        <v>12217</v>
      </c>
      <c r="F263" s="34">
        <v>14845.832050000001</v>
      </c>
      <c r="G263" s="34">
        <f t="shared" si="9"/>
        <v>121.51781984120488</v>
      </c>
      <c r="H263" s="34">
        <f t="shared" si="10"/>
        <v>121.51781984120488</v>
      </c>
      <c r="I263" s="34">
        <v>6924.7890200000002</v>
      </c>
      <c r="J263" s="37" t="s">
        <v>1499</v>
      </c>
    </row>
    <row r="264" spans="1:10" ht="90" x14ac:dyDescent="0.25">
      <c r="A264" s="10" t="s">
        <v>900</v>
      </c>
      <c r="B264" s="3" t="s">
        <v>293</v>
      </c>
      <c r="C264" s="34">
        <v>25</v>
      </c>
      <c r="D264" s="34"/>
      <c r="E264" s="34">
        <v>25</v>
      </c>
      <c r="F264" s="34">
        <v>0</v>
      </c>
      <c r="G264" s="34">
        <f t="shared" ref="G264:G327" si="12">F264/C264*100</f>
        <v>0</v>
      </c>
      <c r="H264" s="34">
        <f t="shared" ref="H264:H327" si="13">F264/E264*100</f>
        <v>0</v>
      </c>
      <c r="I264" s="34">
        <v>2.6900000000000001E-3</v>
      </c>
      <c r="J264" s="37">
        <f t="shared" ref="J264:J327" si="14">F264/I264*100</f>
        <v>0</v>
      </c>
    </row>
    <row r="265" spans="1:10" ht="75" x14ac:dyDescent="0.25">
      <c r="A265" s="10" t="s">
        <v>882</v>
      </c>
      <c r="B265" s="3" t="s">
        <v>1021</v>
      </c>
      <c r="C265" s="34">
        <v>12192</v>
      </c>
      <c r="D265" s="34"/>
      <c r="E265" s="34">
        <v>12192</v>
      </c>
      <c r="F265" s="34">
        <v>14845.832050000001</v>
      </c>
      <c r="G265" s="34">
        <f t="shared" si="12"/>
        <v>121.76699516076117</v>
      </c>
      <c r="H265" s="34">
        <f t="shared" si="13"/>
        <v>121.76699516076117</v>
      </c>
      <c r="I265" s="34">
        <v>6924.7863299999999</v>
      </c>
      <c r="J265" s="37" t="s">
        <v>1499</v>
      </c>
    </row>
    <row r="266" spans="1:10" ht="150" x14ac:dyDescent="0.25">
      <c r="A266" s="10" t="s">
        <v>1161</v>
      </c>
      <c r="B266" s="3" t="s">
        <v>736</v>
      </c>
      <c r="C266" s="34">
        <v>175</v>
      </c>
      <c r="D266" s="34"/>
      <c r="E266" s="34">
        <v>175</v>
      </c>
      <c r="F266" s="34">
        <v>0</v>
      </c>
      <c r="G266" s="34">
        <f t="shared" si="12"/>
        <v>0</v>
      </c>
      <c r="H266" s="34">
        <f t="shared" si="13"/>
        <v>0</v>
      </c>
      <c r="I266" s="34">
        <v>0</v>
      </c>
      <c r="J266" s="37"/>
    </row>
    <row r="267" spans="1:10" ht="135" x14ac:dyDescent="0.25">
      <c r="A267" s="10" t="s">
        <v>806</v>
      </c>
      <c r="B267" s="3" t="s">
        <v>706</v>
      </c>
      <c r="C267" s="34">
        <v>175</v>
      </c>
      <c r="D267" s="34"/>
      <c r="E267" s="34">
        <v>175</v>
      </c>
      <c r="F267" s="34">
        <v>0</v>
      </c>
      <c r="G267" s="34">
        <f t="shared" si="12"/>
        <v>0</v>
      </c>
      <c r="H267" s="34">
        <f t="shared" si="13"/>
        <v>0</v>
      </c>
      <c r="I267" s="34">
        <v>0</v>
      </c>
      <c r="J267" s="37"/>
    </row>
    <row r="268" spans="1:10" ht="105" x14ac:dyDescent="0.25">
      <c r="A268" s="10" t="s">
        <v>662</v>
      </c>
      <c r="B268" s="3" t="s">
        <v>893</v>
      </c>
      <c r="C268" s="34">
        <v>855</v>
      </c>
      <c r="D268" s="34"/>
      <c r="E268" s="34">
        <v>855</v>
      </c>
      <c r="F268" s="34">
        <v>25</v>
      </c>
      <c r="G268" s="34">
        <f t="shared" si="12"/>
        <v>2.9239766081871341</v>
      </c>
      <c r="H268" s="34">
        <f t="shared" si="13"/>
        <v>2.9239766081871341</v>
      </c>
      <c r="I268" s="34">
        <v>85</v>
      </c>
      <c r="J268" s="37">
        <f t="shared" si="14"/>
        <v>29.411764705882355</v>
      </c>
    </row>
    <row r="269" spans="1:10" ht="150" x14ac:dyDescent="0.25">
      <c r="A269" s="10" t="s">
        <v>850</v>
      </c>
      <c r="B269" s="3" t="s">
        <v>719</v>
      </c>
      <c r="C269" s="34">
        <v>855</v>
      </c>
      <c r="D269" s="34"/>
      <c r="E269" s="34">
        <v>855</v>
      </c>
      <c r="F269" s="34">
        <v>25</v>
      </c>
      <c r="G269" s="34">
        <f t="shared" si="12"/>
        <v>2.9239766081871341</v>
      </c>
      <c r="H269" s="34">
        <f t="shared" si="13"/>
        <v>2.9239766081871341</v>
      </c>
      <c r="I269" s="34">
        <v>85</v>
      </c>
      <c r="J269" s="37">
        <f t="shared" si="14"/>
        <v>29.411764705882355</v>
      </c>
    </row>
    <row r="270" spans="1:10" ht="30" x14ac:dyDescent="0.25">
      <c r="A270" s="10" t="s">
        <v>524</v>
      </c>
      <c r="B270" s="3" t="s">
        <v>1343</v>
      </c>
      <c r="C270" s="34">
        <v>18797.099999999999</v>
      </c>
      <c r="D270" s="34"/>
      <c r="E270" s="34">
        <v>18797.099999999999</v>
      </c>
      <c r="F270" s="34">
        <v>18344.268550000001</v>
      </c>
      <c r="G270" s="34">
        <f t="shared" si="12"/>
        <v>97.590950465763342</v>
      </c>
      <c r="H270" s="34">
        <f t="shared" si="13"/>
        <v>97.590950465763342</v>
      </c>
      <c r="I270" s="34">
        <v>16569.906190000002</v>
      </c>
      <c r="J270" s="37">
        <f t="shared" si="14"/>
        <v>110.70834282134219</v>
      </c>
    </row>
    <row r="271" spans="1:10" ht="60" x14ac:dyDescent="0.25">
      <c r="A271" s="10" t="s">
        <v>326</v>
      </c>
      <c r="B271" s="3" t="s">
        <v>926</v>
      </c>
      <c r="C271" s="34">
        <v>18797.099999999999</v>
      </c>
      <c r="D271" s="34"/>
      <c r="E271" s="34">
        <v>18797.099999999999</v>
      </c>
      <c r="F271" s="34">
        <v>18344.268550000001</v>
      </c>
      <c r="G271" s="34">
        <f t="shared" si="12"/>
        <v>97.590950465763342</v>
      </c>
      <c r="H271" s="34">
        <f t="shared" si="13"/>
        <v>97.590950465763342</v>
      </c>
      <c r="I271" s="34">
        <v>16569.906190000002</v>
      </c>
      <c r="J271" s="37">
        <f t="shared" si="14"/>
        <v>110.70834282134219</v>
      </c>
    </row>
    <row r="272" spans="1:10" ht="105" x14ac:dyDescent="0.25">
      <c r="A272" s="10" t="s">
        <v>1220</v>
      </c>
      <c r="B272" s="3" t="s">
        <v>1201</v>
      </c>
      <c r="C272" s="34">
        <v>24866.5</v>
      </c>
      <c r="D272" s="34"/>
      <c r="E272" s="34">
        <v>24866.5</v>
      </c>
      <c r="F272" s="34">
        <v>49468.355360000001</v>
      </c>
      <c r="G272" s="34">
        <f t="shared" si="12"/>
        <v>198.93573828242816</v>
      </c>
      <c r="H272" s="34">
        <f t="shared" si="13"/>
        <v>198.93573828242816</v>
      </c>
      <c r="I272" s="34">
        <v>26548.043570000002</v>
      </c>
      <c r="J272" s="37">
        <f t="shared" si="14"/>
        <v>186.33521988000865</v>
      </c>
    </row>
    <row r="273" spans="1:10" ht="45" x14ac:dyDescent="0.25">
      <c r="A273" s="10" t="s">
        <v>1372</v>
      </c>
      <c r="B273" s="3" t="s">
        <v>783</v>
      </c>
      <c r="C273" s="34">
        <v>9923.2000000000007</v>
      </c>
      <c r="D273" s="34"/>
      <c r="E273" s="34">
        <v>9923.2000000000007</v>
      </c>
      <c r="F273" s="34">
        <v>23906.303540000001</v>
      </c>
      <c r="G273" s="34" t="s">
        <v>1499</v>
      </c>
      <c r="H273" s="34" t="s">
        <v>1499</v>
      </c>
      <c r="I273" s="34">
        <v>14337.17323</v>
      </c>
      <c r="J273" s="37">
        <f t="shared" si="14"/>
        <v>166.74349368937632</v>
      </c>
    </row>
    <row r="274" spans="1:10" ht="75" x14ac:dyDescent="0.25">
      <c r="A274" s="10" t="s">
        <v>688</v>
      </c>
      <c r="B274" s="3" t="s">
        <v>225</v>
      </c>
      <c r="C274" s="34">
        <v>9923.2000000000007</v>
      </c>
      <c r="D274" s="34"/>
      <c r="E274" s="34">
        <v>9923.2000000000007</v>
      </c>
      <c r="F274" s="34">
        <v>23906.303540000001</v>
      </c>
      <c r="G274" s="34" t="s">
        <v>1499</v>
      </c>
      <c r="H274" s="34" t="s">
        <v>1499</v>
      </c>
      <c r="I274" s="34">
        <v>14337.17323</v>
      </c>
      <c r="J274" s="37">
        <f t="shared" si="14"/>
        <v>166.74349368937632</v>
      </c>
    </row>
    <row r="275" spans="1:10" ht="75" x14ac:dyDescent="0.25">
      <c r="A275" s="10" t="s">
        <v>117</v>
      </c>
      <c r="B275" s="3" t="s">
        <v>578</v>
      </c>
      <c r="C275" s="34">
        <v>5036.8999999999996</v>
      </c>
      <c r="D275" s="34"/>
      <c r="E275" s="34">
        <v>5036.8999999999996</v>
      </c>
      <c r="F275" s="34">
        <v>4806.93696</v>
      </c>
      <c r="G275" s="34">
        <f t="shared" si="12"/>
        <v>95.43443308384127</v>
      </c>
      <c r="H275" s="34">
        <f t="shared" si="13"/>
        <v>95.43443308384127</v>
      </c>
      <c r="I275" s="34">
        <v>3838.8847099999998</v>
      </c>
      <c r="J275" s="37">
        <f t="shared" si="14"/>
        <v>125.21701804376409</v>
      </c>
    </row>
    <row r="276" spans="1:10" ht="75" x14ac:dyDescent="0.25">
      <c r="A276" s="10" t="s">
        <v>365</v>
      </c>
      <c r="B276" s="3" t="s">
        <v>846</v>
      </c>
      <c r="C276" s="34">
        <v>5036.8999999999996</v>
      </c>
      <c r="D276" s="34"/>
      <c r="E276" s="34">
        <v>5036.8999999999996</v>
      </c>
      <c r="F276" s="34">
        <v>4806.93696</v>
      </c>
      <c r="G276" s="34">
        <f t="shared" si="12"/>
        <v>95.43443308384127</v>
      </c>
      <c r="H276" s="34">
        <f t="shared" si="13"/>
        <v>95.43443308384127</v>
      </c>
      <c r="I276" s="34">
        <v>3838.8847099999998</v>
      </c>
      <c r="J276" s="37">
        <f t="shared" si="14"/>
        <v>125.21701804376409</v>
      </c>
    </row>
    <row r="277" spans="1:10" ht="60" x14ac:dyDescent="0.25">
      <c r="A277" s="10" t="s">
        <v>1061</v>
      </c>
      <c r="B277" s="3" t="s">
        <v>136</v>
      </c>
      <c r="C277" s="34">
        <v>0</v>
      </c>
      <c r="D277" s="34"/>
      <c r="E277" s="34">
        <v>0</v>
      </c>
      <c r="F277" s="34">
        <v>6.8669999999999995E-2</v>
      </c>
      <c r="G277" s="34"/>
      <c r="H277" s="34"/>
      <c r="I277" s="34">
        <v>23.191320000000001</v>
      </c>
      <c r="J277" s="37">
        <f t="shared" si="14"/>
        <v>0.29610216236074527</v>
      </c>
    </row>
    <row r="278" spans="1:10" ht="75" x14ac:dyDescent="0.25">
      <c r="A278" s="10" t="s">
        <v>1199</v>
      </c>
      <c r="B278" s="3" t="s">
        <v>1045</v>
      </c>
      <c r="C278" s="34">
        <v>0</v>
      </c>
      <c r="D278" s="34"/>
      <c r="E278" s="34">
        <v>0</v>
      </c>
      <c r="F278" s="34">
        <v>6.8669999999999995E-2</v>
      </c>
      <c r="G278" s="34"/>
      <c r="H278" s="34"/>
      <c r="I278" s="34">
        <v>23.191320000000001</v>
      </c>
      <c r="J278" s="37">
        <f t="shared" si="14"/>
        <v>0.29610216236074527</v>
      </c>
    </row>
    <row r="279" spans="1:10" ht="75" x14ac:dyDescent="0.25">
      <c r="A279" s="10" t="s">
        <v>1366</v>
      </c>
      <c r="B279" s="3" t="s">
        <v>742</v>
      </c>
      <c r="C279" s="34">
        <v>9906.4</v>
      </c>
      <c r="D279" s="34"/>
      <c r="E279" s="34">
        <v>9906.4</v>
      </c>
      <c r="F279" s="34">
        <v>20755.046190000001</v>
      </c>
      <c r="G279" s="34" t="s">
        <v>1499</v>
      </c>
      <c r="H279" s="34" t="s">
        <v>1499</v>
      </c>
      <c r="I279" s="34">
        <v>8348.7943099999993</v>
      </c>
      <c r="J279" s="37" t="s">
        <v>1499</v>
      </c>
    </row>
    <row r="280" spans="1:10" ht="60" x14ac:dyDescent="0.25">
      <c r="A280" s="10" t="s">
        <v>860</v>
      </c>
      <c r="B280" s="3" t="s">
        <v>1037</v>
      </c>
      <c r="C280" s="34">
        <v>9906.4</v>
      </c>
      <c r="D280" s="34"/>
      <c r="E280" s="34">
        <v>9906.4</v>
      </c>
      <c r="F280" s="34">
        <v>20755.046190000001</v>
      </c>
      <c r="G280" s="34" t="s">
        <v>1499</v>
      </c>
      <c r="H280" s="34" t="s">
        <v>1499</v>
      </c>
      <c r="I280" s="34">
        <v>8348.7943099999993</v>
      </c>
      <c r="J280" s="37" t="s">
        <v>1499</v>
      </c>
    </row>
    <row r="281" spans="1:10" ht="60" x14ac:dyDescent="0.25">
      <c r="A281" s="10" t="s">
        <v>1303</v>
      </c>
      <c r="B281" s="3" t="s">
        <v>1094</v>
      </c>
      <c r="C281" s="34">
        <v>3650</v>
      </c>
      <c r="D281" s="34"/>
      <c r="E281" s="34">
        <v>3650</v>
      </c>
      <c r="F281" s="34">
        <v>3000</v>
      </c>
      <c r="G281" s="34">
        <f t="shared" si="12"/>
        <v>82.191780821917803</v>
      </c>
      <c r="H281" s="34">
        <f t="shared" si="13"/>
        <v>82.191780821917803</v>
      </c>
      <c r="I281" s="34">
        <v>6873.6279999999997</v>
      </c>
      <c r="J281" s="37">
        <f t="shared" si="14"/>
        <v>43.645073605961805</v>
      </c>
    </row>
    <row r="282" spans="1:10" ht="45" x14ac:dyDescent="0.25">
      <c r="A282" s="10" t="s">
        <v>1083</v>
      </c>
      <c r="B282" s="3" t="s">
        <v>749</v>
      </c>
      <c r="C282" s="34">
        <v>3650</v>
      </c>
      <c r="D282" s="34"/>
      <c r="E282" s="34">
        <v>3650</v>
      </c>
      <c r="F282" s="34">
        <v>3000</v>
      </c>
      <c r="G282" s="34">
        <f t="shared" si="12"/>
        <v>82.191780821917803</v>
      </c>
      <c r="H282" s="34">
        <f t="shared" si="13"/>
        <v>82.191780821917803</v>
      </c>
      <c r="I282" s="34">
        <v>6873.6279999999997</v>
      </c>
      <c r="J282" s="37">
        <f t="shared" si="14"/>
        <v>43.645073605961805</v>
      </c>
    </row>
    <row r="283" spans="1:10" x14ac:dyDescent="0.25">
      <c r="A283" s="10" t="s">
        <v>1433</v>
      </c>
      <c r="B283" s="3" t="s">
        <v>345</v>
      </c>
      <c r="C283" s="34">
        <v>533</v>
      </c>
      <c r="D283" s="34"/>
      <c r="E283" s="34">
        <v>533</v>
      </c>
      <c r="F283" s="34">
        <v>7791.9302799999996</v>
      </c>
      <c r="G283" s="34" t="s">
        <v>1499</v>
      </c>
      <c r="H283" s="34" t="s">
        <v>1499</v>
      </c>
      <c r="I283" s="34">
        <v>-4723.6870699999999</v>
      </c>
      <c r="J283" s="37">
        <f t="shared" si="14"/>
        <v>-164.95441303650961</v>
      </c>
    </row>
    <row r="284" spans="1:10" ht="90" x14ac:dyDescent="0.25">
      <c r="A284" s="10" t="s">
        <v>188</v>
      </c>
      <c r="B284" s="3" t="s">
        <v>1032</v>
      </c>
      <c r="C284" s="34">
        <v>435.2</v>
      </c>
      <c r="D284" s="34"/>
      <c r="E284" s="34">
        <v>435.2</v>
      </c>
      <c r="F284" s="34">
        <v>5979.9252299999998</v>
      </c>
      <c r="G284" s="34" t="s">
        <v>1499</v>
      </c>
      <c r="H284" s="34" t="s">
        <v>1499</v>
      </c>
      <c r="I284" s="34">
        <v>884.25021000000004</v>
      </c>
      <c r="J284" s="37" t="s">
        <v>1499</v>
      </c>
    </row>
    <row r="285" spans="1:10" ht="45" x14ac:dyDescent="0.25">
      <c r="A285" s="10" t="s">
        <v>154</v>
      </c>
      <c r="B285" s="3" t="s">
        <v>273</v>
      </c>
      <c r="C285" s="34">
        <v>136.6</v>
      </c>
      <c r="D285" s="34"/>
      <c r="E285" s="34">
        <v>136.6</v>
      </c>
      <c r="F285" s="34">
        <v>5174.5106100000003</v>
      </c>
      <c r="G285" s="34" t="s">
        <v>1499</v>
      </c>
      <c r="H285" s="34" t="s">
        <v>1499</v>
      </c>
      <c r="I285" s="34">
        <v>592.93600000000004</v>
      </c>
      <c r="J285" s="37" t="s">
        <v>1499</v>
      </c>
    </row>
    <row r="286" spans="1:10" ht="75" x14ac:dyDescent="0.25">
      <c r="A286" s="10" t="s">
        <v>1041</v>
      </c>
      <c r="B286" s="3" t="s">
        <v>998</v>
      </c>
      <c r="C286" s="34">
        <v>298.60000000000002</v>
      </c>
      <c r="D286" s="34"/>
      <c r="E286" s="34">
        <v>298.60000000000002</v>
      </c>
      <c r="F286" s="34">
        <v>805.41462000000001</v>
      </c>
      <c r="G286" s="34" t="s">
        <v>1499</v>
      </c>
      <c r="H286" s="34" t="s">
        <v>1499</v>
      </c>
      <c r="I286" s="34">
        <v>291.31421</v>
      </c>
      <c r="J286" s="37" t="s">
        <v>1499</v>
      </c>
    </row>
    <row r="287" spans="1:10" ht="30" x14ac:dyDescent="0.25">
      <c r="A287" s="10" t="s">
        <v>922</v>
      </c>
      <c r="B287" s="3" t="s">
        <v>939</v>
      </c>
      <c r="C287" s="34">
        <v>6.6</v>
      </c>
      <c r="D287" s="34"/>
      <c r="E287" s="34">
        <v>6.6</v>
      </c>
      <c r="F287" s="34">
        <v>194.11500000000001</v>
      </c>
      <c r="G287" s="34" t="s">
        <v>1499</v>
      </c>
      <c r="H287" s="34" t="s">
        <v>1499</v>
      </c>
      <c r="I287" s="34">
        <v>-37.940759999999997</v>
      </c>
      <c r="J287" s="37" t="s">
        <v>1499</v>
      </c>
    </row>
    <row r="288" spans="1:10" ht="150" x14ac:dyDescent="0.25">
      <c r="A288" s="10" t="s">
        <v>760</v>
      </c>
      <c r="B288" s="3" t="s">
        <v>1153</v>
      </c>
      <c r="C288" s="34">
        <v>6.6</v>
      </c>
      <c r="D288" s="34"/>
      <c r="E288" s="34">
        <v>6.6</v>
      </c>
      <c r="F288" s="34">
        <v>13.215</v>
      </c>
      <c r="G288" s="34" t="s">
        <v>1499</v>
      </c>
      <c r="H288" s="34" t="s">
        <v>1499</v>
      </c>
      <c r="I288" s="34">
        <v>-37.940759999999997</v>
      </c>
      <c r="J288" s="37">
        <f t="shared" si="14"/>
        <v>-34.830614884888973</v>
      </c>
    </row>
    <row r="289" spans="1:10" ht="135" x14ac:dyDescent="0.25">
      <c r="A289" s="10" t="s">
        <v>197</v>
      </c>
      <c r="B289" s="3" t="s">
        <v>405</v>
      </c>
      <c r="C289" s="34">
        <v>0</v>
      </c>
      <c r="D289" s="34"/>
      <c r="E289" s="34">
        <v>0</v>
      </c>
      <c r="F289" s="34">
        <v>180.9</v>
      </c>
      <c r="G289" s="34"/>
      <c r="H289" s="34"/>
      <c r="I289" s="34">
        <v>0</v>
      </c>
      <c r="J289" s="37"/>
    </row>
    <row r="290" spans="1:10" ht="60" x14ac:dyDescent="0.25">
      <c r="A290" s="10" t="s">
        <v>1237</v>
      </c>
      <c r="B290" s="3" t="s">
        <v>328</v>
      </c>
      <c r="C290" s="34">
        <v>91.2</v>
      </c>
      <c r="D290" s="34"/>
      <c r="E290" s="34">
        <v>91.2</v>
      </c>
      <c r="F290" s="34">
        <v>1617.89005</v>
      </c>
      <c r="G290" s="34" t="s">
        <v>1499</v>
      </c>
      <c r="H290" s="34" t="s">
        <v>1499</v>
      </c>
      <c r="I290" s="34">
        <v>-5569.9965199999997</v>
      </c>
      <c r="J290" s="37">
        <f t="shared" si="14"/>
        <v>-29.046518147555322</v>
      </c>
    </row>
    <row r="291" spans="1:10" ht="60" x14ac:dyDescent="0.25">
      <c r="A291" s="10" t="s">
        <v>1322</v>
      </c>
      <c r="B291" s="3" t="s">
        <v>143</v>
      </c>
      <c r="C291" s="34">
        <v>91.2</v>
      </c>
      <c r="D291" s="34"/>
      <c r="E291" s="34">
        <v>91.2</v>
      </c>
      <c r="F291" s="34">
        <v>1587.89005</v>
      </c>
      <c r="G291" s="34" t="s">
        <v>1499</v>
      </c>
      <c r="H291" s="34" t="s">
        <v>1499</v>
      </c>
      <c r="I291" s="34">
        <v>-5568.1965200000004</v>
      </c>
      <c r="J291" s="37">
        <f t="shared" si="14"/>
        <v>-28.517133766679624</v>
      </c>
    </row>
    <row r="292" spans="1:10" ht="60" x14ac:dyDescent="0.25">
      <c r="A292" s="10" t="s">
        <v>1125</v>
      </c>
      <c r="B292" s="3" t="s">
        <v>30</v>
      </c>
      <c r="C292" s="34">
        <v>0</v>
      </c>
      <c r="D292" s="34"/>
      <c r="E292" s="34">
        <v>0</v>
      </c>
      <c r="F292" s="34">
        <v>30</v>
      </c>
      <c r="G292" s="34"/>
      <c r="H292" s="34"/>
      <c r="I292" s="34">
        <v>-1.8</v>
      </c>
      <c r="J292" s="37" t="s">
        <v>1499</v>
      </c>
    </row>
    <row r="293" spans="1:10" x14ac:dyDescent="0.25">
      <c r="A293" s="10" t="s">
        <v>72</v>
      </c>
      <c r="B293" s="3" t="s">
        <v>316</v>
      </c>
      <c r="C293" s="34">
        <v>4488.8999999999996</v>
      </c>
      <c r="D293" s="34"/>
      <c r="E293" s="34">
        <v>4488.8999999999996</v>
      </c>
      <c r="F293" s="34">
        <v>54.799199999999999</v>
      </c>
      <c r="G293" s="34">
        <f t="shared" si="12"/>
        <v>1.2207712357147631</v>
      </c>
      <c r="H293" s="34">
        <f t="shared" si="13"/>
        <v>1.2207712357147631</v>
      </c>
      <c r="I293" s="34">
        <v>2264.61715</v>
      </c>
      <c r="J293" s="37">
        <f t="shared" si="14"/>
        <v>2.4197997440759464</v>
      </c>
    </row>
    <row r="294" spans="1:10" ht="30" x14ac:dyDescent="0.25">
      <c r="A294" s="10" t="s">
        <v>539</v>
      </c>
      <c r="B294" s="3" t="s">
        <v>502</v>
      </c>
      <c r="C294" s="34">
        <v>4488.8999999999996</v>
      </c>
      <c r="D294" s="34"/>
      <c r="E294" s="34">
        <v>4488.8999999999996</v>
      </c>
      <c r="F294" s="34">
        <v>54.799199999999999</v>
      </c>
      <c r="G294" s="34">
        <f t="shared" si="12"/>
        <v>1.2207712357147631</v>
      </c>
      <c r="H294" s="34">
        <f t="shared" si="13"/>
        <v>1.2207712357147631</v>
      </c>
      <c r="I294" s="34">
        <v>2264.61715</v>
      </c>
      <c r="J294" s="37">
        <f t="shared" si="14"/>
        <v>2.4197997440759464</v>
      </c>
    </row>
    <row r="295" spans="1:10" ht="60" x14ac:dyDescent="0.25">
      <c r="A295" s="10" t="s">
        <v>1471</v>
      </c>
      <c r="B295" s="3" t="s">
        <v>1182</v>
      </c>
      <c r="C295" s="34">
        <v>0</v>
      </c>
      <c r="D295" s="34"/>
      <c r="E295" s="34">
        <v>0</v>
      </c>
      <c r="F295" s="34">
        <v>0</v>
      </c>
      <c r="G295" s="34"/>
      <c r="H295" s="34"/>
      <c r="I295" s="34">
        <v>2264.61715</v>
      </c>
      <c r="J295" s="37">
        <f t="shared" si="14"/>
        <v>0</v>
      </c>
    </row>
    <row r="296" spans="1:10" ht="45" x14ac:dyDescent="0.25">
      <c r="A296" s="10" t="s">
        <v>1093</v>
      </c>
      <c r="B296" s="3" t="s">
        <v>1182</v>
      </c>
      <c r="C296" s="34">
        <v>4488.8999999999996</v>
      </c>
      <c r="D296" s="34"/>
      <c r="E296" s="34">
        <v>4488.8999999999996</v>
      </c>
      <c r="F296" s="34">
        <v>54.799199999999999</v>
      </c>
      <c r="G296" s="34">
        <f t="shared" si="12"/>
        <v>1.2207712357147631</v>
      </c>
      <c r="H296" s="34">
        <f t="shared" si="13"/>
        <v>1.2207712357147631</v>
      </c>
      <c r="I296" s="34">
        <v>0</v>
      </c>
      <c r="J296" s="37"/>
    </row>
    <row r="297" spans="1:10" ht="105" x14ac:dyDescent="0.25">
      <c r="A297" s="10" t="s">
        <v>248</v>
      </c>
      <c r="B297" s="3" t="s">
        <v>809</v>
      </c>
      <c r="C297" s="34">
        <v>229820</v>
      </c>
      <c r="D297" s="34"/>
      <c r="E297" s="34">
        <v>229820</v>
      </c>
      <c r="F297" s="34">
        <v>235170.76637</v>
      </c>
      <c r="G297" s="34">
        <f t="shared" si="12"/>
        <v>102.32824226351059</v>
      </c>
      <c r="H297" s="34">
        <f t="shared" si="13"/>
        <v>102.32824226351059</v>
      </c>
      <c r="I297" s="34">
        <v>78899.377030000003</v>
      </c>
      <c r="J297" s="37" t="s">
        <v>1499</v>
      </c>
    </row>
    <row r="298" spans="1:10" x14ac:dyDescent="0.25">
      <c r="A298" s="10" t="s">
        <v>573</v>
      </c>
      <c r="B298" s="3" t="s">
        <v>466</v>
      </c>
      <c r="C298" s="34">
        <v>351.8</v>
      </c>
      <c r="D298" s="34"/>
      <c r="E298" s="34">
        <v>351.8</v>
      </c>
      <c r="F298" s="34">
        <v>2111.0545099999999</v>
      </c>
      <c r="G298" s="34" t="s">
        <v>1499</v>
      </c>
      <c r="H298" s="34" t="s">
        <v>1499</v>
      </c>
      <c r="I298" s="34">
        <v>-1952.9770000000001</v>
      </c>
      <c r="J298" s="37">
        <f t="shared" si="14"/>
        <v>-108.09418185672438</v>
      </c>
    </row>
    <row r="299" spans="1:10" x14ac:dyDescent="0.25">
      <c r="A299" s="10" t="s">
        <v>1117</v>
      </c>
      <c r="B299" s="3" t="s">
        <v>199</v>
      </c>
      <c r="C299" s="34">
        <v>0</v>
      </c>
      <c r="D299" s="34"/>
      <c r="E299" s="34">
        <v>0</v>
      </c>
      <c r="F299" s="34">
        <v>1866.9838999999999</v>
      </c>
      <c r="G299" s="34"/>
      <c r="H299" s="34"/>
      <c r="I299" s="34">
        <v>-2161.68685</v>
      </c>
      <c r="J299" s="37">
        <f t="shared" si="14"/>
        <v>-86.366991592699932</v>
      </c>
    </row>
    <row r="300" spans="1:10" ht="30" x14ac:dyDescent="0.25">
      <c r="A300" s="10" t="s">
        <v>1278</v>
      </c>
      <c r="B300" s="3" t="s">
        <v>262</v>
      </c>
      <c r="C300" s="34">
        <v>0</v>
      </c>
      <c r="D300" s="34"/>
      <c r="E300" s="34">
        <v>0</v>
      </c>
      <c r="F300" s="34">
        <v>1866.9838999999999</v>
      </c>
      <c r="G300" s="34"/>
      <c r="H300" s="34"/>
      <c r="I300" s="34">
        <v>-2161.68685</v>
      </c>
      <c r="J300" s="37">
        <f t="shared" si="14"/>
        <v>-86.366991592699932</v>
      </c>
    </row>
    <row r="301" spans="1:10" x14ac:dyDescent="0.25">
      <c r="A301" s="10" t="s">
        <v>858</v>
      </c>
      <c r="B301" s="3" t="s">
        <v>1425</v>
      </c>
      <c r="C301" s="34">
        <v>351.8</v>
      </c>
      <c r="D301" s="34"/>
      <c r="E301" s="34">
        <v>351.8</v>
      </c>
      <c r="F301" s="34">
        <v>244.07060999999999</v>
      </c>
      <c r="G301" s="34">
        <f t="shared" si="12"/>
        <v>69.377660602615123</v>
      </c>
      <c r="H301" s="34">
        <f t="shared" si="13"/>
        <v>69.377660602615123</v>
      </c>
      <c r="I301" s="34">
        <v>208.70984999999999</v>
      </c>
      <c r="J301" s="37">
        <f t="shared" si="14"/>
        <v>116.9425448774938</v>
      </c>
    </row>
    <row r="302" spans="1:10" ht="30" x14ac:dyDescent="0.25">
      <c r="A302" s="10" t="s">
        <v>1207</v>
      </c>
      <c r="B302" s="3" t="s">
        <v>15</v>
      </c>
      <c r="C302" s="34">
        <v>351.8</v>
      </c>
      <c r="D302" s="34"/>
      <c r="E302" s="34">
        <v>351.8</v>
      </c>
      <c r="F302" s="34">
        <v>244.07060999999999</v>
      </c>
      <c r="G302" s="34">
        <f t="shared" si="12"/>
        <v>69.377660602615123</v>
      </c>
      <c r="H302" s="34">
        <f t="shared" si="13"/>
        <v>69.377660602615123</v>
      </c>
      <c r="I302" s="34">
        <v>208.70984999999999</v>
      </c>
      <c r="J302" s="37">
        <f t="shared" si="14"/>
        <v>116.9425448774938</v>
      </c>
    </row>
    <row r="303" spans="1:10" ht="28.5" x14ac:dyDescent="0.2">
      <c r="A303" s="12" t="s">
        <v>1191</v>
      </c>
      <c r="B303" s="2" t="s">
        <v>89</v>
      </c>
      <c r="C303" s="33">
        <v>28570182.899999999</v>
      </c>
      <c r="D303" s="33">
        <f>D304+D564+D569+D572+D576+D595</f>
        <v>812683.67105999996</v>
      </c>
      <c r="E303" s="33">
        <f>E304+E564+E569+E572+E576+E595</f>
        <v>29382866.571059998</v>
      </c>
      <c r="F303" s="33">
        <v>18705622.168140002</v>
      </c>
      <c r="G303" s="33">
        <f t="shared" si="12"/>
        <v>65.472532092680453</v>
      </c>
      <c r="H303" s="33">
        <f t="shared" si="13"/>
        <v>63.661665286816124</v>
      </c>
      <c r="I303" s="33">
        <v>19619283.631620001</v>
      </c>
      <c r="J303" s="39">
        <f t="shared" si="14"/>
        <v>95.343043708244934</v>
      </c>
    </row>
    <row r="304" spans="1:10" ht="42.75" x14ac:dyDescent="0.2">
      <c r="A304" s="12" t="s">
        <v>145</v>
      </c>
      <c r="B304" s="2" t="s">
        <v>1085</v>
      </c>
      <c r="C304" s="33">
        <v>25942362.600000001</v>
      </c>
      <c r="D304" s="33">
        <f>D305+D313+D485+D519</f>
        <v>783952.31576999999</v>
      </c>
      <c r="E304" s="33">
        <f>E305+E313+E485+E519</f>
        <v>26726314.915769994</v>
      </c>
      <c r="F304" s="33">
        <v>17909404.506700002</v>
      </c>
      <c r="G304" s="33">
        <f t="shared" si="12"/>
        <v>69.035364214283248</v>
      </c>
      <c r="H304" s="33">
        <f t="shared" si="13"/>
        <v>67.010377461849288</v>
      </c>
      <c r="I304" s="33">
        <v>19224053.336369999</v>
      </c>
      <c r="J304" s="39">
        <f t="shared" si="14"/>
        <v>93.161437878541392</v>
      </c>
    </row>
    <row r="305" spans="1:10" ht="28.5" x14ac:dyDescent="0.2">
      <c r="A305" s="12" t="s">
        <v>369</v>
      </c>
      <c r="B305" s="2" t="s">
        <v>135</v>
      </c>
      <c r="C305" s="33">
        <v>6597609</v>
      </c>
      <c r="D305" s="33">
        <f>D312</f>
        <v>144293.9</v>
      </c>
      <c r="E305" s="33">
        <f>C305+D305</f>
        <v>6741902.9000000004</v>
      </c>
      <c r="F305" s="33">
        <v>4542696.3</v>
      </c>
      <c r="G305" s="33">
        <f t="shared" si="12"/>
        <v>68.853675627033965</v>
      </c>
      <c r="H305" s="33">
        <f t="shared" si="13"/>
        <v>67.380031533827037</v>
      </c>
      <c r="I305" s="33">
        <v>5075919.2</v>
      </c>
      <c r="J305" s="39">
        <f t="shared" si="14"/>
        <v>89.49504751769885</v>
      </c>
    </row>
    <row r="306" spans="1:10" x14ac:dyDescent="0.25">
      <c r="A306" s="10" t="s">
        <v>532</v>
      </c>
      <c r="B306" s="3" t="s">
        <v>153</v>
      </c>
      <c r="C306" s="34">
        <v>5166343</v>
      </c>
      <c r="D306" s="34"/>
      <c r="E306" s="34">
        <f t="shared" ref="E306:E365" si="15">C306+D306</f>
        <v>5166343</v>
      </c>
      <c r="F306" s="34">
        <v>3444228.8</v>
      </c>
      <c r="G306" s="34">
        <f t="shared" si="12"/>
        <v>66.666669247473493</v>
      </c>
      <c r="H306" s="34">
        <f t="shared" si="13"/>
        <v>66.666669247473493</v>
      </c>
      <c r="I306" s="34">
        <v>3901175.2</v>
      </c>
      <c r="J306" s="37">
        <f t="shared" si="14"/>
        <v>88.286955171867177</v>
      </c>
    </row>
    <row r="307" spans="1:10" ht="30" x14ac:dyDescent="0.25">
      <c r="A307" s="10" t="s">
        <v>747</v>
      </c>
      <c r="B307" s="3" t="s">
        <v>1054</v>
      </c>
      <c r="C307" s="34">
        <v>5166343</v>
      </c>
      <c r="D307" s="34"/>
      <c r="E307" s="34">
        <f t="shared" si="15"/>
        <v>5166343</v>
      </c>
      <c r="F307" s="34">
        <v>3444228.8</v>
      </c>
      <c r="G307" s="34">
        <f t="shared" si="12"/>
        <v>66.666669247473493</v>
      </c>
      <c r="H307" s="34">
        <f t="shared" si="13"/>
        <v>66.666669247473493</v>
      </c>
      <c r="I307" s="34">
        <v>3901175.2</v>
      </c>
      <c r="J307" s="37">
        <f t="shared" si="14"/>
        <v>88.286955171867177</v>
      </c>
    </row>
    <row r="308" spans="1:10" ht="45" x14ac:dyDescent="0.25">
      <c r="A308" s="10" t="s">
        <v>403</v>
      </c>
      <c r="B308" s="3" t="s">
        <v>6</v>
      </c>
      <c r="C308" s="34">
        <v>1239824</v>
      </c>
      <c r="D308" s="34"/>
      <c r="E308" s="34">
        <f t="shared" si="15"/>
        <v>1239824</v>
      </c>
      <c r="F308" s="34">
        <v>826549.6</v>
      </c>
      <c r="G308" s="34">
        <f t="shared" si="12"/>
        <v>66.666688175095828</v>
      </c>
      <c r="H308" s="34">
        <f t="shared" si="13"/>
        <v>66.666688175095828</v>
      </c>
      <c r="I308" s="34">
        <v>886107.2</v>
      </c>
      <c r="J308" s="37">
        <f t="shared" si="14"/>
        <v>93.278736477934061</v>
      </c>
    </row>
    <row r="309" spans="1:10" ht="45" x14ac:dyDescent="0.25">
      <c r="A309" s="10" t="s">
        <v>443</v>
      </c>
      <c r="B309" s="3" t="s">
        <v>321</v>
      </c>
      <c r="C309" s="34">
        <v>1239824</v>
      </c>
      <c r="D309" s="34"/>
      <c r="E309" s="34">
        <f t="shared" si="15"/>
        <v>1239824</v>
      </c>
      <c r="F309" s="34">
        <v>826549.6</v>
      </c>
      <c r="G309" s="34">
        <f t="shared" si="12"/>
        <v>66.666688175095828</v>
      </c>
      <c r="H309" s="34">
        <f t="shared" si="13"/>
        <v>66.666688175095828</v>
      </c>
      <c r="I309" s="34">
        <v>886107.2</v>
      </c>
      <c r="J309" s="37">
        <f t="shared" si="14"/>
        <v>93.278736477934061</v>
      </c>
    </row>
    <row r="310" spans="1:10" ht="45" x14ac:dyDescent="0.25">
      <c r="A310" s="10" t="s">
        <v>1203</v>
      </c>
      <c r="B310" s="3" t="s">
        <v>1092</v>
      </c>
      <c r="C310" s="34">
        <v>191442</v>
      </c>
      <c r="D310" s="34"/>
      <c r="E310" s="34">
        <f t="shared" si="15"/>
        <v>191442</v>
      </c>
      <c r="F310" s="34">
        <v>127624</v>
      </c>
      <c r="G310" s="34">
        <f t="shared" si="12"/>
        <v>66.664577260998101</v>
      </c>
      <c r="H310" s="34">
        <f t="shared" si="13"/>
        <v>66.664577260998101</v>
      </c>
      <c r="I310" s="34">
        <v>141839</v>
      </c>
      <c r="J310" s="37">
        <f t="shared" si="14"/>
        <v>89.978073731484287</v>
      </c>
    </row>
    <row r="311" spans="1:10" ht="45" x14ac:dyDescent="0.25">
      <c r="A311" s="10" t="s">
        <v>1179</v>
      </c>
      <c r="B311" s="3" t="s">
        <v>1376</v>
      </c>
      <c r="C311" s="34">
        <v>191442</v>
      </c>
      <c r="D311" s="34"/>
      <c r="E311" s="34">
        <f t="shared" si="15"/>
        <v>191442</v>
      </c>
      <c r="F311" s="34">
        <v>127624</v>
      </c>
      <c r="G311" s="34">
        <f t="shared" si="12"/>
        <v>66.664577260998101</v>
      </c>
      <c r="H311" s="34">
        <f t="shared" si="13"/>
        <v>66.664577260998101</v>
      </c>
      <c r="I311" s="34">
        <v>141839</v>
      </c>
      <c r="J311" s="37">
        <f t="shared" si="14"/>
        <v>89.978073731484287</v>
      </c>
    </row>
    <row r="312" spans="1:10" ht="45" x14ac:dyDescent="0.25">
      <c r="A312" s="10" t="s">
        <v>177</v>
      </c>
      <c r="B312" s="3" t="s">
        <v>284</v>
      </c>
      <c r="C312" s="34">
        <v>0</v>
      </c>
      <c r="D312" s="34">
        <v>144293.9</v>
      </c>
      <c r="E312" s="34">
        <f t="shared" si="15"/>
        <v>144293.9</v>
      </c>
      <c r="F312" s="34">
        <v>144293.9</v>
      </c>
      <c r="G312" s="34"/>
      <c r="H312" s="34">
        <f t="shared" si="13"/>
        <v>100</v>
      </c>
      <c r="I312" s="34">
        <v>146797.79999999999</v>
      </c>
      <c r="J312" s="37">
        <f t="shared" si="14"/>
        <v>98.294320487091767</v>
      </c>
    </row>
    <row r="313" spans="1:10" ht="28.5" x14ac:dyDescent="0.2">
      <c r="A313" s="12" t="s">
        <v>255</v>
      </c>
      <c r="B313" s="2" t="s">
        <v>557</v>
      </c>
      <c r="C313" s="33">
        <v>16301038.699999999</v>
      </c>
      <c r="D313" s="33">
        <f>D396+D456+D469+D483</f>
        <v>28421.199999999997</v>
      </c>
      <c r="E313" s="33">
        <f t="shared" si="15"/>
        <v>16329459.899999999</v>
      </c>
      <c r="F313" s="33">
        <v>10809907.77441</v>
      </c>
      <c r="G313" s="33">
        <f t="shared" si="12"/>
        <v>66.314226800835712</v>
      </c>
      <c r="H313" s="33">
        <f t="shared" si="13"/>
        <v>66.198807802638967</v>
      </c>
      <c r="I313" s="33">
        <v>8453833.5338300001</v>
      </c>
      <c r="J313" s="39">
        <f t="shared" si="14"/>
        <v>127.86989158411527</v>
      </c>
    </row>
    <row r="314" spans="1:10" x14ac:dyDescent="0.25">
      <c r="A314" s="10" t="s">
        <v>1305</v>
      </c>
      <c r="B314" s="3" t="s">
        <v>92</v>
      </c>
      <c r="C314" s="34">
        <v>436193.9</v>
      </c>
      <c r="D314" s="34"/>
      <c r="E314" s="34">
        <f t="shared" si="15"/>
        <v>436193.9</v>
      </c>
      <c r="F314" s="34">
        <v>78698.525659999999</v>
      </c>
      <c r="G314" s="34">
        <f t="shared" si="12"/>
        <v>18.042096796860292</v>
      </c>
      <c r="H314" s="34">
        <f t="shared" si="13"/>
        <v>18.042096796860292</v>
      </c>
      <c r="I314" s="34">
        <v>108396.49589999999</v>
      </c>
      <c r="J314" s="37">
        <f t="shared" si="14"/>
        <v>72.602462844004165</v>
      </c>
    </row>
    <row r="315" spans="1:10" ht="30" x14ac:dyDescent="0.25">
      <c r="A315" s="10" t="s">
        <v>813</v>
      </c>
      <c r="B315" s="3" t="s">
        <v>401</v>
      </c>
      <c r="C315" s="34">
        <v>436193.9</v>
      </c>
      <c r="D315" s="34"/>
      <c r="E315" s="34">
        <f t="shared" si="15"/>
        <v>436193.9</v>
      </c>
      <c r="F315" s="34">
        <v>78698.525659999999</v>
      </c>
      <c r="G315" s="34">
        <f t="shared" si="12"/>
        <v>18.042096796860292</v>
      </c>
      <c r="H315" s="34">
        <f t="shared" si="13"/>
        <v>18.042096796860292</v>
      </c>
      <c r="I315" s="34">
        <v>108396.49589999999</v>
      </c>
      <c r="J315" s="37">
        <f t="shared" si="14"/>
        <v>72.602462844004165</v>
      </c>
    </row>
    <row r="316" spans="1:10" ht="30" x14ac:dyDescent="0.25">
      <c r="A316" s="10" t="s">
        <v>906</v>
      </c>
      <c r="B316" s="3" t="s">
        <v>827</v>
      </c>
      <c r="C316" s="34">
        <v>47698.3</v>
      </c>
      <c r="D316" s="34"/>
      <c r="E316" s="34">
        <f t="shared" si="15"/>
        <v>47698.3</v>
      </c>
      <c r="F316" s="34">
        <v>25971.68001</v>
      </c>
      <c r="G316" s="34">
        <f t="shared" si="12"/>
        <v>54.449907040712141</v>
      </c>
      <c r="H316" s="34">
        <f t="shared" si="13"/>
        <v>54.449907040712141</v>
      </c>
      <c r="I316" s="34">
        <v>0</v>
      </c>
      <c r="J316" s="37"/>
    </row>
    <row r="317" spans="1:10" ht="30" x14ac:dyDescent="0.25">
      <c r="A317" s="10" t="s">
        <v>1288</v>
      </c>
      <c r="B317" s="3" t="s">
        <v>1119</v>
      </c>
      <c r="C317" s="34">
        <v>47698.3</v>
      </c>
      <c r="D317" s="34"/>
      <c r="E317" s="34">
        <f t="shared" si="15"/>
        <v>47698.3</v>
      </c>
      <c r="F317" s="34">
        <v>25971.68001</v>
      </c>
      <c r="G317" s="34">
        <f t="shared" si="12"/>
        <v>54.449907040712141</v>
      </c>
      <c r="H317" s="34">
        <f t="shared" si="13"/>
        <v>54.449907040712141</v>
      </c>
      <c r="I317" s="34">
        <v>0</v>
      </c>
      <c r="J317" s="37"/>
    </row>
    <row r="318" spans="1:10" ht="45" x14ac:dyDescent="0.25">
      <c r="A318" s="10" t="s">
        <v>298</v>
      </c>
      <c r="B318" s="3" t="s">
        <v>1183</v>
      </c>
      <c r="C318" s="34">
        <v>0</v>
      </c>
      <c r="D318" s="34"/>
      <c r="E318" s="34">
        <f t="shared" si="15"/>
        <v>0</v>
      </c>
      <c r="F318" s="34">
        <v>0</v>
      </c>
      <c r="G318" s="34"/>
      <c r="H318" s="34"/>
      <c r="I318" s="34">
        <v>19421.855090000001</v>
      </c>
      <c r="J318" s="37">
        <f t="shared" si="14"/>
        <v>0</v>
      </c>
    </row>
    <row r="319" spans="1:10" ht="45" x14ac:dyDescent="0.25">
      <c r="A319" s="10" t="s">
        <v>608</v>
      </c>
      <c r="B319" s="3" t="s">
        <v>635</v>
      </c>
      <c r="C319" s="34">
        <v>0</v>
      </c>
      <c r="D319" s="34"/>
      <c r="E319" s="34">
        <f t="shared" si="15"/>
        <v>0</v>
      </c>
      <c r="F319" s="34">
        <v>0</v>
      </c>
      <c r="G319" s="34"/>
      <c r="H319" s="34"/>
      <c r="I319" s="34">
        <v>19421.855090000001</v>
      </c>
      <c r="J319" s="37">
        <f t="shared" si="14"/>
        <v>0</v>
      </c>
    </row>
    <row r="320" spans="1:10" ht="60" x14ac:dyDescent="0.25">
      <c r="A320" s="10" t="s">
        <v>649</v>
      </c>
      <c r="B320" s="3" t="s">
        <v>341</v>
      </c>
      <c r="C320" s="34">
        <v>3669.5</v>
      </c>
      <c r="D320" s="34"/>
      <c r="E320" s="34">
        <f t="shared" si="15"/>
        <v>3669.5</v>
      </c>
      <c r="F320" s="34">
        <v>0</v>
      </c>
      <c r="G320" s="34">
        <f t="shared" si="12"/>
        <v>0</v>
      </c>
      <c r="H320" s="34">
        <f t="shared" si="13"/>
        <v>0</v>
      </c>
      <c r="I320" s="34">
        <v>0</v>
      </c>
      <c r="J320" s="37"/>
    </row>
    <row r="321" spans="1:10" ht="60" x14ac:dyDescent="0.25">
      <c r="A321" s="10" t="s">
        <v>923</v>
      </c>
      <c r="B321" s="3" t="s">
        <v>1235</v>
      </c>
      <c r="C321" s="34">
        <v>3669.5</v>
      </c>
      <c r="D321" s="34"/>
      <c r="E321" s="34">
        <f t="shared" si="15"/>
        <v>3669.5</v>
      </c>
      <c r="F321" s="34">
        <v>0</v>
      </c>
      <c r="G321" s="34">
        <f t="shared" si="12"/>
        <v>0</v>
      </c>
      <c r="H321" s="34">
        <f t="shared" si="13"/>
        <v>0</v>
      </c>
      <c r="I321" s="34">
        <v>0</v>
      </c>
      <c r="J321" s="37"/>
    </row>
    <row r="322" spans="1:10" ht="45" x14ac:dyDescent="0.25">
      <c r="A322" s="10" t="s">
        <v>690</v>
      </c>
      <c r="B322" s="3" t="s">
        <v>36</v>
      </c>
      <c r="C322" s="34">
        <v>10664.9</v>
      </c>
      <c r="D322" s="34"/>
      <c r="E322" s="34">
        <f t="shared" si="15"/>
        <v>10664.9</v>
      </c>
      <c r="F322" s="34">
        <v>0</v>
      </c>
      <c r="G322" s="34">
        <f t="shared" si="12"/>
        <v>0</v>
      </c>
      <c r="H322" s="34">
        <f t="shared" si="13"/>
        <v>0</v>
      </c>
      <c r="I322" s="34">
        <v>6327.2262499999997</v>
      </c>
      <c r="J322" s="37">
        <f t="shared" si="14"/>
        <v>0</v>
      </c>
    </row>
    <row r="323" spans="1:10" ht="45" x14ac:dyDescent="0.25">
      <c r="A323" s="10" t="s">
        <v>689</v>
      </c>
      <c r="B323" s="3" t="s">
        <v>958</v>
      </c>
      <c r="C323" s="34">
        <v>10664.9</v>
      </c>
      <c r="D323" s="34"/>
      <c r="E323" s="34">
        <f t="shared" si="15"/>
        <v>10664.9</v>
      </c>
      <c r="F323" s="34">
        <v>0</v>
      </c>
      <c r="G323" s="34">
        <f t="shared" si="12"/>
        <v>0</v>
      </c>
      <c r="H323" s="34">
        <f t="shared" si="13"/>
        <v>0</v>
      </c>
      <c r="I323" s="34">
        <v>6327.2262499999997</v>
      </c>
      <c r="J323" s="37">
        <f t="shared" si="14"/>
        <v>0</v>
      </c>
    </row>
    <row r="324" spans="1:10" ht="45" x14ac:dyDescent="0.25">
      <c r="A324" s="10" t="s">
        <v>474</v>
      </c>
      <c r="B324" s="3" t="s">
        <v>215</v>
      </c>
      <c r="C324" s="34">
        <v>357.1</v>
      </c>
      <c r="D324" s="34"/>
      <c r="E324" s="34">
        <f t="shared" si="15"/>
        <v>357.1</v>
      </c>
      <c r="F324" s="34">
        <v>167.67573999999999</v>
      </c>
      <c r="G324" s="34">
        <f t="shared" si="12"/>
        <v>46.95484178101372</v>
      </c>
      <c r="H324" s="34">
        <f t="shared" si="13"/>
        <v>46.95484178101372</v>
      </c>
      <c r="I324" s="34">
        <v>163.19963999999999</v>
      </c>
      <c r="J324" s="37">
        <f t="shared" si="14"/>
        <v>102.74271438343858</v>
      </c>
    </row>
    <row r="325" spans="1:10" ht="30" x14ac:dyDescent="0.25">
      <c r="A325" s="10" t="s">
        <v>804</v>
      </c>
      <c r="B325" s="3" t="s">
        <v>1350</v>
      </c>
      <c r="C325" s="34">
        <v>4996</v>
      </c>
      <c r="D325" s="34"/>
      <c r="E325" s="34">
        <f t="shared" si="15"/>
        <v>4996</v>
      </c>
      <c r="F325" s="34">
        <v>4606.38807</v>
      </c>
      <c r="G325" s="34">
        <f t="shared" si="12"/>
        <v>92.201522618094472</v>
      </c>
      <c r="H325" s="34">
        <f t="shared" si="13"/>
        <v>92.201522618094472</v>
      </c>
      <c r="I325" s="34">
        <v>4718.9764299999997</v>
      </c>
      <c r="J325" s="37">
        <f t="shared" si="14"/>
        <v>97.614135996013019</v>
      </c>
    </row>
    <row r="326" spans="1:10" ht="45" x14ac:dyDescent="0.25">
      <c r="A326" s="10" t="s">
        <v>550</v>
      </c>
      <c r="B326" s="3" t="s">
        <v>798</v>
      </c>
      <c r="C326" s="34">
        <v>4996</v>
      </c>
      <c r="D326" s="34"/>
      <c r="E326" s="34">
        <f t="shared" si="15"/>
        <v>4996</v>
      </c>
      <c r="F326" s="34">
        <v>4606.38807</v>
      </c>
      <c r="G326" s="34">
        <f t="shared" si="12"/>
        <v>92.201522618094472</v>
      </c>
      <c r="H326" s="34">
        <f t="shared" si="13"/>
        <v>92.201522618094472</v>
      </c>
      <c r="I326" s="34">
        <v>4718.9764299999997</v>
      </c>
      <c r="J326" s="37">
        <f t="shared" si="14"/>
        <v>97.614135996013019</v>
      </c>
    </row>
    <row r="327" spans="1:10" ht="60" x14ac:dyDescent="0.25">
      <c r="A327" s="10" t="s">
        <v>683</v>
      </c>
      <c r="B327" s="3" t="s">
        <v>27</v>
      </c>
      <c r="C327" s="34">
        <v>82083.7</v>
      </c>
      <c r="D327" s="34"/>
      <c r="E327" s="34">
        <f t="shared" si="15"/>
        <v>82083.7</v>
      </c>
      <c r="F327" s="34">
        <v>81718.300319999995</v>
      </c>
      <c r="G327" s="34">
        <f t="shared" si="12"/>
        <v>99.554845017951195</v>
      </c>
      <c r="H327" s="34">
        <f t="shared" si="13"/>
        <v>99.554845017951195</v>
      </c>
      <c r="I327" s="34">
        <v>0</v>
      </c>
      <c r="J327" s="37"/>
    </row>
    <row r="328" spans="1:10" ht="60" x14ac:dyDescent="0.25">
      <c r="A328" s="10" t="s">
        <v>1298</v>
      </c>
      <c r="B328" s="3" t="s">
        <v>27</v>
      </c>
      <c r="C328" s="34">
        <v>0</v>
      </c>
      <c r="D328" s="34"/>
      <c r="E328" s="34">
        <f t="shared" si="15"/>
        <v>0</v>
      </c>
      <c r="F328" s="34">
        <v>0</v>
      </c>
      <c r="G328" s="34"/>
      <c r="H328" s="34"/>
      <c r="I328" s="34">
        <v>75448.252940000006</v>
      </c>
      <c r="J328" s="37">
        <f t="shared" ref="J328:J391" si="16">F328/I328*100</f>
        <v>0</v>
      </c>
    </row>
    <row r="329" spans="1:10" ht="60" x14ac:dyDescent="0.25">
      <c r="A329" s="10" t="s">
        <v>1151</v>
      </c>
      <c r="B329" s="3" t="s">
        <v>1326</v>
      </c>
      <c r="C329" s="34">
        <v>500000</v>
      </c>
      <c r="D329" s="34"/>
      <c r="E329" s="34">
        <f t="shared" si="15"/>
        <v>500000</v>
      </c>
      <c r="F329" s="34">
        <v>20058.9696</v>
      </c>
      <c r="G329" s="34">
        <f t="shared" ref="G328:G391" si="17">F329/C329*100</f>
        <v>4.0117939199999997</v>
      </c>
      <c r="H329" s="34">
        <f t="shared" ref="H328:H391" si="18">F329/E329*100</f>
        <v>4.0117939199999997</v>
      </c>
      <c r="I329" s="34">
        <v>0</v>
      </c>
      <c r="J329" s="37"/>
    </row>
    <row r="330" spans="1:10" ht="60" x14ac:dyDescent="0.25">
      <c r="A330" s="10" t="s">
        <v>214</v>
      </c>
      <c r="B330" s="3" t="s">
        <v>773</v>
      </c>
      <c r="C330" s="34">
        <v>500000</v>
      </c>
      <c r="D330" s="34"/>
      <c r="E330" s="34">
        <f t="shared" si="15"/>
        <v>500000</v>
      </c>
      <c r="F330" s="34">
        <v>20058.9696</v>
      </c>
      <c r="G330" s="34">
        <f t="shared" si="17"/>
        <v>4.0117939199999997</v>
      </c>
      <c r="H330" s="34">
        <f t="shared" si="18"/>
        <v>4.0117939199999997</v>
      </c>
      <c r="I330" s="34">
        <v>0</v>
      </c>
      <c r="J330" s="37"/>
    </row>
    <row r="331" spans="1:10" ht="60" x14ac:dyDescent="0.25">
      <c r="A331" s="10" t="s">
        <v>430</v>
      </c>
      <c r="B331" s="3" t="s">
        <v>1</v>
      </c>
      <c r="C331" s="34">
        <v>320138.40000000002</v>
      </c>
      <c r="D331" s="34"/>
      <c r="E331" s="34">
        <f t="shared" si="15"/>
        <v>320138.40000000002</v>
      </c>
      <c r="F331" s="34">
        <v>121835.57932</v>
      </c>
      <c r="G331" s="34">
        <f t="shared" si="17"/>
        <v>38.05715881631194</v>
      </c>
      <c r="H331" s="34">
        <f t="shared" si="18"/>
        <v>38.05715881631194</v>
      </c>
      <c r="I331" s="34">
        <v>383689.36327999999</v>
      </c>
      <c r="J331" s="37">
        <f t="shared" si="16"/>
        <v>31.753702599018791</v>
      </c>
    </row>
    <row r="332" spans="1:10" ht="75" x14ac:dyDescent="0.25">
      <c r="A332" s="10" t="s">
        <v>402</v>
      </c>
      <c r="B332" s="3" t="s">
        <v>567</v>
      </c>
      <c r="C332" s="34">
        <v>2550</v>
      </c>
      <c r="D332" s="34"/>
      <c r="E332" s="34">
        <f t="shared" si="15"/>
        <v>2550</v>
      </c>
      <c r="F332" s="34">
        <v>392.21890000000002</v>
      </c>
      <c r="G332" s="34">
        <f t="shared" si="17"/>
        <v>15.381133333333333</v>
      </c>
      <c r="H332" s="34">
        <f t="shared" si="18"/>
        <v>15.381133333333333</v>
      </c>
      <c r="I332" s="34">
        <v>539.87750000000005</v>
      </c>
      <c r="J332" s="37">
        <f t="shared" si="16"/>
        <v>72.649610328268906</v>
      </c>
    </row>
    <row r="333" spans="1:10" ht="75" x14ac:dyDescent="0.25">
      <c r="A333" s="10" t="s">
        <v>1044</v>
      </c>
      <c r="B333" s="3" t="s">
        <v>1447</v>
      </c>
      <c r="C333" s="34">
        <v>2550</v>
      </c>
      <c r="D333" s="34"/>
      <c r="E333" s="34">
        <f t="shared" si="15"/>
        <v>2550</v>
      </c>
      <c r="F333" s="34">
        <v>392.21890000000002</v>
      </c>
      <c r="G333" s="34">
        <f t="shared" si="17"/>
        <v>15.381133333333333</v>
      </c>
      <c r="H333" s="34">
        <f t="shared" si="18"/>
        <v>15.381133333333333</v>
      </c>
      <c r="I333" s="34">
        <v>539.87750000000005</v>
      </c>
      <c r="J333" s="37">
        <f t="shared" si="16"/>
        <v>72.649610328268906</v>
      </c>
    </row>
    <row r="334" spans="1:10" ht="60" x14ac:dyDescent="0.25">
      <c r="A334" s="10" t="s">
        <v>434</v>
      </c>
      <c r="B334" s="3" t="s">
        <v>93</v>
      </c>
      <c r="C334" s="34">
        <v>9980.5</v>
      </c>
      <c r="D334" s="34"/>
      <c r="E334" s="34">
        <f t="shared" si="15"/>
        <v>9980.5</v>
      </c>
      <c r="F334" s="34">
        <v>9908.6591100000005</v>
      </c>
      <c r="G334" s="34">
        <f t="shared" si="17"/>
        <v>99.280187465557844</v>
      </c>
      <c r="H334" s="34">
        <f t="shared" si="18"/>
        <v>99.280187465557844</v>
      </c>
      <c r="I334" s="34">
        <v>7055.3578600000001</v>
      </c>
      <c r="J334" s="37">
        <f t="shared" si="16"/>
        <v>140.44162332539713</v>
      </c>
    </row>
    <row r="335" spans="1:10" ht="75" x14ac:dyDescent="0.25">
      <c r="A335" s="10" t="s">
        <v>803</v>
      </c>
      <c r="B335" s="3" t="s">
        <v>1013</v>
      </c>
      <c r="C335" s="34">
        <v>9980.5</v>
      </c>
      <c r="D335" s="34"/>
      <c r="E335" s="34">
        <f t="shared" si="15"/>
        <v>9980.5</v>
      </c>
      <c r="F335" s="34">
        <v>9908.6591100000005</v>
      </c>
      <c r="G335" s="34">
        <f t="shared" si="17"/>
        <v>99.280187465557844</v>
      </c>
      <c r="H335" s="34">
        <f t="shared" si="18"/>
        <v>99.280187465557844</v>
      </c>
      <c r="I335" s="34">
        <v>7055.3578600000001</v>
      </c>
      <c r="J335" s="37">
        <f t="shared" si="16"/>
        <v>140.44162332539713</v>
      </c>
    </row>
    <row r="336" spans="1:10" ht="75" x14ac:dyDescent="0.25">
      <c r="A336" s="10" t="s">
        <v>1106</v>
      </c>
      <c r="B336" s="3" t="s">
        <v>807</v>
      </c>
      <c r="C336" s="34">
        <v>1067.9000000000001</v>
      </c>
      <c r="D336" s="34"/>
      <c r="E336" s="34">
        <f t="shared" si="15"/>
        <v>1067.9000000000001</v>
      </c>
      <c r="F336" s="34">
        <v>0</v>
      </c>
      <c r="G336" s="34">
        <f t="shared" si="17"/>
        <v>0</v>
      </c>
      <c r="H336" s="34">
        <f t="shared" si="18"/>
        <v>0</v>
      </c>
      <c r="I336" s="34">
        <v>0</v>
      </c>
      <c r="J336" s="37"/>
    </row>
    <row r="337" spans="1:10" ht="75" x14ac:dyDescent="0.25">
      <c r="A337" s="10" t="s">
        <v>664</v>
      </c>
      <c r="B337" s="3" t="s">
        <v>244</v>
      </c>
      <c r="C337" s="34">
        <v>1067.9000000000001</v>
      </c>
      <c r="D337" s="34"/>
      <c r="E337" s="34">
        <f t="shared" si="15"/>
        <v>1067.9000000000001</v>
      </c>
      <c r="F337" s="34">
        <v>0</v>
      </c>
      <c r="G337" s="34">
        <f t="shared" si="17"/>
        <v>0</v>
      </c>
      <c r="H337" s="34">
        <f t="shared" si="18"/>
        <v>0</v>
      </c>
      <c r="I337" s="34">
        <v>0</v>
      </c>
      <c r="J337" s="37"/>
    </row>
    <row r="338" spans="1:10" ht="75" x14ac:dyDescent="0.25">
      <c r="A338" s="10" t="s">
        <v>618</v>
      </c>
      <c r="B338" s="3" t="s">
        <v>33</v>
      </c>
      <c r="C338" s="34">
        <v>40520.6</v>
      </c>
      <c r="D338" s="34"/>
      <c r="E338" s="34">
        <f t="shared" si="15"/>
        <v>40520.6</v>
      </c>
      <c r="F338" s="34">
        <v>40519.495000000003</v>
      </c>
      <c r="G338" s="34">
        <f t="shared" si="17"/>
        <v>99.997272992009016</v>
      </c>
      <c r="H338" s="34">
        <f t="shared" si="18"/>
        <v>99.997272992009016</v>
      </c>
      <c r="I338" s="34">
        <v>0</v>
      </c>
      <c r="J338" s="37"/>
    </row>
    <row r="339" spans="1:10" ht="75" x14ac:dyDescent="0.25">
      <c r="A339" s="10" t="s">
        <v>1050</v>
      </c>
      <c r="B339" s="3" t="s">
        <v>952</v>
      </c>
      <c r="C339" s="34">
        <v>40520.6</v>
      </c>
      <c r="D339" s="34"/>
      <c r="E339" s="34">
        <f t="shared" si="15"/>
        <v>40520.6</v>
      </c>
      <c r="F339" s="34">
        <v>40519.495000000003</v>
      </c>
      <c r="G339" s="34">
        <f t="shared" si="17"/>
        <v>99.997272992009016</v>
      </c>
      <c r="H339" s="34">
        <f t="shared" si="18"/>
        <v>99.997272992009016</v>
      </c>
      <c r="I339" s="34">
        <v>0</v>
      </c>
      <c r="J339" s="37"/>
    </row>
    <row r="340" spans="1:10" ht="60" x14ac:dyDescent="0.25">
      <c r="A340" s="10" t="s">
        <v>1070</v>
      </c>
      <c r="B340" s="3" t="s">
        <v>1031</v>
      </c>
      <c r="C340" s="34">
        <v>94427.7</v>
      </c>
      <c r="D340" s="34"/>
      <c r="E340" s="34">
        <f t="shared" si="15"/>
        <v>94427.7</v>
      </c>
      <c r="F340" s="34">
        <v>30952.7376</v>
      </c>
      <c r="G340" s="34">
        <f t="shared" si="17"/>
        <v>32.779298447383553</v>
      </c>
      <c r="H340" s="34">
        <f t="shared" si="18"/>
        <v>32.779298447383553</v>
      </c>
      <c r="I340" s="34">
        <v>24791.569350000002</v>
      </c>
      <c r="J340" s="37">
        <f t="shared" si="16"/>
        <v>124.85186864541917</v>
      </c>
    </row>
    <row r="341" spans="1:10" ht="60" x14ac:dyDescent="0.25">
      <c r="A341" s="10" t="s">
        <v>509</v>
      </c>
      <c r="B341" s="3" t="s">
        <v>1319</v>
      </c>
      <c r="C341" s="34">
        <v>94427.7</v>
      </c>
      <c r="D341" s="34"/>
      <c r="E341" s="34">
        <f t="shared" si="15"/>
        <v>94427.7</v>
      </c>
      <c r="F341" s="34">
        <v>30952.7376</v>
      </c>
      <c r="G341" s="34">
        <f t="shared" si="17"/>
        <v>32.779298447383553</v>
      </c>
      <c r="H341" s="34">
        <f t="shared" si="18"/>
        <v>32.779298447383553</v>
      </c>
      <c r="I341" s="34">
        <v>24791.569350000002</v>
      </c>
      <c r="J341" s="37">
        <f t="shared" si="16"/>
        <v>124.85186864541917</v>
      </c>
    </row>
    <row r="342" spans="1:10" ht="45" x14ac:dyDescent="0.25">
      <c r="A342" s="10" t="s">
        <v>1100</v>
      </c>
      <c r="B342" s="3" t="s">
        <v>387</v>
      </c>
      <c r="C342" s="34">
        <v>0</v>
      </c>
      <c r="D342" s="34"/>
      <c r="E342" s="34">
        <f t="shared" si="15"/>
        <v>0</v>
      </c>
      <c r="F342" s="34">
        <v>0</v>
      </c>
      <c r="G342" s="34"/>
      <c r="H342" s="34"/>
      <c r="I342" s="34">
        <v>40181.764999999999</v>
      </c>
      <c r="J342" s="37">
        <f t="shared" si="16"/>
        <v>0</v>
      </c>
    </row>
    <row r="343" spans="1:10" ht="45" x14ac:dyDescent="0.25">
      <c r="A343" s="10" t="s">
        <v>1099</v>
      </c>
      <c r="B343" s="3" t="s">
        <v>1285</v>
      </c>
      <c r="C343" s="34">
        <v>0</v>
      </c>
      <c r="D343" s="34"/>
      <c r="E343" s="34">
        <f t="shared" si="15"/>
        <v>0</v>
      </c>
      <c r="F343" s="34">
        <v>0</v>
      </c>
      <c r="G343" s="34"/>
      <c r="H343" s="34"/>
      <c r="I343" s="34">
        <v>40181.764999999999</v>
      </c>
      <c r="J343" s="37">
        <f t="shared" si="16"/>
        <v>0</v>
      </c>
    </row>
    <row r="344" spans="1:10" ht="120" x14ac:dyDescent="0.25">
      <c r="A344" s="10" t="s">
        <v>692</v>
      </c>
      <c r="B344" s="3" t="s">
        <v>119</v>
      </c>
      <c r="C344" s="34">
        <v>28475.5</v>
      </c>
      <c r="D344" s="34"/>
      <c r="E344" s="34">
        <f t="shared" si="15"/>
        <v>28475.5</v>
      </c>
      <c r="F344" s="34">
        <v>2125.0373199999999</v>
      </c>
      <c r="G344" s="34">
        <f t="shared" si="17"/>
        <v>7.4626865902266859</v>
      </c>
      <c r="H344" s="34">
        <f t="shared" si="18"/>
        <v>7.4626865902266859</v>
      </c>
      <c r="I344" s="34">
        <v>3400</v>
      </c>
      <c r="J344" s="37">
        <f t="shared" si="16"/>
        <v>62.50109764705882</v>
      </c>
    </row>
    <row r="345" spans="1:10" ht="135" x14ac:dyDescent="0.25">
      <c r="A345" s="10" t="s">
        <v>1459</v>
      </c>
      <c r="B345" s="3" t="s">
        <v>1038</v>
      </c>
      <c r="C345" s="34">
        <v>28475.5</v>
      </c>
      <c r="D345" s="34"/>
      <c r="E345" s="34">
        <f t="shared" si="15"/>
        <v>28475.5</v>
      </c>
      <c r="F345" s="34">
        <v>2125.0373199999999</v>
      </c>
      <c r="G345" s="34">
        <f t="shared" si="17"/>
        <v>7.4626865902266859</v>
      </c>
      <c r="H345" s="34">
        <f t="shared" si="18"/>
        <v>7.4626865902266859</v>
      </c>
      <c r="I345" s="34">
        <v>3400</v>
      </c>
      <c r="J345" s="37">
        <f t="shared" si="16"/>
        <v>62.50109764705882</v>
      </c>
    </row>
    <row r="346" spans="1:10" ht="30" x14ac:dyDescent="0.25">
      <c r="A346" s="10" t="s">
        <v>1158</v>
      </c>
      <c r="B346" s="3" t="s">
        <v>292</v>
      </c>
      <c r="C346" s="34">
        <v>96159.2</v>
      </c>
      <c r="D346" s="34"/>
      <c r="E346" s="34">
        <f t="shared" si="15"/>
        <v>96159.2</v>
      </c>
      <c r="F346" s="34">
        <v>58221.173990000003</v>
      </c>
      <c r="G346" s="34">
        <f t="shared" si="17"/>
        <v>60.546649712144031</v>
      </c>
      <c r="H346" s="34">
        <f t="shared" si="18"/>
        <v>60.546649712144031</v>
      </c>
      <c r="I346" s="34">
        <v>0</v>
      </c>
      <c r="J346" s="37"/>
    </row>
    <row r="347" spans="1:10" ht="45" x14ac:dyDescent="0.25">
      <c r="A347" s="10" t="s">
        <v>745</v>
      </c>
      <c r="B347" s="3" t="s">
        <v>1198</v>
      </c>
      <c r="C347" s="34">
        <v>96159.2</v>
      </c>
      <c r="D347" s="34"/>
      <c r="E347" s="34">
        <f t="shared" si="15"/>
        <v>96159.2</v>
      </c>
      <c r="F347" s="34">
        <v>58221.173990000003</v>
      </c>
      <c r="G347" s="34">
        <f t="shared" si="17"/>
        <v>60.546649712144031</v>
      </c>
      <c r="H347" s="34">
        <f t="shared" si="18"/>
        <v>60.546649712144031</v>
      </c>
      <c r="I347" s="34">
        <v>0</v>
      </c>
      <c r="J347" s="37"/>
    </row>
    <row r="348" spans="1:10" ht="75" x14ac:dyDescent="0.25">
      <c r="A348" s="10" t="s">
        <v>87</v>
      </c>
      <c r="B348" s="3" t="s">
        <v>531</v>
      </c>
      <c r="C348" s="34">
        <v>50501.1</v>
      </c>
      <c r="D348" s="34"/>
      <c r="E348" s="34">
        <f t="shared" si="15"/>
        <v>50501.1</v>
      </c>
      <c r="F348" s="34">
        <v>41183.902849999999</v>
      </c>
      <c r="G348" s="34">
        <f t="shared" si="17"/>
        <v>81.550506523620285</v>
      </c>
      <c r="H348" s="34">
        <f t="shared" si="18"/>
        <v>81.550506523620285</v>
      </c>
      <c r="I348" s="34">
        <v>10246.11334</v>
      </c>
      <c r="J348" s="37" t="s">
        <v>1499</v>
      </c>
    </row>
    <row r="349" spans="1:10" ht="90" x14ac:dyDescent="0.25">
      <c r="A349" s="10" t="s">
        <v>309</v>
      </c>
      <c r="B349" s="3" t="s">
        <v>1409</v>
      </c>
      <c r="C349" s="34">
        <v>50501.1</v>
      </c>
      <c r="D349" s="34"/>
      <c r="E349" s="34">
        <f t="shared" si="15"/>
        <v>50501.1</v>
      </c>
      <c r="F349" s="34">
        <v>41183.902849999999</v>
      </c>
      <c r="G349" s="34">
        <f t="shared" si="17"/>
        <v>81.550506523620285</v>
      </c>
      <c r="H349" s="34">
        <f t="shared" si="18"/>
        <v>81.550506523620285</v>
      </c>
      <c r="I349" s="34">
        <v>10246.11334</v>
      </c>
      <c r="J349" s="37" t="s">
        <v>1499</v>
      </c>
    </row>
    <row r="350" spans="1:10" ht="75" x14ac:dyDescent="0.25">
      <c r="A350" s="10" t="s">
        <v>527</v>
      </c>
      <c r="B350" s="3" t="s">
        <v>1227</v>
      </c>
      <c r="C350" s="34">
        <v>181862.5</v>
      </c>
      <c r="D350" s="34"/>
      <c r="E350" s="34">
        <f t="shared" si="15"/>
        <v>181862.5</v>
      </c>
      <c r="F350" s="34">
        <v>177249.11715000001</v>
      </c>
      <c r="G350" s="34">
        <f t="shared" si="17"/>
        <v>97.463257763420174</v>
      </c>
      <c r="H350" s="34">
        <f t="shared" si="18"/>
        <v>97.463257763420174</v>
      </c>
      <c r="I350" s="34">
        <v>155718.15731000001</v>
      </c>
      <c r="J350" s="37">
        <f t="shared" si="16"/>
        <v>113.82687813158275</v>
      </c>
    </row>
    <row r="351" spans="1:10" ht="90" x14ac:dyDescent="0.25">
      <c r="A351" s="10" t="s">
        <v>1426</v>
      </c>
      <c r="B351" s="3" t="s">
        <v>44</v>
      </c>
      <c r="C351" s="34">
        <v>181862.5</v>
      </c>
      <c r="D351" s="34"/>
      <c r="E351" s="34">
        <f t="shared" si="15"/>
        <v>181862.5</v>
      </c>
      <c r="F351" s="34">
        <v>177249.11715000001</v>
      </c>
      <c r="G351" s="34">
        <f t="shared" si="17"/>
        <v>97.463257763420174</v>
      </c>
      <c r="H351" s="34">
        <f t="shared" si="18"/>
        <v>97.463257763420174</v>
      </c>
      <c r="I351" s="34">
        <v>155718.15731000001</v>
      </c>
      <c r="J351" s="37">
        <f t="shared" si="16"/>
        <v>113.82687813158275</v>
      </c>
    </row>
    <row r="352" spans="1:10" ht="60" x14ac:dyDescent="0.25">
      <c r="A352" s="10" t="s">
        <v>503</v>
      </c>
      <c r="B352" s="3" t="s">
        <v>1246</v>
      </c>
      <c r="C352" s="34">
        <v>97544.5</v>
      </c>
      <c r="D352" s="34"/>
      <c r="E352" s="34">
        <f t="shared" si="15"/>
        <v>97544.5</v>
      </c>
      <c r="F352" s="34">
        <v>64565.252710000001</v>
      </c>
      <c r="G352" s="34">
        <f t="shared" si="17"/>
        <v>66.190561958900801</v>
      </c>
      <c r="H352" s="34">
        <f t="shared" si="18"/>
        <v>66.190561958900801</v>
      </c>
      <c r="I352" s="34">
        <v>0</v>
      </c>
      <c r="J352" s="37"/>
    </row>
    <row r="353" spans="1:10" ht="75" x14ac:dyDescent="0.25">
      <c r="A353" s="10" t="s">
        <v>599</v>
      </c>
      <c r="B353" s="3" t="s">
        <v>700</v>
      </c>
      <c r="C353" s="34">
        <v>97544.5</v>
      </c>
      <c r="D353" s="34"/>
      <c r="E353" s="34">
        <f t="shared" si="15"/>
        <v>97544.5</v>
      </c>
      <c r="F353" s="34">
        <v>64565.252710000001</v>
      </c>
      <c r="G353" s="34">
        <f t="shared" si="17"/>
        <v>66.190561958900801</v>
      </c>
      <c r="H353" s="34">
        <f t="shared" si="18"/>
        <v>66.190561958900801</v>
      </c>
      <c r="I353" s="34">
        <v>0</v>
      </c>
      <c r="J353" s="37"/>
    </row>
    <row r="354" spans="1:10" ht="45" x14ac:dyDescent="0.25">
      <c r="A354" s="10" t="s">
        <v>1007</v>
      </c>
      <c r="B354" s="3" t="s">
        <v>1332</v>
      </c>
      <c r="C354" s="34">
        <v>50970.3</v>
      </c>
      <c r="D354" s="34"/>
      <c r="E354" s="34">
        <f t="shared" si="15"/>
        <v>50970.3</v>
      </c>
      <c r="F354" s="34">
        <v>49587.167269999998</v>
      </c>
      <c r="G354" s="34">
        <f t="shared" si="17"/>
        <v>97.286394763224848</v>
      </c>
      <c r="H354" s="34">
        <f t="shared" si="18"/>
        <v>97.286394763224848</v>
      </c>
      <c r="I354" s="34">
        <v>0</v>
      </c>
      <c r="J354" s="37"/>
    </row>
    <row r="355" spans="1:10" ht="30" x14ac:dyDescent="0.25">
      <c r="A355" s="10" t="s">
        <v>842</v>
      </c>
      <c r="B355" s="3" t="s">
        <v>1014</v>
      </c>
      <c r="C355" s="34">
        <v>154520</v>
      </c>
      <c r="D355" s="34"/>
      <c r="E355" s="34">
        <f t="shared" si="15"/>
        <v>154520</v>
      </c>
      <c r="F355" s="34">
        <v>62211.721449999997</v>
      </c>
      <c r="G355" s="34">
        <f t="shared" si="17"/>
        <v>40.261274559927514</v>
      </c>
      <c r="H355" s="34">
        <f t="shared" si="18"/>
        <v>40.261274559927514</v>
      </c>
      <c r="I355" s="34">
        <v>0</v>
      </c>
      <c r="J355" s="37"/>
    </row>
    <row r="356" spans="1:10" ht="45" x14ac:dyDescent="0.25">
      <c r="A356" s="10" t="s">
        <v>291</v>
      </c>
      <c r="B356" s="3" t="s">
        <v>1293</v>
      </c>
      <c r="C356" s="34">
        <v>154520</v>
      </c>
      <c r="D356" s="34"/>
      <c r="E356" s="34">
        <f t="shared" si="15"/>
        <v>154520</v>
      </c>
      <c r="F356" s="34">
        <v>62211.721449999997</v>
      </c>
      <c r="G356" s="34">
        <f t="shared" si="17"/>
        <v>40.261274559927514</v>
      </c>
      <c r="H356" s="34">
        <f t="shared" si="18"/>
        <v>40.261274559927514</v>
      </c>
      <c r="I356" s="34">
        <v>0</v>
      </c>
      <c r="J356" s="37"/>
    </row>
    <row r="357" spans="1:10" x14ac:dyDescent="0.25">
      <c r="A357" s="10" t="s">
        <v>879</v>
      </c>
      <c r="B357" s="3" t="s">
        <v>350</v>
      </c>
      <c r="C357" s="34">
        <v>49723.7</v>
      </c>
      <c r="D357" s="34"/>
      <c r="E357" s="34">
        <f t="shared" si="15"/>
        <v>49723.7</v>
      </c>
      <c r="F357" s="34">
        <v>20032.37054</v>
      </c>
      <c r="G357" s="34">
        <f t="shared" si="17"/>
        <v>40.287369081544618</v>
      </c>
      <c r="H357" s="34">
        <f t="shared" si="18"/>
        <v>40.287369081544618</v>
      </c>
      <c r="I357" s="34">
        <v>10332.081200000001</v>
      </c>
      <c r="J357" s="37">
        <f t="shared" si="16"/>
        <v>193.88514426309388</v>
      </c>
    </row>
    <row r="358" spans="1:10" ht="30" x14ac:dyDescent="0.25">
      <c r="A358" s="10" t="s">
        <v>393</v>
      </c>
      <c r="B358" s="3" t="s">
        <v>1250</v>
      </c>
      <c r="C358" s="34">
        <v>49723.7</v>
      </c>
      <c r="D358" s="34"/>
      <c r="E358" s="34">
        <f t="shared" si="15"/>
        <v>49723.7</v>
      </c>
      <c r="F358" s="34">
        <v>20032.37054</v>
      </c>
      <c r="G358" s="34">
        <f t="shared" si="17"/>
        <v>40.287369081544618</v>
      </c>
      <c r="H358" s="34">
        <f t="shared" si="18"/>
        <v>40.287369081544618</v>
      </c>
      <c r="I358" s="34">
        <v>10332.081200000001</v>
      </c>
      <c r="J358" s="37">
        <f t="shared" si="16"/>
        <v>193.88514426309388</v>
      </c>
    </row>
    <row r="359" spans="1:10" ht="30" x14ac:dyDescent="0.25">
      <c r="A359" s="10" t="s">
        <v>1170</v>
      </c>
      <c r="B359" s="3" t="s">
        <v>1074</v>
      </c>
      <c r="C359" s="34">
        <v>19359.8</v>
      </c>
      <c r="D359" s="34"/>
      <c r="E359" s="34">
        <f t="shared" si="15"/>
        <v>19359.8</v>
      </c>
      <c r="F359" s="34">
        <v>12950.568219999999</v>
      </c>
      <c r="G359" s="34">
        <f t="shared" si="17"/>
        <v>66.894121943408507</v>
      </c>
      <c r="H359" s="34">
        <f t="shared" si="18"/>
        <v>66.894121943408507</v>
      </c>
      <c r="I359" s="34">
        <v>5340.4161800000002</v>
      </c>
      <c r="J359" s="37" t="s">
        <v>1499</v>
      </c>
    </row>
    <row r="360" spans="1:10" ht="45" x14ac:dyDescent="0.25">
      <c r="A360" s="10" t="s">
        <v>439</v>
      </c>
      <c r="B360" s="3" t="s">
        <v>521</v>
      </c>
      <c r="C360" s="34">
        <v>19359.8</v>
      </c>
      <c r="D360" s="34"/>
      <c r="E360" s="34">
        <f t="shared" si="15"/>
        <v>19359.8</v>
      </c>
      <c r="F360" s="34">
        <v>12950.568219999999</v>
      </c>
      <c r="G360" s="34">
        <f t="shared" si="17"/>
        <v>66.894121943408507</v>
      </c>
      <c r="H360" s="34">
        <f t="shared" si="18"/>
        <v>66.894121943408507</v>
      </c>
      <c r="I360" s="34">
        <v>5340.4161800000002</v>
      </c>
      <c r="J360" s="37" t="s">
        <v>1499</v>
      </c>
    </row>
    <row r="361" spans="1:10" ht="45" x14ac:dyDescent="0.25">
      <c r="A361" s="10" t="s">
        <v>1436</v>
      </c>
      <c r="B361" s="3" t="s">
        <v>1364</v>
      </c>
      <c r="C361" s="34">
        <v>151661.9</v>
      </c>
      <c r="D361" s="34"/>
      <c r="E361" s="34">
        <f t="shared" si="15"/>
        <v>151661.9</v>
      </c>
      <c r="F361" s="34">
        <v>151661.89996000001</v>
      </c>
      <c r="G361" s="34">
        <f t="shared" si="17"/>
        <v>99.999999973625549</v>
      </c>
      <c r="H361" s="34">
        <f t="shared" si="18"/>
        <v>99.999999973625549</v>
      </c>
      <c r="I361" s="34">
        <v>127139.6</v>
      </c>
      <c r="J361" s="37">
        <f t="shared" si="16"/>
        <v>119.28769632750142</v>
      </c>
    </row>
    <row r="362" spans="1:10" ht="60" x14ac:dyDescent="0.25">
      <c r="A362" s="10" t="s">
        <v>590</v>
      </c>
      <c r="B362" s="3" t="s">
        <v>814</v>
      </c>
      <c r="C362" s="34">
        <v>151661.9</v>
      </c>
      <c r="D362" s="34"/>
      <c r="E362" s="34">
        <f t="shared" si="15"/>
        <v>151661.9</v>
      </c>
      <c r="F362" s="34">
        <v>151661.89996000001</v>
      </c>
      <c r="G362" s="34">
        <f t="shared" si="17"/>
        <v>99.999999973625549</v>
      </c>
      <c r="H362" s="34">
        <f t="shared" si="18"/>
        <v>99.999999973625549</v>
      </c>
      <c r="I362" s="34">
        <v>127139.6</v>
      </c>
      <c r="J362" s="37">
        <f t="shared" si="16"/>
        <v>119.28769632750142</v>
      </c>
    </row>
    <row r="363" spans="1:10" ht="30" x14ac:dyDescent="0.25">
      <c r="A363" s="10" t="s">
        <v>397</v>
      </c>
      <c r="B363" s="3" t="s">
        <v>149</v>
      </c>
      <c r="C363" s="34">
        <v>0</v>
      </c>
      <c r="D363" s="34"/>
      <c r="E363" s="34">
        <f t="shared" si="15"/>
        <v>0</v>
      </c>
      <c r="F363" s="34">
        <v>0</v>
      </c>
      <c r="G363" s="34"/>
      <c r="H363" s="34"/>
      <c r="I363" s="34">
        <v>4715.9546700000001</v>
      </c>
      <c r="J363" s="37">
        <f t="shared" si="16"/>
        <v>0</v>
      </c>
    </row>
    <row r="364" spans="1:10" ht="45" x14ac:dyDescent="0.25">
      <c r="A364" s="10" t="s">
        <v>1233</v>
      </c>
      <c r="B364" s="3" t="s">
        <v>1049</v>
      </c>
      <c r="C364" s="34">
        <v>0</v>
      </c>
      <c r="D364" s="34"/>
      <c r="E364" s="34">
        <f t="shared" si="15"/>
        <v>0</v>
      </c>
      <c r="F364" s="34">
        <v>0</v>
      </c>
      <c r="G364" s="34"/>
      <c r="H364" s="34"/>
      <c r="I364" s="34">
        <v>4715.9546700000001</v>
      </c>
      <c r="J364" s="37">
        <f t="shared" si="16"/>
        <v>0</v>
      </c>
    </row>
    <row r="365" spans="1:10" ht="75" x14ac:dyDescent="0.25">
      <c r="A365" s="10" t="s">
        <v>1467</v>
      </c>
      <c r="B365" s="3" t="s">
        <v>853</v>
      </c>
      <c r="C365" s="34">
        <v>9859.6</v>
      </c>
      <c r="D365" s="34"/>
      <c r="E365" s="34">
        <f t="shared" si="15"/>
        <v>9859.6</v>
      </c>
      <c r="F365" s="34">
        <v>9559.5870200000008</v>
      </c>
      <c r="G365" s="34">
        <f t="shared" si="17"/>
        <v>96.957148565864742</v>
      </c>
      <c r="H365" s="34">
        <f t="shared" si="18"/>
        <v>96.957148565864742</v>
      </c>
      <c r="I365" s="34">
        <v>9435.2926700000007</v>
      </c>
      <c r="J365" s="37">
        <f t="shared" si="16"/>
        <v>101.31733433553364</v>
      </c>
    </row>
    <row r="366" spans="1:10" ht="90" x14ac:dyDescent="0.25">
      <c r="A366" s="10" t="s">
        <v>1315</v>
      </c>
      <c r="B366" s="3" t="s">
        <v>302</v>
      </c>
      <c r="C366" s="34">
        <v>9859.6</v>
      </c>
      <c r="D366" s="34"/>
      <c r="E366" s="34">
        <f t="shared" ref="E366:E428" si="19">C366+D366</f>
        <v>9859.6</v>
      </c>
      <c r="F366" s="34">
        <v>9559.5870200000008</v>
      </c>
      <c r="G366" s="34">
        <f t="shared" si="17"/>
        <v>96.957148565864742</v>
      </c>
      <c r="H366" s="34">
        <f t="shared" si="18"/>
        <v>96.957148565864742</v>
      </c>
      <c r="I366" s="34">
        <v>9435.2926700000007</v>
      </c>
      <c r="J366" s="37">
        <f t="shared" si="16"/>
        <v>101.31733433553364</v>
      </c>
    </row>
    <row r="367" spans="1:10" ht="45" x14ac:dyDescent="0.25">
      <c r="A367" s="10" t="s">
        <v>375</v>
      </c>
      <c r="B367" s="3" t="s">
        <v>468</v>
      </c>
      <c r="C367" s="34">
        <v>0</v>
      </c>
      <c r="D367" s="34"/>
      <c r="E367" s="34">
        <f t="shared" si="19"/>
        <v>0</v>
      </c>
      <c r="F367" s="34">
        <v>0</v>
      </c>
      <c r="G367" s="34"/>
      <c r="H367" s="34"/>
      <c r="I367" s="34">
        <v>129243.9</v>
      </c>
      <c r="J367" s="37">
        <f t="shared" si="16"/>
        <v>0</v>
      </c>
    </row>
    <row r="368" spans="1:10" ht="45" x14ac:dyDescent="0.25">
      <c r="A368" s="10" t="s">
        <v>283</v>
      </c>
      <c r="B368" s="3" t="s">
        <v>1355</v>
      </c>
      <c r="C368" s="34">
        <v>0</v>
      </c>
      <c r="D368" s="34"/>
      <c r="E368" s="34">
        <f t="shared" si="19"/>
        <v>0</v>
      </c>
      <c r="F368" s="34">
        <v>0</v>
      </c>
      <c r="G368" s="34"/>
      <c r="H368" s="34"/>
      <c r="I368" s="34">
        <v>129243.9</v>
      </c>
      <c r="J368" s="37">
        <f t="shared" si="16"/>
        <v>0</v>
      </c>
    </row>
    <row r="369" spans="1:10" ht="30" x14ac:dyDescent="0.25">
      <c r="A369" s="10" t="s">
        <v>650</v>
      </c>
      <c r="B369" s="3" t="s">
        <v>730</v>
      </c>
      <c r="C369" s="34">
        <v>458222.4</v>
      </c>
      <c r="D369" s="34"/>
      <c r="E369" s="34">
        <f t="shared" si="19"/>
        <v>458222.4</v>
      </c>
      <c r="F369" s="34">
        <v>158506.52499000001</v>
      </c>
      <c r="G369" s="34">
        <f t="shared" si="17"/>
        <v>34.591614244524052</v>
      </c>
      <c r="H369" s="34">
        <f t="shared" si="18"/>
        <v>34.591614244524052</v>
      </c>
      <c r="I369" s="34">
        <v>344954.32238000003</v>
      </c>
      <c r="J369" s="37">
        <f t="shared" si="16"/>
        <v>45.950004016876754</v>
      </c>
    </row>
    <row r="370" spans="1:10" ht="45" x14ac:dyDescent="0.25">
      <c r="A370" s="10" t="s">
        <v>1327</v>
      </c>
      <c r="B370" s="3" t="s">
        <v>178</v>
      </c>
      <c r="C370" s="34">
        <v>458222.4</v>
      </c>
      <c r="D370" s="34"/>
      <c r="E370" s="34">
        <f t="shared" si="19"/>
        <v>458222.4</v>
      </c>
      <c r="F370" s="34">
        <v>158506.52499000001</v>
      </c>
      <c r="G370" s="34">
        <f t="shared" si="17"/>
        <v>34.591614244524052</v>
      </c>
      <c r="H370" s="34">
        <f t="shared" si="18"/>
        <v>34.591614244524052</v>
      </c>
      <c r="I370" s="34">
        <v>344954.32238000003</v>
      </c>
      <c r="J370" s="37">
        <f t="shared" si="16"/>
        <v>45.950004016876754</v>
      </c>
    </row>
    <row r="371" spans="1:10" ht="30" x14ac:dyDescent="0.25">
      <c r="A371" s="10" t="s">
        <v>680</v>
      </c>
      <c r="B371" s="3" t="s">
        <v>941</v>
      </c>
      <c r="C371" s="34">
        <v>8928.6</v>
      </c>
      <c r="D371" s="34"/>
      <c r="E371" s="34">
        <f t="shared" si="19"/>
        <v>8928.6</v>
      </c>
      <c r="F371" s="34">
        <v>5661.9228000000003</v>
      </c>
      <c r="G371" s="34">
        <f t="shared" si="17"/>
        <v>63.413332437336202</v>
      </c>
      <c r="H371" s="34">
        <f t="shared" si="18"/>
        <v>63.413332437336202</v>
      </c>
      <c r="I371" s="34">
        <v>0</v>
      </c>
      <c r="J371" s="37"/>
    </row>
    <row r="372" spans="1:10" ht="45" x14ac:dyDescent="0.25">
      <c r="A372" s="10" t="s">
        <v>792</v>
      </c>
      <c r="B372" s="3" t="s">
        <v>386</v>
      </c>
      <c r="C372" s="34">
        <v>8928.6</v>
      </c>
      <c r="D372" s="34"/>
      <c r="E372" s="34">
        <f t="shared" si="19"/>
        <v>8928.6</v>
      </c>
      <c r="F372" s="34">
        <v>5661.9228000000003</v>
      </c>
      <c r="G372" s="34">
        <f t="shared" si="17"/>
        <v>63.413332437336202</v>
      </c>
      <c r="H372" s="34">
        <f t="shared" si="18"/>
        <v>63.413332437336202</v>
      </c>
      <c r="I372" s="34">
        <v>0</v>
      </c>
      <c r="J372" s="37"/>
    </row>
    <row r="373" spans="1:10" ht="75" x14ac:dyDescent="0.25">
      <c r="A373" s="10" t="s">
        <v>863</v>
      </c>
      <c r="B373" s="3" t="s">
        <v>132</v>
      </c>
      <c r="C373" s="34">
        <v>12750</v>
      </c>
      <c r="D373" s="34"/>
      <c r="E373" s="34">
        <f t="shared" si="19"/>
        <v>12750</v>
      </c>
      <c r="F373" s="34">
        <v>850</v>
      </c>
      <c r="G373" s="34">
        <f t="shared" si="17"/>
        <v>6.666666666666667</v>
      </c>
      <c r="H373" s="34">
        <f t="shared" si="18"/>
        <v>6.666666666666667</v>
      </c>
      <c r="I373" s="34">
        <v>0</v>
      </c>
      <c r="J373" s="37"/>
    </row>
    <row r="374" spans="1:10" ht="90" x14ac:dyDescent="0.25">
      <c r="A374" s="10" t="s">
        <v>564</v>
      </c>
      <c r="B374" s="3" t="s">
        <v>442</v>
      </c>
      <c r="C374" s="34">
        <v>12750</v>
      </c>
      <c r="D374" s="34"/>
      <c r="E374" s="34">
        <f t="shared" si="19"/>
        <v>12750</v>
      </c>
      <c r="F374" s="34">
        <v>850</v>
      </c>
      <c r="G374" s="34">
        <f t="shared" si="17"/>
        <v>6.666666666666667</v>
      </c>
      <c r="H374" s="34">
        <f t="shared" si="18"/>
        <v>6.666666666666667</v>
      </c>
      <c r="I374" s="34">
        <v>0</v>
      </c>
      <c r="J374" s="37"/>
    </row>
    <row r="375" spans="1:10" ht="30" x14ac:dyDescent="0.25">
      <c r="A375" s="10" t="s">
        <v>1197</v>
      </c>
      <c r="B375" s="3" t="s">
        <v>191</v>
      </c>
      <c r="C375" s="34">
        <v>6218.7</v>
      </c>
      <c r="D375" s="34"/>
      <c r="E375" s="34">
        <f t="shared" si="19"/>
        <v>6218.7</v>
      </c>
      <c r="F375" s="34">
        <v>6218.7</v>
      </c>
      <c r="G375" s="34">
        <f t="shared" si="17"/>
        <v>100</v>
      </c>
      <c r="H375" s="34">
        <f t="shared" si="18"/>
        <v>100</v>
      </c>
      <c r="I375" s="34">
        <v>0</v>
      </c>
      <c r="J375" s="37"/>
    </row>
    <row r="376" spans="1:10" ht="45" x14ac:dyDescent="0.25">
      <c r="A376" s="10" t="s">
        <v>489</v>
      </c>
      <c r="B376" s="3" t="s">
        <v>488</v>
      </c>
      <c r="C376" s="34">
        <v>6218.7</v>
      </c>
      <c r="D376" s="34"/>
      <c r="E376" s="34">
        <f t="shared" si="19"/>
        <v>6218.7</v>
      </c>
      <c r="F376" s="34">
        <v>6218.7</v>
      </c>
      <c r="G376" s="34">
        <f t="shared" si="17"/>
        <v>100</v>
      </c>
      <c r="H376" s="34">
        <f t="shared" si="18"/>
        <v>100</v>
      </c>
      <c r="I376" s="34">
        <v>0</v>
      </c>
      <c r="J376" s="37"/>
    </row>
    <row r="377" spans="1:10" ht="90" x14ac:dyDescent="0.25">
      <c r="A377" s="10" t="s">
        <v>148</v>
      </c>
      <c r="B377" s="3" t="s">
        <v>617</v>
      </c>
      <c r="C377" s="34">
        <v>5779.3</v>
      </c>
      <c r="D377" s="34"/>
      <c r="E377" s="34">
        <f t="shared" si="19"/>
        <v>5779.3</v>
      </c>
      <c r="F377" s="34">
        <v>2147.8391499999998</v>
      </c>
      <c r="G377" s="34">
        <f t="shared" si="17"/>
        <v>37.164347758379037</v>
      </c>
      <c r="H377" s="34">
        <f t="shared" si="18"/>
        <v>37.164347758379037</v>
      </c>
      <c r="I377" s="34">
        <v>0</v>
      </c>
      <c r="J377" s="37"/>
    </row>
    <row r="378" spans="1:10" ht="105" x14ac:dyDescent="0.25">
      <c r="A378" s="10" t="s">
        <v>224</v>
      </c>
      <c r="B378" s="3" t="s">
        <v>20</v>
      </c>
      <c r="C378" s="34">
        <v>5779.3</v>
      </c>
      <c r="D378" s="34"/>
      <c r="E378" s="34">
        <f t="shared" si="19"/>
        <v>5779.3</v>
      </c>
      <c r="F378" s="34">
        <v>2147.8391499999998</v>
      </c>
      <c r="G378" s="34">
        <f t="shared" si="17"/>
        <v>37.164347758379037</v>
      </c>
      <c r="H378" s="34">
        <f t="shared" si="18"/>
        <v>37.164347758379037</v>
      </c>
      <c r="I378" s="34">
        <v>0</v>
      </c>
      <c r="J378" s="37"/>
    </row>
    <row r="379" spans="1:10" ht="60" x14ac:dyDescent="0.25">
      <c r="A379" s="10" t="s">
        <v>852</v>
      </c>
      <c r="B379" s="3" t="s">
        <v>1223</v>
      </c>
      <c r="C379" s="34">
        <v>18489.900000000001</v>
      </c>
      <c r="D379" s="34"/>
      <c r="E379" s="34">
        <f t="shared" si="19"/>
        <v>18489.900000000001</v>
      </c>
      <c r="F379" s="34">
        <v>0</v>
      </c>
      <c r="G379" s="34">
        <f t="shared" si="17"/>
        <v>0</v>
      </c>
      <c r="H379" s="34">
        <f t="shared" si="18"/>
        <v>0</v>
      </c>
      <c r="I379" s="34">
        <v>704.88463999999999</v>
      </c>
      <c r="J379" s="37">
        <f t="shared" si="16"/>
        <v>0</v>
      </c>
    </row>
    <row r="380" spans="1:10" ht="75" x14ac:dyDescent="0.25">
      <c r="A380" s="10" t="s">
        <v>378</v>
      </c>
      <c r="B380" s="3" t="s">
        <v>39</v>
      </c>
      <c r="C380" s="34">
        <v>18489.900000000001</v>
      </c>
      <c r="D380" s="34"/>
      <c r="E380" s="34">
        <f t="shared" si="19"/>
        <v>18489.900000000001</v>
      </c>
      <c r="F380" s="34">
        <v>0</v>
      </c>
      <c r="G380" s="34">
        <f t="shared" si="17"/>
        <v>0</v>
      </c>
      <c r="H380" s="34">
        <f t="shared" si="18"/>
        <v>0</v>
      </c>
      <c r="I380" s="34">
        <v>704.88463999999999</v>
      </c>
      <c r="J380" s="37">
        <f t="shared" si="16"/>
        <v>0</v>
      </c>
    </row>
    <row r="381" spans="1:10" ht="45" x14ac:dyDescent="0.25">
      <c r="A381" s="10" t="s">
        <v>1254</v>
      </c>
      <c r="B381" s="3" t="s">
        <v>717</v>
      </c>
      <c r="C381" s="34">
        <v>0</v>
      </c>
      <c r="D381" s="34"/>
      <c r="E381" s="34">
        <f t="shared" si="19"/>
        <v>0</v>
      </c>
      <c r="F381" s="34">
        <v>0</v>
      </c>
      <c r="G381" s="34"/>
      <c r="H381" s="34"/>
      <c r="I381" s="34">
        <v>880212.87043000001</v>
      </c>
      <c r="J381" s="37">
        <f t="shared" si="16"/>
        <v>0</v>
      </c>
    </row>
    <row r="382" spans="1:10" ht="45" x14ac:dyDescent="0.25">
      <c r="A382" s="10" t="s">
        <v>1109</v>
      </c>
      <c r="B382" s="3" t="s">
        <v>1236</v>
      </c>
      <c r="C382" s="34">
        <v>612031</v>
      </c>
      <c r="D382" s="34"/>
      <c r="E382" s="34">
        <f t="shared" si="19"/>
        <v>612031</v>
      </c>
      <c r="F382" s="34">
        <v>308572.71639999998</v>
      </c>
      <c r="G382" s="34">
        <f t="shared" si="17"/>
        <v>50.417824652672813</v>
      </c>
      <c r="H382" s="34">
        <f t="shared" si="18"/>
        <v>50.417824652672813</v>
      </c>
      <c r="I382" s="34">
        <v>301795.30015000002</v>
      </c>
      <c r="J382" s="37">
        <f t="shared" si="16"/>
        <v>102.24569973310764</v>
      </c>
    </row>
    <row r="383" spans="1:10" ht="60" x14ac:dyDescent="0.25">
      <c r="A383" s="10" t="s">
        <v>518</v>
      </c>
      <c r="B383" s="3" t="s">
        <v>63</v>
      </c>
      <c r="C383" s="34">
        <v>612031</v>
      </c>
      <c r="D383" s="34"/>
      <c r="E383" s="34">
        <f t="shared" si="19"/>
        <v>612031</v>
      </c>
      <c r="F383" s="34">
        <v>308572.71639999998</v>
      </c>
      <c r="G383" s="34">
        <f t="shared" si="17"/>
        <v>50.417824652672813</v>
      </c>
      <c r="H383" s="34">
        <f t="shared" si="18"/>
        <v>50.417824652672813</v>
      </c>
      <c r="I383" s="34">
        <v>301795.30015000002</v>
      </c>
      <c r="J383" s="37">
        <f t="shared" si="16"/>
        <v>102.24569973310764</v>
      </c>
    </row>
    <row r="384" spans="1:10" ht="45" x14ac:dyDescent="0.25">
      <c r="A384" s="10" t="s">
        <v>377</v>
      </c>
      <c r="B384" s="3" t="s">
        <v>506</v>
      </c>
      <c r="C384" s="34">
        <v>0</v>
      </c>
      <c r="D384" s="34"/>
      <c r="E384" s="34">
        <f t="shared" si="19"/>
        <v>0</v>
      </c>
      <c r="F384" s="34">
        <v>0</v>
      </c>
      <c r="G384" s="34"/>
      <c r="H384" s="34"/>
      <c r="I384" s="34">
        <v>502855.56507999997</v>
      </c>
      <c r="J384" s="37">
        <f t="shared" si="16"/>
        <v>0</v>
      </c>
    </row>
    <row r="385" spans="1:10" ht="45" x14ac:dyDescent="0.25">
      <c r="A385" s="10" t="s">
        <v>1354</v>
      </c>
      <c r="B385" s="3" t="s">
        <v>794</v>
      </c>
      <c r="C385" s="34">
        <v>0</v>
      </c>
      <c r="D385" s="34"/>
      <c r="E385" s="34">
        <f t="shared" si="19"/>
        <v>0</v>
      </c>
      <c r="F385" s="34">
        <v>0</v>
      </c>
      <c r="G385" s="34"/>
      <c r="H385" s="34"/>
      <c r="I385" s="34">
        <v>502855.56507999997</v>
      </c>
      <c r="J385" s="37">
        <f t="shared" si="16"/>
        <v>0</v>
      </c>
    </row>
    <row r="386" spans="1:10" ht="45" x14ac:dyDescent="0.25">
      <c r="A386" s="10" t="s">
        <v>977</v>
      </c>
      <c r="B386" s="3" t="s">
        <v>648</v>
      </c>
      <c r="C386" s="34">
        <v>0</v>
      </c>
      <c r="D386" s="34"/>
      <c r="E386" s="34">
        <f t="shared" si="19"/>
        <v>0</v>
      </c>
      <c r="F386" s="34">
        <v>0</v>
      </c>
      <c r="G386" s="34"/>
      <c r="H386" s="34"/>
      <c r="I386" s="34">
        <v>143856.5</v>
      </c>
      <c r="J386" s="37">
        <f t="shared" si="16"/>
        <v>0</v>
      </c>
    </row>
    <row r="387" spans="1:10" ht="45" x14ac:dyDescent="0.25">
      <c r="A387" s="10" t="s">
        <v>173</v>
      </c>
      <c r="B387" s="3" t="s">
        <v>53</v>
      </c>
      <c r="C387" s="34">
        <v>0</v>
      </c>
      <c r="D387" s="34"/>
      <c r="E387" s="34">
        <f t="shared" si="19"/>
        <v>0</v>
      </c>
      <c r="F387" s="34">
        <v>0</v>
      </c>
      <c r="G387" s="34"/>
      <c r="H387" s="34"/>
      <c r="I387" s="34">
        <v>143856.5</v>
      </c>
      <c r="J387" s="37">
        <f t="shared" si="16"/>
        <v>0</v>
      </c>
    </row>
    <row r="388" spans="1:10" ht="30" x14ac:dyDescent="0.25">
      <c r="A388" s="10" t="s">
        <v>865</v>
      </c>
      <c r="B388" s="3" t="s">
        <v>1345</v>
      </c>
      <c r="C388" s="34">
        <v>0</v>
      </c>
      <c r="D388" s="34"/>
      <c r="E388" s="34">
        <f t="shared" si="19"/>
        <v>0</v>
      </c>
      <c r="F388" s="34">
        <v>0</v>
      </c>
      <c r="G388" s="34"/>
      <c r="H388" s="34"/>
      <c r="I388" s="34">
        <v>455470.7</v>
      </c>
      <c r="J388" s="37">
        <f t="shared" si="16"/>
        <v>0</v>
      </c>
    </row>
    <row r="389" spans="1:10" ht="45" x14ac:dyDescent="0.25">
      <c r="A389" s="10" t="s">
        <v>591</v>
      </c>
      <c r="B389" s="3" t="s">
        <v>788</v>
      </c>
      <c r="C389" s="34">
        <v>0</v>
      </c>
      <c r="D389" s="34"/>
      <c r="E389" s="34">
        <f t="shared" si="19"/>
        <v>0</v>
      </c>
      <c r="F389" s="34">
        <v>0</v>
      </c>
      <c r="G389" s="34"/>
      <c r="H389" s="34"/>
      <c r="I389" s="34">
        <v>455470.7</v>
      </c>
      <c r="J389" s="37">
        <f t="shared" si="16"/>
        <v>0</v>
      </c>
    </row>
    <row r="390" spans="1:10" x14ac:dyDescent="0.25">
      <c r="A390" s="10" t="s">
        <v>1361</v>
      </c>
      <c r="B390" s="3" t="s">
        <v>1314</v>
      </c>
      <c r="C390" s="34">
        <v>0</v>
      </c>
      <c r="D390" s="34"/>
      <c r="E390" s="34">
        <f t="shared" si="19"/>
        <v>0</v>
      </c>
      <c r="F390" s="34">
        <v>0</v>
      </c>
      <c r="G390" s="34"/>
      <c r="H390" s="34"/>
      <c r="I390" s="34">
        <v>85758.663209999999</v>
      </c>
      <c r="J390" s="37">
        <f t="shared" si="16"/>
        <v>0</v>
      </c>
    </row>
    <row r="391" spans="1:10" ht="30" x14ac:dyDescent="0.25">
      <c r="A391" s="10" t="s">
        <v>16</v>
      </c>
      <c r="B391" s="3" t="s">
        <v>156</v>
      </c>
      <c r="C391" s="34">
        <v>0</v>
      </c>
      <c r="D391" s="34"/>
      <c r="E391" s="34">
        <f t="shared" si="19"/>
        <v>0</v>
      </c>
      <c r="F391" s="34">
        <v>0</v>
      </c>
      <c r="G391" s="34"/>
      <c r="H391" s="34"/>
      <c r="I391" s="34">
        <v>85758.663209999999</v>
      </c>
      <c r="J391" s="37">
        <f t="shared" si="16"/>
        <v>0</v>
      </c>
    </row>
    <row r="392" spans="1:10" ht="45" x14ac:dyDescent="0.25">
      <c r="A392" s="10" t="s">
        <v>269</v>
      </c>
      <c r="B392" s="3" t="s">
        <v>555</v>
      </c>
      <c r="C392" s="34">
        <v>1140558.7</v>
      </c>
      <c r="D392" s="34"/>
      <c r="E392" s="34">
        <f t="shared" si="19"/>
        <v>1140558.7</v>
      </c>
      <c r="F392" s="34">
        <v>761009.97715000005</v>
      </c>
      <c r="G392" s="34">
        <f t="shared" ref="G392:G455" si="20">F392/C392*100</f>
        <v>66.722561245642169</v>
      </c>
      <c r="H392" s="34">
        <f t="shared" ref="H392:H455" si="21">F392/E392*100</f>
        <v>66.722561245642169</v>
      </c>
      <c r="I392" s="34">
        <v>107932.90618000001</v>
      </c>
      <c r="J392" s="37" t="s">
        <v>1499</v>
      </c>
    </row>
    <row r="393" spans="1:10" ht="45" x14ac:dyDescent="0.25">
      <c r="A393" s="10" t="s">
        <v>1407</v>
      </c>
      <c r="B393" s="3" t="s">
        <v>833</v>
      </c>
      <c r="C393" s="34">
        <v>1140558.7</v>
      </c>
      <c r="D393" s="34"/>
      <c r="E393" s="34">
        <f t="shared" si="19"/>
        <v>1140558.7</v>
      </c>
      <c r="F393" s="34">
        <v>761009.97715000005</v>
      </c>
      <c r="G393" s="34">
        <f t="shared" si="20"/>
        <v>66.722561245642169</v>
      </c>
      <c r="H393" s="34">
        <f t="shared" si="21"/>
        <v>66.722561245642169</v>
      </c>
      <c r="I393" s="34">
        <v>107932.90618000001</v>
      </c>
      <c r="J393" s="37" t="s">
        <v>1499</v>
      </c>
    </row>
    <row r="394" spans="1:10" ht="45" x14ac:dyDescent="0.25">
      <c r="A394" s="10" t="s">
        <v>856</v>
      </c>
      <c r="B394" s="3" t="s">
        <v>1173</v>
      </c>
      <c r="C394" s="34">
        <v>6849</v>
      </c>
      <c r="D394" s="34"/>
      <c r="E394" s="34">
        <f t="shared" si="19"/>
        <v>6849</v>
      </c>
      <c r="F394" s="34">
        <v>6849</v>
      </c>
      <c r="G394" s="34">
        <f t="shared" si="20"/>
        <v>100</v>
      </c>
      <c r="H394" s="34">
        <f t="shared" si="21"/>
        <v>100</v>
      </c>
      <c r="I394" s="34">
        <v>0</v>
      </c>
      <c r="J394" s="37"/>
    </row>
    <row r="395" spans="1:10" ht="60" x14ac:dyDescent="0.25">
      <c r="A395" s="10" t="s">
        <v>1129</v>
      </c>
      <c r="B395" s="3" t="s">
        <v>620</v>
      </c>
      <c r="C395" s="34">
        <v>6849</v>
      </c>
      <c r="D395" s="34"/>
      <c r="E395" s="34">
        <f t="shared" si="19"/>
        <v>6849</v>
      </c>
      <c r="F395" s="34">
        <v>6849</v>
      </c>
      <c r="G395" s="34">
        <f t="shared" si="20"/>
        <v>100</v>
      </c>
      <c r="H395" s="34">
        <f t="shared" si="21"/>
        <v>100</v>
      </c>
      <c r="I395" s="34">
        <v>0</v>
      </c>
      <c r="J395" s="37"/>
    </row>
    <row r="396" spans="1:10" ht="30" x14ac:dyDescent="0.25">
      <c r="A396" s="10" t="s">
        <v>424</v>
      </c>
      <c r="B396" s="3" t="s">
        <v>682</v>
      </c>
      <c r="C396" s="34">
        <v>1006768.5</v>
      </c>
      <c r="D396" s="34">
        <v>25759.599999999999</v>
      </c>
      <c r="E396" s="34">
        <f t="shared" si="19"/>
        <v>1032528.1</v>
      </c>
      <c r="F396" s="34">
        <v>228661.9755</v>
      </c>
      <c r="G396" s="34">
        <f t="shared" si="20"/>
        <v>22.712468208927874</v>
      </c>
      <c r="H396" s="34">
        <f t="shared" si="21"/>
        <v>22.145835595176539</v>
      </c>
      <c r="I396" s="34">
        <v>405855.18800000002</v>
      </c>
      <c r="J396" s="37">
        <f t="shared" ref="J392:J455" si="22">F396/I396*100</f>
        <v>56.340779238726888</v>
      </c>
    </row>
    <row r="397" spans="1:10" ht="45" x14ac:dyDescent="0.25">
      <c r="A397" s="10" t="s">
        <v>1379</v>
      </c>
      <c r="B397" s="3" t="s">
        <v>970</v>
      </c>
      <c r="C397" s="34">
        <v>1006768.5</v>
      </c>
      <c r="D397" s="34">
        <v>25759.599999999999</v>
      </c>
      <c r="E397" s="34">
        <f t="shared" si="19"/>
        <v>1032528.1</v>
      </c>
      <c r="F397" s="34">
        <v>228661.9755</v>
      </c>
      <c r="G397" s="34">
        <f t="shared" si="20"/>
        <v>22.712468208927874</v>
      </c>
      <c r="H397" s="34">
        <f t="shared" si="21"/>
        <v>22.145835595176539</v>
      </c>
      <c r="I397" s="34">
        <v>405855.18800000002</v>
      </c>
      <c r="J397" s="37">
        <f t="shared" si="22"/>
        <v>56.340779238726888</v>
      </c>
    </row>
    <row r="398" spans="1:10" ht="30" x14ac:dyDescent="0.25">
      <c r="A398" s="10" t="s">
        <v>208</v>
      </c>
      <c r="B398" s="3" t="s">
        <v>1039</v>
      </c>
      <c r="C398" s="34">
        <v>250211.1</v>
      </c>
      <c r="D398" s="34"/>
      <c r="E398" s="34">
        <f t="shared" si="19"/>
        <v>250211.1</v>
      </c>
      <c r="F398" s="34">
        <v>10726.359689999999</v>
      </c>
      <c r="G398" s="34">
        <f t="shared" si="20"/>
        <v>4.2869239973766149</v>
      </c>
      <c r="H398" s="34">
        <f t="shared" si="21"/>
        <v>4.2869239973766149</v>
      </c>
      <c r="I398" s="34">
        <v>0</v>
      </c>
      <c r="J398" s="37"/>
    </row>
    <row r="399" spans="1:10" ht="30" x14ac:dyDescent="0.25">
      <c r="A399" s="10" t="s">
        <v>569</v>
      </c>
      <c r="B399" s="3" t="s">
        <v>483</v>
      </c>
      <c r="C399" s="34">
        <v>250211.1</v>
      </c>
      <c r="D399" s="34"/>
      <c r="E399" s="34">
        <f t="shared" si="19"/>
        <v>250211.1</v>
      </c>
      <c r="F399" s="34">
        <v>10726.359689999999</v>
      </c>
      <c r="G399" s="34">
        <f t="shared" si="20"/>
        <v>4.2869239973766149</v>
      </c>
      <c r="H399" s="34">
        <f t="shared" si="21"/>
        <v>4.2869239973766149</v>
      </c>
      <c r="I399" s="34">
        <v>0</v>
      </c>
      <c r="J399" s="37"/>
    </row>
    <row r="400" spans="1:10" ht="75" x14ac:dyDescent="0.25">
      <c r="A400" s="10" t="s">
        <v>366</v>
      </c>
      <c r="B400" s="3" t="s">
        <v>459</v>
      </c>
      <c r="C400" s="34">
        <v>18135.900000000001</v>
      </c>
      <c r="D400" s="34"/>
      <c r="E400" s="34">
        <f t="shared" si="19"/>
        <v>18135.900000000001</v>
      </c>
      <c r="F400" s="34">
        <v>17450.287250000001</v>
      </c>
      <c r="G400" s="34">
        <f t="shared" si="20"/>
        <v>96.219582430428048</v>
      </c>
      <c r="H400" s="34">
        <f t="shared" si="21"/>
        <v>96.219582430428048</v>
      </c>
      <c r="I400" s="34">
        <v>12777.83511</v>
      </c>
      <c r="J400" s="37">
        <f t="shared" si="22"/>
        <v>136.56685267712771</v>
      </c>
    </row>
    <row r="401" spans="1:10" ht="75" x14ac:dyDescent="0.25">
      <c r="A401" s="10" t="s">
        <v>960</v>
      </c>
      <c r="B401" s="3" t="s">
        <v>752</v>
      </c>
      <c r="C401" s="34">
        <v>18135.900000000001</v>
      </c>
      <c r="D401" s="34"/>
      <c r="E401" s="34">
        <f t="shared" si="19"/>
        <v>18135.900000000001</v>
      </c>
      <c r="F401" s="34">
        <v>17450.287250000001</v>
      </c>
      <c r="G401" s="34">
        <f t="shared" si="20"/>
        <v>96.219582430428048</v>
      </c>
      <c r="H401" s="34">
        <f t="shared" si="21"/>
        <v>96.219582430428048</v>
      </c>
      <c r="I401" s="34">
        <v>12777.83511</v>
      </c>
      <c r="J401" s="37">
        <f t="shared" si="22"/>
        <v>136.56685267712771</v>
      </c>
    </row>
    <row r="402" spans="1:10" ht="30" x14ac:dyDescent="0.25">
      <c r="A402" s="10" t="s">
        <v>1255</v>
      </c>
      <c r="B402" s="3" t="s">
        <v>776</v>
      </c>
      <c r="C402" s="34">
        <v>6732757.9000000004</v>
      </c>
      <c r="D402" s="34"/>
      <c r="E402" s="34">
        <f t="shared" si="19"/>
        <v>6732757.9000000004</v>
      </c>
      <c r="F402" s="34">
        <v>6159384.2120300001</v>
      </c>
      <c r="G402" s="34">
        <f t="shared" si="20"/>
        <v>91.483821392567819</v>
      </c>
      <c r="H402" s="34">
        <f t="shared" si="21"/>
        <v>91.483821392567819</v>
      </c>
      <c r="I402" s="34">
        <v>1576903.7938099999</v>
      </c>
      <c r="J402" s="37" t="s">
        <v>1499</v>
      </c>
    </row>
    <row r="403" spans="1:10" ht="45" x14ac:dyDescent="0.25">
      <c r="A403" s="10" t="s">
        <v>864</v>
      </c>
      <c r="B403" s="3" t="s">
        <v>218</v>
      </c>
      <c r="C403" s="34">
        <v>6732757.9000000004</v>
      </c>
      <c r="D403" s="34"/>
      <c r="E403" s="34">
        <f t="shared" si="19"/>
        <v>6732757.9000000004</v>
      </c>
      <c r="F403" s="34">
        <v>6159384.2120300001</v>
      </c>
      <c r="G403" s="34">
        <f t="shared" si="20"/>
        <v>91.483821392567819</v>
      </c>
      <c r="H403" s="34">
        <f t="shared" si="21"/>
        <v>91.483821392567819</v>
      </c>
      <c r="I403" s="34">
        <v>1576903.7938099999</v>
      </c>
      <c r="J403" s="37" t="s">
        <v>1499</v>
      </c>
    </row>
    <row r="404" spans="1:10" ht="75" x14ac:dyDescent="0.25">
      <c r="A404" s="10" t="s">
        <v>261</v>
      </c>
      <c r="B404" s="3" t="s">
        <v>310</v>
      </c>
      <c r="C404" s="34">
        <v>14755.9</v>
      </c>
      <c r="D404" s="34"/>
      <c r="E404" s="34">
        <f t="shared" si="19"/>
        <v>14755.9</v>
      </c>
      <c r="F404" s="34">
        <v>11933.19506</v>
      </c>
      <c r="G404" s="34">
        <f t="shared" si="20"/>
        <v>80.870669088296893</v>
      </c>
      <c r="H404" s="34">
        <f t="shared" si="21"/>
        <v>80.870669088296893</v>
      </c>
      <c r="I404" s="34">
        <v>11981.22755</v>
      </c>
      <c r="J404" s="37">
        <f t="shared" si="22"/>
        <v>99.599102097013429</v>
      </c>
    </row>
    <row r="405" spans="1:10" ht="60" x14ac:dyDescent="0.25">
      <c r="A405" s="10" t="s">
        <v>1212</v>
      </c>
      <c r="B405" s="3" t="s">
        <v>277</v>
      </c>
      <c r="C405" s="34">
        <v>292301.09999999998</v>
      </c>
      <c r="D405" s="34"/>
      <c r="E405" s="34">
        <f t="shared" si="19"/>
        <v>292301.09999999998</v>
      </c>
      <c r="F405" s="34">
        <v>130590.37415</v>
      </c>
      <c r="G405" s="34">
        <f t="shared" si="20"/>
        <v>44.676661890769488</v>
      </c>
      <c r="H405" s="34">
        <f t="shared" si="21"/>
        <v>44.676661890769488</v>
      </c>
      <c r="I405" s="34">
        <v>199886.24038999999</v>
      </c>
      <c r="J405" s="37">
        <f t="shared" si="22"/>
        <v>65.332347987137013</v>
      </c>
    </row>
    <row r="406" spans="1:10" ht="60" x14ac:dyDescent="0.25">
      <c r="A406" s="10" t="s">
        <v>697</v>
      </c>
      <c r="B406" s="3" t="s">
        <v>971</v>
      </c>
      <c r="C406" s="34">
        <v>35707.300000000003</v>
      </c>
      <c r="D406" s="34"/>
      <c r="E406" s="34">
        <f t="shared" si="19"/>
        <v>35707.300000000003</v>
      </c>
      <c r="F406" s="34">
        <v>0</v>
      </c>
      <c r="G406" s="34">
        <f t="shared" si="20"/>
        <v>0</v>
      </c>
      <c r="H406" s="34">
        <f t="shared" si="21"/>
        <v>0</v>
      </c>
      <c r="I406" s="34">
        <v>0</v>
      </c>
      <c r="J406" s="37"/>
    </row>
    <row r="407" spans="1:10" ht="75" x14ac:dyDescent="0.25">
      <c r="A407" s="10" t="s">
        <v>951</v>
      </c>
      <c r="B407" s="3" t="s">
        <v>1263</v>
      </c>
      <c r="C407" s="34">
        <v>35707.300000000003</v>
      </c>
      <c r="D407" s="34"/>
      <c r="E407" s="34">
        <f t="shared" si="19"/>
        <v>35707.300000000003</v>
      </c>
      <c r="F407" s="34">
        <v>0</v>
      </c>
      <c r="G407" s="34">
        <f t="shared" si="20"/>
        <v>0</v>
      </c>
      <c r="H407" s="34">
        <f t="shared" si="21"/>
        <v>0</v>
      </c>
      <c r="I407" s="34">
        <v>0</v>
      </c>
      <c r="J407" s="37"/>
    </row>
    <row r="408" spans="1:10" ht="60" x14ac:dyDescent="0.25">
      <c r="A408" s="10" t="s">
        <v>1391</v>
      </c>
      <c r="B408" s="3" t="s">
        <v>629</v>
      </c>
      <c r="C408" s="34">
        <v>276375.3</v>
      </c>
      <c r="D408" s="34"/>
      <c r="E408" s="34">
        <f t="shared" si="19"/>
        <v>276375.3</v>
      </c>
      <c r="F408" s="34">
        <v>276375.29999000003</v>
      </c>
      <c r="G408" s="34">
        <f t="shared" si="20"/>
        <v>99.999999996381746</v>
      </c>
      <c r="H408" s="34">
        <f t="shared" si="21"/>
        <v>99.999999996381746</v>
      </c>
      <c r="I408" s="34">
        <v>0</v>
      </c>
      <c r="J408" s="37"/>
    </row>
    <row r="409" spans="1:10" ht="60" x14ac:dyDescent="0.25">
      <c r="A409" s="10" t="s">
        <v>166</v>
      </c>
      <c r="B409" s="3" t="s">
        <v>32</v>
      </c>
      <c r="C409" s="34">
        <v>276375.3</v>
      </c>
      <c r="D409" s="34"/>
      <c r="E409" s="34">
        <f t="shared" si="19"/>
        <v>276375.3</v>
      </c>
      <c r="F409" s="34">
        <v>276375.29999000003</v>
      </c>
      <c r="G409" s="34">
        <f t="shared" si="20"/>
        <v>99.999999996381746</v>
      </c>
      <c r="H409" s="34">
        <f t="shared" si="21"/>
        <v>99.999999996381746</v>
      </c>
      <c r="I409" s="34">
        <v>0</v>
      </c>
      <c r="J409" s="37"/>
    </row>
    <row r="410" spans="1:10" ht="45" x14ac:dyDescent="0.25">
      <c r="A410" s="10" t="s">
        <v>222</v>
      </c>
      <c r="B410" s="3" t="s">
        <v>182</v>
      </c>
      <c r="C410" s="34">
        <v>156204.1</v>
      </c>
      <c r="D410" s="34"/>
      <c r="E410" s="34">
        <f t="shared" si="19"/>
        <v>156204.1</v>
      </c>
      <c r="F410" s="34">
        <v>108287.3701</v>
      </c>
      <c r="G410" s="34">
        <f t="shared" si="20"/>
        <v>69.324281564952514</v>
      </c>
      <c r="H410" s="34">
        <f t="shared" si="21"/>
        <v>69.324281564952514</v>
      </c>
      <c r="I410" s="34">
        <v>0</v>
      </c>
      <c r="J410" s="37"/>
    </row>
    <row r="411" spans="1:10" ht="45" x14ac:dyDescent="0.25">
      <c r="A411" s="10" t="s">
        <v>146</v>
      </c>
      <c r="B411" s="3" t="s">
        <v>1078</v>
      </c>
      <c r="C411" s="34">
        <v>156204.1</v>
      </c>
      <c r="D411" s="34"/>
      <c r="E411" s="34">
        <f t="shared" si="19"/>
        <v>156204.1</v>
      </c>
      <c r="F411" s="34">
        <v>108287.3701</v>
      </c>
      <c r="G411" s="34">
        <f t="shared" si="20"/>
        <v>69.324281564952514</v>
      </c>
      <c r="H411" s="34">
        <f t="shared" si="21"/>
        <v>69.324281564952514</v>
      </c>
      <c r="I411" s="34">
        <v>0</v>
      </c>
      <c r="J411" s="37"/>
    </row>
    <row r="412" spans="1:10" ht="45" x14ac:dyDescent="0.25">
      <c r="A412" s="10" t="s">
        <v>305</v>
      </c>
      <c r="B412" s="3" t="s">
        <v>847</v>
      </c>
      <c r="C412" s="34">
        <v>105957.4</v>
      </c>
      <c r="D412" s="34"/>
      <c r="E412" s="34">
        <f t="shared" si="19"/>
        <v>105957.4</v>
      </c>
      <c r="F412" s="34">
        <v>0</v>
      </c>
      <c r="G412" s="34">
        <f t="shared" si="20"/>
        <v>0</v>
      </c>
      <c r="H412" s="34">
        <f t="shared" si="21"/>
        <v>0</v>
      </c>
      <c r="I412" s="34">
        <v>0</v>
      </c>
      <c r="J412" s="37"/>
    </row>
    <row r="413" spans="1:10" ht="60" x14ac:dyDescent="0.25">
      <c r="A413" s="10" t="s">
        <v>29</v>
      </c>
      <c r="B413" s="3" t="s">
        <v>289</v>
      </c>
      <c r="C413" s="34">
        <v>105957.4</v>
      </c>
      <c r="D413" s="34"/>
      <c r="E413" s="34">
        <f t="shared" si="19"/>
        <v>105957.4</v>
      </c>
      <c r="F413" s="34">
        <v>0</v>
      </c>
      <c r="G413" s="34">
        <f t="shared" si="20"/>
        <v>0</v>
      </c>
      <c r="H413" s="34">
        <f t="shared" si="21"/>
        <v>0</v>
      </c>
      <c r="I413" s="34">
        <v>0</v>
      </c>
      <c r="J413" s="37"/>
    </row>
    <row r="414" spans="1:10" x14ac:dyDescent="0.25">
      <c r="A414" s="10" t="s">
        <v>684</v>
      </c>
      <c r="B414" s="3" t="s">
        <v>724</v>
      </c>
      <c r="C414" s="34">
        <v>1000</v>
      </c>
      <c r="D414" s="34"/>
      <c r="E414" s="34">
        <f t="shared" si="19"/>
        <v>1000</v>
      </c>
      <c r="F414" s="34">
        <v>1000</v>
      </c>
      <c r="G414" s="34">
        <f t="shared" si="20"/>
        <v>100</v>
      </c>
      <c r="H414" s="34">
        <f t="shared" si="21"/>
        <v>100</v>
      </c>
      <c r="I414" s="34">
        <v>0</v>
      </c>
      <c r="J414" s="37"/>
    </row>
    <row r="415" spans="1:10" ht="30" x14ac:dyDescent="0.25">
      <c r="A415" s="10" t="s">
        <v>1205</v>
      </c>
      <c r="B415" s="3" t="s">
        <v>167</v>
      </c>
      <c r="C415" s="34">
        <v>1000</v>
      </c>
      <c r="D415" s="34"/>
      <c r="E415" s="34">
        <f t="shared" si="19"/>
        <v>1000</v>
      </c>
      <c r="F415" s="34">
        <v>1000</v>
      </c>
      <c r="G415" s="34">
        <f t="shared" si="20"/>
        <v>100</v>
      </c>
      <c r="H415" s="34">
        <f t="shared" si="21"/>
        <v>100</v>
      </c>
      <c r="I415" s="34">
        <v>0</v>
      </c>
      <c r="J415" s="37"/>
    </row>
    <row r="416" spans="1:10" ht="30" x14ac:dyDescent="0.25">
      <c r="A416" s="10" t="s">
        <v>929</v>
      </c>
      <c r="B416" s="3" t="s">
        <v>1430</v>
      </c>
      <c r="C416" s="34">
        <v>14550</v>
      </c>
      <c r="D416" s="34"/>
      <c r="E416" s="34">
        <f t="shared" si="19"/>
        <v>14550</v>
      </c>
      <c r="F416" s="34">
        <v>2517.4351700000002</v>
      </c>
      <c r="G416" s="34">
        <f t="shared" si="20"/>
        <v>17.30195993127148</v>
      </c>
      <c r="H416" s="34">
        <f t="shared" si="21"/>
        <v>17.30195993127148</v>
      </c>
      <c r="I416" s="34">
        <v>0</v>
      </c>
      <c r="J416" s="37"/>
    </row>
    <row r="417" spans="1:10" ht="30" x14ac:dyDescent="0.25">
      <c r="A417" s="10" t="s">
        <v>230</v>
      </c>
      <c r="B417" s="3" t="s">
        <v>862</v>
      </c>
      <c r="C417" s="34">
        <v>14550</v>
      </c>
      <c r="D417" s="34"/>
      <c r="E417" s="34">
        <f t="shared" si="19"/>
        <v>14550</v>
      </c>
      <c r="F417" s="34">
        <v>2517.4351700000002</v>
      </c>
      <c r="G417" s="34">
        <f t="shared" si="20"/>
        <v>17.30195993127148</v>
      </c>
      <c r="H417" s="34">
        <f t="shared" si="21"/>
        <v>17.30195993127148</v>
      </c>
      <c r="I417" s="34">
        <v>0</v>
      </c>
      <c r="J417" s="37"/>
    </row>
    <row r="418" spans="1:10" ht="30" x14ac:dyDescent="0.25">
      <c r="A418" s="10" t="s">
        <v>582</v>
      </c>
      <c r="B418" s="3" t="s">
        <v>1400</v>
      </c>
      <c r="C418" s="34">
        <v>5814.9</v>
      </c>
      <c r="D418" s="34"/>
      <c r="E418" s="34">
        <f t="shared" si="19"/>
        <v>5814.9</v>
      </c>
      <c r="F418" s="34">
        <v>3227.2921799999999</v>
      </c>
      <c r="G418" s="34">
        <f t="shared" si="20"/>
        <v>55.500390032502708</v>
      </c>
      <c r="H418" s="34">
        <f t="shared" si="21"/>
        <v>55.500390032502708</v>
      </c>
      <c r="I418" s="34">
        <v>25142.977480000001</v>
      </c>
      <c r="J418" s="37">
        <f t="shared" si="22"/>
        <v>12.835759736758112</v>
      </c>
    </row>
    <row r="419" spans="1:10" ht="30" x14ac:dyDescent="0.25">
      <c r="A419" s="10" t="s">
        <v>86</v>
      </c>
      <c r="B419" s="3" t="s">
        <v>841</v>
      </c>
      <c r="C419" s="34">
        <v>5814.9</v>
      </c>
      <c r="D419" s="34"/>
      <c r="E419" s="34">
        <f t="shared" si="19"/>
        <v>5814.9</v>
      </c>
      <c r="F419" s="34">
        <v>3227.2921799999999</v>
      </c>
      <c r="G419" s="34">
        <f t="shared" si="20"/>
        <v>55.500390032502708</v>
      </c>
      <c r="H419" s="34">
        <f t="shared" si="21"/>
        <v>55.500390032502708</v>
      </c>
      <c r="I419" s="34">
        <v>25142.977480000001</v>
      </c>
      <c r="J419" s="37">
        <f t="shared" si="22"/>
        <v>12.835759736758112</v>
      </c>
    </row>
    <row r="420" spans="1:10" ht="45" x14ac:dyDescent="0.25">
      <c r="A420" s="10" t="s">
        <v>933</v>
      </c>
      <c r="B420" s="3" t="s">
        <v>498</v>
      </c>
      <c r="C420" s="34">
        <v>11520.7</v>
      </c>
      <c r="D420" s="34"/>
      <c r="E420" s="34">
        <f t="shared" si="19"/>
        <v>11520.7</v>
      </c>
      <c r="F420" s="34">
        <v>11365.556549999999</v>
      </c>
      <c r="G420" s="34">
        <f t="shared" si="20"/>
        <v>98.653350490855573</v>
      </c>
      <c r="H420" s="34">
        <f t="shared" si="21"/>
        <v>98.653350490855573</v>
      </c>
      <c r="I420" s="34">
        <v>14295.17231</v>
      </c>
      <c r="J420" s="37">
        <f t="shared" si="22"/>
        <v>79.506257801799094</v>
      </c>
    </row>
    <row r="421" spans="1:10" ht="45" x14ac:dyDescent="0.25">
      <c r="A421" s="10" t="s">
        <v>990</v>
      </c>
      <c r="B421" s="3" t="s">
        <v>122</v>
      </c>
      <c r="C421" s="34">
        <v>4822.8999999999996</v>
      </c>
      <c r="D421" s="34"/>
      <c r="E421" s="34">
        <f t="shared" si="19"/>
        <v>4822.8999999999996</v>
      </c>
      <c r="F421" s="34">
        <v>2896.6716999999999</v>
      </c>
      <c r="G421" s="34">
        <f t="shared" si="20"/>
        <v>60.060787078313879</v>
      </c>
      <c r="H421" s="34">
        <f t="shared" si="21"/>
        <v>60.060787078313879</v>
      </c>
      <c r="I421" s="34">
        <v>3428.9877299999998</v>
      </c>
      <c r="J421" s="37">
        <f t="shared" si="22"/>
        <v>84.476000735062414</v>
      </c>
    </row>
    <row r="422" spans="1:10" ht="60" x14ac:dyDescent="0.25">
      <c r="A422" s="10" t="s">
        <v>1130</v>
      </c>
      <c r="B422" s="3" t="s">
        <v>435</v>
      </c>
      <c r="C422" s="34">
        <v>4822.8999999999996</v>
      </c>
      <c r="D422" s="34"/>
      <c r="E422" s="34">
        <f t="shared" si="19"/>
        <v>4822.8999999999996</v>
      </c>
      <c r="F422" s="34">
        <v>2896.6716999999999</v>
      </c>
      <c r="G422" s="34">
        <f t="shared" si="20"/>
        <v>60.060787078313879</v>
      </c>
      <c r="H422" s="34">
        <f t="shared" si="21"/>
        <v>60.060787078313879</v>
      </c>
      <c r="I422" s="34">
        <v>3428.9877299999998</v>
      </c>
      <c r="J422" s="37">
        <f t="shared" si="22"/>
        <v>84.476000735062414</v>
      </c>
    </row>
    <row r="423" spans="1:10" ht="45" x14ac:dyDescent="0.25">
      <c r="A423" s="10" t="s">
        <v>914</v>
      </c>
      <c r="B423" s="3" t="s">
        <v>245</v>
      </c>
      <c r="C423" s="34">
        <v>18765.900000000001</v>
      </c>
      <c r="D423" s="34"/>
      <c r="E423" s="34">
        <f t="shared" si="19"/>
        <v>18765.900000000001</v>
      </c>
      <c r="F423" s="34">
        <v>18506.10686</v>
      </c>
      <c r="G423" s="34">
        <f t="shared" si="20"/>
        <v>98.615610548921168</v>
      </c>
      <c r="H423" s="34">
        <f t="shared" si="21"/>
        <v>98.615610548921168</v>
      </c>
      <c r="I423" s="34">
        <v>19221.96833</v>
      </c>
      <c r="J423" s="37">
        <f t="shared" si="22"/>
        <v>96.275815994958521</v>
      </c>
    </row>
    <row r="424" spans="1:10" ht="60" x14ac:dyDescent="0.25">
      <c r="A424" s="10" t="s">
        <v>259</v>
      </c>
      <c r="B424" s="3" t="s">
        <v>1150</v>
      </c>
      <c r="C424" s="34">
        <v>18765.900000000001</v>
      </c>
      <c r="D424" s="34"/>
      <c r="E424" s="34">
        <f t="shared" si="19"/>
        <v>18765.900000000001</v>
      </c>
      <c r="F424" s="34">
        <v>18506.10686</v>
      </c>
      <c r="G424" s="34">
        <f t="shared" si="20"/>
        <v>98.615610548921168</v>
      </c>
      <c r="H424" s="34">
        <f t="shared" si="21"/>
        <v>98.615610548921168</v>
      </c>
      <c r="I424" s="34">
        <v>19221.96833</v>
      </c>
      <c r="J424" s="37">
        <f t="shared" si="22"/>
        <v>96.275815994958521</v>
      </c>
    </row>
    <row r="425" spans="1:10" ht="30" x14ac:dyDescent="0.25">
      <c r="A425" s="10" t="s">
        <v>991</v>
      </c>
      <c r="B425" s="3" t="s">
        <v>1458</v>
      </c>
      <c r="C425" s="34">
        <v>53575</v>
      </c>
      <c r="D425" s="34"/>
      <c r="E425" s="34">
        <f t="shared" si="19"/>
        <v>53575</v>
      </c>
      <c r="F425" s="34">
        <v>33985.364179999997</v>
      </c>
      <c r="G425" s="34">
        <f t="shared" si="20"/>
        <v>63.435117461502564</v>
      </c>
      <c r="H425" s="34">
        <f t="shared" si="21"/>
        <v>63.435117461502564</v>
      </c>
      <c r="I425" s="34">
        <v>32074.267019999999</v>
      </c>
      <c r="J425" s="37">
        <f t="shared" si="22"/>
        <v>105.95835022140436</v>
      </c>
    </row>
    <row r="426" spans="1:10" ht="30" x14ac:dyDescent="0.25">
      <c r="A426" s="10" t="s">
        <v>140</v>
      </c>
      <c r="B426" s="3" t="s">
        <v>288</v>
      </c>
      <c r="C426" s="34">
        <v>53575</v>
      </c>
      <c r="D426" s="34"/>
      <c r="E426" s="34">
        <f t="shared" si="19"/>
        <v>53575</v>
      </c>
      <c r="F426" s="34">
        <v>33985.364179999997</v>
      </c>
      <c r="G426" s="34">
        <f t="shared" si="20"/>
        <v>63.435117461502564</v>
      </c>
      <c r="H426" s="34">
        <f t="shared" si="21"/>
        <v>63.435117461502564</v>
      </c>
      <c r="I426" s="34">
        <v>32074.267019999999</v>
      </c>
      <c r="J426" s="37">
        <f t="shared" si="22"/>
        <v>105.95835022140436</v>
      </c>
    </row>
    <row r="427" spans="1:10" ht="30" x14ac:dyDescent="0.25">
      <c r="A427" s="10" t="s">
        <v>561</v>
      </c>
      <c r="B427" s="3" t="s">
        <v>212</v>
      </c>
      <c r="C427" s="34">
        <v>29928.6</v>
      </c>
      <c r="D427" s="34"/>
      <c r="E427" s="34">
        <f t="shared" si="19"/>
        <v>29928.6</v>
      </c>
      <c r="F427" s="34">
        <v>29220.56509</v>
      </c>
      <c r="G427" s="34">
        <f t="shared" si="20"/>
        <v>97.634253155844249</v>
      </c>
      <c r="H427" s="34">
        <f t="shared" si="21"/>
        <v>97.634253155844249</v>
      </c>
      <c r="I427" s="34">
        <v>35445.29999</v>
      </c>
      <c r="J427" s="37">
        <f t="shared" si="22"/>
        <v>82.43847590017252</v>
      </c>
    </row>
    <row r="428" spans="1:10" ht="30" x14ac:dyDescent="0.25">
      <c r="A428" s="10" t="s">
        <v>633</v>
      </c>
      <c r="B428" s="3" t="s">
        <v>512</v>
      </c>
      <c r="C428" s="34">
        <v>29928.6</v>
      </c>
      <c r="D428" s="34"/>
      <c r="E428" s="34">
        <f t="shared" si="19"/>
        <v>29928.6</v>
      </c>
      <c r="F428" s="34">
        <v>29220.56509</v>
      </c>
      <c r="G428" s="34">
        <f t="shared" si="20"/>
        <v>97.634253155844249</v>
      </c>
      <c r="H428" s="34">
        <f t="shared" si="21"/>
        <v>97.634253155844249</v>
      </c>
      <c r="I428" s="34">
        <v>35445.29999</v>
      </c>
      <c r="J428" s="37">
        <f t="shared" si="22"/>
        <v>82.43847590017252</v>
      </c>
    </row>
    <row r="429" spans="1:10" ht="45" x14ac:dyDescent="0.25">
      <c r="A429" s="10" t="s">
        <v>1242</v>
      </c>
      <c r="B429" s="3" t="s">
        <v>253</v>
      </c>
      <c r="C429" s="34">
        <v>0</v>
      </c>
      <c r="D429" s="34"/>
      <c r="E429" s="34">
        <f t="shared" ref="E429:E485" si="23">C429+D429</f>
        <v>0</v>
      </c>
      <c r="F429" s="34">
        <v>0</v>
      </c>
      <c r="G429" s="34"/>
      <c r="H429" s="34"/>
      <c r="I429" s="34">
        <v>578297.36774000002</v>
      </c>
      <c r="J429" s="37">
        <f t="shared" si="22"/>
        <v>0</v>
      </c>
    </row>
    <row r="430" spans="1:10" ht="45" x14ac:dyDescent="0.25">
      <c r="A430" s="10" t="s">
        <v>157</v>
      </c>
      <c r="B430" s="3" t="s">
        <v>565</v>
      </c>
      <c r="C430" s="34">
        <v>0</v>
      </c>
      <c r="D430" s="34"/>
      <c r="E430" s="34">
        <f t="shared" si="23"/>
        <v>0</v>
      </c>
      <c r="F430" s="34">
        <v>0</v>
      </c>
      <c r="G430" s="34"/>
      <c r="H430" s="34"/>
      <c r="I430" s="34">
        <v>578297.36774000002</v>
      </c>
      <c r="J430" s="37">
        <f t="shared" si="22"/>
        <v>0</v>
      </c>
    </row>
    <row r="431" spans="1:10" ht="45" x14ac:dyDescent="0.25">
      <c r="A431" s="10" t="s">
        <v>873</v>
      </c>
      <c r="B431" s="3" t="s">
        <v>965</v>
      </c>
      <c r="C431" s="34">
        <v>292095.8</v>
      </c>
      <c r="D431" s="34"/>
      <c r="E431" s="34">
        <f t="shared" si="23"/>
        <v>292095.8</v>
      </c>
      <c r="F431" s="34">
        <v>209888.81374000001</v>
      </c>
      <c r="G431" s="34">
        <f t="shared" si="20"/>
        <v>71.856156007720756</v>
      </c>
      <c r="H431" s="34">
        <f t="shared" si="21"/>
        <v>71.856156007720756</v>
      </c>
      <c r="I431" s="34">
        <v>0</v>
      </c>
      <c r="J431" s="37"/>
    </row>
    <row r="432" spans="1:10" ht="45" x14ac:dyDescent="0.25">
      <c r="A432" s="10" t="s">
        <v>1015</v>
      </c>
      <c r="B432" s="3" t="s">
        <v>1259</v>
      </c>
      <c r="C432" s="34">
        <v>292095.8</v>
      </c>
      <c r="D432" s="34"/>
      <c r="E432" s="34">
        <f t="shared" si="23"/>
        <v>292095.8</v>
      </c>
      <c r="F432" s="34">
        <v>209888.81374000001</v>
      </c>
      <c r="G432" s="34">
        <f t="shared" si="20"/>
        <v>71.856156007720756</v>
      </c>
      <c r="H432" s="34">
        <f t="shared" si="21"/>
        <v>71.856156007720756</v>
      </c>
      <c r="I432" s="34">
        <v>0</v>
      </c>
      <c r="J432" s="37"/>
    </row>
    <row r="433" spans="1:10" ht="45" x14ac:dyDescent="0.25">
      <c r="A433" s="10" t="s">
        <v>940</v>
      </c>
      <c r="B433" s="3" t="s">
        <v>1086</v>
      </c>
      <c r="C433" s="34">
        <v>0</v>
      </c>
      <c r="D433" s="34"/>
      <c r="E433" s="34">
        <f t="shared" si="23"/>
        <v>0</v>
      </c>
      <c r="F433" s="34">
        <v>0</v>
      </c>
      <c r="G433" s="34"/>
      <c r="H433" s="34"/>
      <c r="I433" s="34">
        <v>132748.63969000001</v>
      </c>
      <c r="J433" s="37">
        <f t="shared" si="22"/>
        <v>0</v>
      </c>
    </row>
    <row r="434" spans="1:10" ht="60" x14ac:dyDescent="0.25">
      <c r="A434" s="10" t="s">
        <v>1230</v>
      </c>
      <c r="B434" s="3" t="s">
        <v>533</v>
      </c>
      <c r="C434" s="34">
        <v>0</v>
      </c>
      <c r="D434" s="34"/>
      <c r="E434" s="34">
        <f t="shared" si="23"/>
        <v>0</v>
      </c>
      <c r="F434" s="34">
        <v>0</v>
      </c>
      <c r="G434" s="34"/>
      <c r="H434" s="34"/>
      <c r="I434" s="34">
        <v>132748.63969000001</v>
      </c>
      <c r="J434" s="37">
        <f t="shared" si="22"/>
        <v>0</v>
      </c>
    </row>
    <row r="435" spans="1:10" ht="45" x14ac:dyDescent="0.25">
      <c r="A435" s="10" t="s">
        <v>329</v>
      </c>
      <c r="B435" s="3" t="s">
        <v>986</v>
      </c>
      <c r="C435" s="34">
        <v>0</v>
      </c>
      <c r="D435" s="34"/>
      <c r="E435" s="34">
        <f t="shared" si="23"/>
        <v>0</v>
      </c>
      <c r="F435" s="34">
        <v>0</v>
      </c>
      <c r="G435" s="34"/>
      <c r="H435" s="34"/>
      <c r="I435" s="34">
        <v>116381.74103999999</v>
      </c>
      <c r="J435" s="37">
        <f t="shared" si="22"/>
        <v>0</v>
      </c>
    </row>
    <row r="436" spans="1:10" ht="45" x14ac:dyDescent="0.25">
      <c r="A436" s="10" t="s">
        <v>1160</v>
      </c>
      <c r="B436" s="3" t="s">
        <v>429</v>
      </c>
      <c r="C436" s="34">
        <v>0</v>
      </c>
      <c r="D436" s="34"/>
      <c r="E436" s="34">
        <f t="shared" si="23"/>
        <v>0</v>
      </c>
      <c r="F436" s="34">
        <v>0</v>
      </c>
      <c r="G436" s="34"/>
      <c r="H436" s="34"/>
      <c r="I436" s="34">
        <v>116381.74103999999</v>
      </c>
      <c r="J436" s="37">
        <f t="shared" si="22"/>
        <v>0</v>
      </c>
    </row>
    <row r="437" spans="1:10" x14ac:dyDescent="0.25">
      <c r="A437" s="10" t="s">
        <v>820</v>
      </c>
      <c r="B437" s="3" t="s">
        <v>571</v>
      </c>
      <c r="C437" s="34">
        <v>5098</v>
      </c>
      <c r="D437" s="34"/>
      <c r="E437" s="34">
        <f t="shared" si="23"/>
        <v>5098</v>
      </c>
      <c r="F437" s="34">
        <v>1138.8246099999999</v>
      </c>
      <c r="G437" s="34">
        <f t="shared" si="20"/>
        <v>22.33865457041977</v>
      </c>
      <c r="H437" s="34">
        <f t="shared" si="21"/>
        <v>22.33865457041977</v>
      </c>
      <c r="I437" s="34">
        <v>0</v>
      </c>
      <c r="J437" s="37"/>
    </row>
    <row r="438" spans="1:10" ht="30" x14ac:dyDescent="0.25">
      <c r="A438" s="10" t="s">
        <v>311</v>
      </c>
      <c r="B438" s="3" t="s">
        <v>1448</v>
      </c>
      <c r="C438" s="34">
        <v>5098</v>
      </c>
      <c r="D438" s="34"/>
      <c r="E438" s="34">
        <f t="shared" si="23"/>
        <v>5098</v>
      </c>
      <c r="F438" s="34">
        <v>1138.8246099999999</v>
      </c>
      <c r="G438" s="34">
        <f t="shared" si="20"/>
        <v>22.33865457041977</v>
      </c>
      <c r="H438" s="34">
        <f t="shared" si="21"/>
        <v>22.33865457041977</v>
      </c>
      <c r="I438" s="34">
        <v>0</v>
      </c>
      <c r="J438" s="37"/>
    </row>
    <row r="439" spans="1:10" ht="30" x14ac:dyDescent="0.25">
      <c r="A439" s="10" t="s">
        <v>129</v>
      </c>
      <c r="B439" s="3" t="s">
        <v>538</v>
      </c>
      <c r="C439" s="34">
        <v>31854.3</v>
      </c>
      <c r="D439" s="34"/>
      <c r="E439" s="34">
        <f t="shared" si="23"/>
        <v>31854.3</v>
      </c>
      <c r="F439" s="34">
        <v>9112.8990300000005</v>
      </c>
      <c r="G439" s="34">
        <f t="shared" si="20"/>
        <v>28.608065567286051</v>
      </c>
      <c r="H439" s="34">
        <f t="shared" si="21"/>
        <v>28.608065567286051</v>
      </c>
      <c r="I439" s="34">
        <v>4674.8032499999999</v>
      </c>
      <c r="J439" s="37">
        <f t="shared" si="22"/>
        <v>194.93652551045867</v>
      </c>
    </row>
    <row r="440" spans="1:10" ht="30" x14ac:dyDescent="0.25">
      <c r="A440" s="10" t="s">
        <v>1138</v>
      </c>
      <c r="B440" s="3" t="s">
        <v>825</v>
      </c>
      <c r="C440" s="34">
        <v>31854.3</v>
      </c>
      <c r="D440" s="34"/>
      <c r="E440" s="34">
        <f t="shared" si="23"/>
        <v>31854.3</v>
      </c>
      <c r="F440" s="34">
        <v>9112.8990300000005</v>
      </c>
      <c r="G440" s="34">
        <f t="shared" si="20"/>
        <v>28.608065567286051</v>
      </c>
      <c r="H440" s="34">
        <f t="shared" si="21"/>
        <v>28.608065567286051</v>
      </c>
      <c r="I440" s="34">
        <v>4674.8032499999999</v>
      </c>
      <c r="J440" s="37">
        <f t="shared" si="22"/>
        <v>194.93652551045867</v>
      </c>
    </row>
    <row r="441" spans="1:10" ht="30" x14ac:dyDescent="0.25">
      <c r="A441" s="10" t="s">
        <v>1244</v>
      </c>
      <c r="B441" s="3" t="s">
        <v>1231</v>
      </c>
      <c r="C441" s="34">
        <v>16178.2</v>
      </c>
      <c r="D441" s="34"/>
      <c r="E441" s="34">
        <f t="shared" si="23"/>
        <v>16178.2</v>
      </c>
      <c r="F441" s="34">
        <v>12344.671549999999</v>
      </c>
      <c r="G441" s="34">
        <f t="shared" si="20"/>
        <v>76.304357406880854</v>
      </c>
      <c r="H441" s="34">
        <f t="shared" si="21"/>
        <v>76.304357406880854</v>
      </c>
      <c r="I441" s="34">
        <v>18198.812620000001</v>
      </c>
      <c r="J441" s="37">
        <f t="shared" si="22"/>
        <v>67.83229108273548</v>
      </c>
    </row>
    <row r="442" spans="1:10" ht="45" x14ac:dyDescent="0.25">
      <c r="A442" s="10" t="s">
        <v>947</v>
      </c>
      <c r="B442" s="3" t="s">
        <v>54</v>
      </c>
      <c r="C442" s="34">
        <v>16178.2</v>
      </c>
      <c r="D442" s="34"/>
      <c r="E442" s="34">
        <f t="shared" si="23"/>
        <v>16178.2</v>
      </c>
      <c r="F442" s="34">
        <v>12344.671549999999</v>
      </c>
      <c r="G442" s="34">
        <f t="shared" si="20"/>
        <v>76.304357406880854</v>
      </c>
      <c r="H442" s="34">
        <f t="shared" si="21"/>
        <v>76.304357406880854</v>
      </c>
      <c r="I442" s="34">
        <v>18198.812620000001</v>
      </c>
      <c r="J442" s="37">
        <f t="shared" si="22"/>
        <v>67.83229108273548</v>
      </c>
    </row>
    <row r="443" spans="1:10" ht="30" x14ac:dyDescent="0.25">
      <c r="A443" s="10" t="s">
        <v>41</v>
      </c>
      <c r="B443" s="3" t="s">
        <v>471</v>
      </c>
      <c r="C443" s="34">
        <v>5286.7</v>
      </c>
      <c r="D443" s="34"/>
      <c r="E443" s="34">
        <f t="shared" si="23"/>
        <v>5286.7</v>
      </c>
      <c r="F443" s="34">
        <v>2635.03665</v>
      </c>
      <c r="G443" s="34">
        <f t="shared" si="20"/>
        <v>49.842749730455672</v>
      </c>
      <c r="H443" s="34">
        <f t="shared" si="21"/>
        <v>49.842749730455672</v>
      </c>
      <c r="I443" s="34">
        <v>9901.8638499999997</v>
      </c>
      <c r="J443" s="37">
        <f t="shared" si="22"/>
        <v>26.611521728810683</v>
      </c>
    </row>
    <row r="444" spans="1:10" ht="45" x14ac:dyDescent="0.25">
      <c r="A444" s="10" t="s">
        <v>896</v>
      </c>
      <c r="B444" s="3" t="s">
        <v>766</v>
      </c>
      <c r="C444" s="34">
        <v>5286.7</v>
      </c>
      <c r="D444" s="34"/>
      <c r="E444" s="34">
        <f t="shared" si="23"/>
        <v>5286.7</v>
      </c>
      <c r="F444" s="34">
        <v>2635.03665</v>
      </c>
      <c r="G444" s="34">
        <f t="shared" si="20"/>
        <v>49.842749730455672</v>
      </c>
      <c r="H444" s="34">
        <f t="shared" si="21"/>
        <v>49.842749730455672</v>
      </c>
      <c r="I444" s="34">
        <v>9901.8638499999997</v>
      </c>
      <c r="J444" s="37">
        <f t="shared" si="22"/>
        <v>26.611521728810683</v>
      </c>
    </row>
    <row r="445" spans="1:10" x14ac:dyDescent="0.25">
      <c r="A445" s="10" t="s">
        <v>290</v>
      </c>
      <c r="B445" s="3" t="s">
        <v>1282</v>
      </c>
      <c r="C445" s="34">
        <v>15303.9</v>
      </c>
      <c r="D445" s="34"/>
      <c r="E445" s="34">
        <f t="shared" si="23"/>
        <v>15303.9</v>
      </c>
      <c r="F445" s="34">
        <v>6199.7999499999996</v>
      </c>
      <c r="G445" s="34">
        <f t="shared" si="20"/>
        <v>40.511241905658032</v>
      </c>
      <c r="H445" s="34">
        <f t="shared" si="21"/>
        <v>40.511241905658032</v>
      </c>
      <c r="I445" s="34">
        <v>23574.714950000001</v>
      </c>
      <c r="J445" s="37">
        <f t="shared" si="22"/>
        <v>26.298515011312993</v>
      </c>
    </row>
    <row r="446" spans="1:10" ht="30" x14ac:dyDescent="0.25">
      <c r="A446" s="10" t="s">
        <v>621</v>
      </c>
      <c r="B446" s="3" t="s">
        <v>729</v>
      </c>
      <c r="C446" s="34">
        <v>15303.9</v>
      </c>
      <c r="D446" s="34"/>
      <c r="E446" s="34">
        <f t="shared" si="23"/>
        <v>15303.9</v>
      </c>
      <c r="F446" s="34">
        <v>6199.7999499999996</v>
      </c>
      <c r="G446" s="34">
        <f t="shared" si="20"/>
        <v>40.511241905658032</v>
      </c>
      <c r="H446" s="34">
        <f t="shared" si="21"/>
        <v>40.511241905658032</v>
      </c>
      <c r="I446" s="34">
        <v>23574.714950000001</v>
      </c>
      <c r="J446" s="37">
        <f t="shared" si="22"/>
        <v>26.298515011312993</v>
      </c>
    </row>
    <row r="447" spans="1:10" ht="45" x14ac:dyDescent="0.25">
      <c r="A447" s="10" t="s">
        <v>59</v>
      </c>
      <c r="B447" s="3" t="s">
        <v>871</v>
      </c>
      <c r="C447" s="34">
        <v>107197.1</v>
      </c>
      <c r="D447" s="34"/>
      <c r="E447" s="34">
        <f t="shared" si="23"/>
        <v>107197.1</v>
      </c>
      <c r="F447" s="34">
        <v>107197.1</v>
      </c>
      <c r="G447" s="34">
        <f t="shared" si="20"/>
        <v>100</v>
      </c>
      <c r="H447" s="34">
        <f t="shared" si="21"/>
        <v>100</v>
      </c>
      <c r="I447" s="34">
        <v>76126.100000000006</v>
      </c>
      <c r="J447" s="37">
        <f t="shared" si="22"/>
        <v>140.81517377088804</v>
      </c>
    </row>
    <row r="448" spans="1:10" ht="45" x14ac:dyDescent="0.25">
      <c r="A448" s="10" t="s">
        <v>1221</v>
      </c>
      <c r="B448" s="3" t="s">
        <v>319</v>
      </c>
      <c r="C448" s="34">
        <v>107197.1</v>
      </c>
      <c r="D448" s="34"/>
      <c r="E448" s="34">
        <f t="shared" si="23"/>
        <v>107197.1</v>
      </c>
      <c r="F448" s="34">
        <v>107197.1</v>
      </c>
      <c r="G448" s="34">
        <f t="shared" si="20"/>
        <v>100</v>
      </c>
      <c r="H448" s="34">
        <f t="shared" si="21"/>
        <v>100</v>
      </c>
      <c r="I448" s="34">
        <v>76126.100000000006</v>
      </c>
      <c r="J448" s="37">
        <f t="shared" si="22"/>
        <v>140.81517377088804</v>
      </c>
    </row>
    <row r="449" spans="1:10" ht="30" x14ac:dyDescent="0.25">
      <c r="A449" s="10" t="s">
        <v>1156</v>
      </c>
      <c r="B449" s="3" t="s">
        <v>844</v>
      </c>
      <c r="C449" s="34">
        <v>277674</v>
      </c>
      <c r="D449" s="34"/>
      <c r="E449" s="34">
        <f t="shared" si="23"/>
        <v>277674</v>
      </c>
      <c r="F449" s="34">
        <v>263242.53234999999</v>
      </c>
      <c r="G449" s="34">
        <f t="shared" si="20"/>
        <v>94.802729945907799</v>
      </c>
      <c r="H449" s="34">
        <f t="shared" si="21"/>
        <v>94.802729945907799</v>
      </c>
      <c r="I449" s="34">
        <v>0</v>
      </c>
      <c r="J449" s="37"/>
    </row>
    <row r="450" spans="1:10" ht="45" x14ac:dyDescent="0.25">
      <c r="A450" s="10" t="s">
        <v>176</v>
      </c>
      <c r="B450" s="3" t="s">
        <v>285</v>
      </c>
      <c r="C450" s="34">
        <v>277674</v>
      </c>
      <c r="D450" s="34"/>
      <c r="E450" s="34">
        <f t="shared" si="23"/>
        <v>277674</v>
      </c>
      <c r="F450" s="34">
        <v>263242.53234999999</v>
      </c>
      <c r="G450" s="34">
        <f t="shared" si="20"/>
        <v>94.802729945907799</v>
      </c>
      <c r="H450" s="34">
        <f t="shared" si="21"/>
        <v>94.802729945907799</v>
      </c>
      <c r="I450" s="34">
        <v>0</v>
      </c>
      <c r="J450" s="37"/>
    </row>
    <row r="451" spans="1:10" ht="60" x14ac:dyDescent="0.25">
      <c r="A451" s="10" t="s">
        <v>1024</v>
      </c>
      <c r="B451" s="3" t="s">
        <v>21</v>
      </c>
      <c r="C451" s="34">
        <v>68527.5</v>
      </c>
      <c r="D451" s="34"/>
      <c r="E451" s="34">
        <f t="shared" si="23"/>
        <v>68527.5</v>
      </c>
      <c r="F451" s="34">
        <v>66081.3</v>
      </c>
      <c r="G451" s="34">
        <f t="shared" si="20"/>
        <v>96.430338185400018</v>
      </c>
      <c r="H451" s="34">
        <f t="shared" si="21"/>
        <v>96.430338185400018</v>
      </c>
      <c r="I451" s="34">
        <v>88927.1</v>
      </c>
      <c r="J451" s="37">
        <f t="shared" si="22"/>
        <v>74.309518695650695</v>
      </c>
    </row>
    <row r="452" spans="1:10" ht="75" x14ac:dyDescent="0.25">
      <c r="A452" s="10" t="s">
        <v>585</v>
      </c>
      <c r="B452" s="3" t="s">
        <v>338</v>
      </c>
      <c r="C452" s="34">
        <v>68527.5</v>
      </c>
      <c r="D452" s="34"/>
      <c r="E452" s="34">
        <f t="shared" si="23"/>
        <v>68527.5</v>
      </c>
      <c r="F452" s="34">
        <v>66081.3</v>
      </c>
      <c r="G452" s="34">
        <f t="shared" si="20"/>
        <v>96.430338185400018</v>
      </c>
      <c r="H452" s="34">
        <f t="shared" si="21"/>
        <v>96.430338185400018</v>
      </c>
      <c r="I452" s="34">
        <v>88927.1</v>
      </c>
      <c r="J452" s="37">
        <f t="shared" si="22"/>
        <v>74.309518695650695</v>
      </c>
    </row>
    <row r="453" spans="1:10" ht="45" x14ac:dyDescent="0.25">
      <c r="A453" s="10" t="s">
        <v>1184</v>
      </c>
      <c r="B453" s="3" t="s">
        <v>1087</v>
      </c>
      <c r="C453" s="34">
        <v>56576.5</v>
      </c>
      <c r="D453" s="34"/>
      <c r="E453" s="34">
        <f t="shared" si="23"/>
        <v>56576.5</v>
      </c>
      <c r="F453" s="34">
        <v>40291.590109999997</v>
      </c>
      <c r="G453" s="34">
        <f t="shared" si="20"/>
        <v>71.216123496504721</v>
      </c>
      <c r="H453" s="34">
        <f t="shared" si="21"/>
        <v>71.216123496504721</v>
      </c>
      <c r="I453" s="34">
        <v>26968.782950000001</v>
      </c>
      <c r="J453" s="37">
        <f t="shared" si="22"/>
        <v>149.40084684095837</v>
      </c>
    </row>
    <row r="454" spans="1:10" ht="30" x14ac:dyDescent="0.25">
      <c r="A454" s="10" t="s">
        <v>1474</v>
      </c>
      <c r="B454" s="3" t="s">
        <v>888</v>
      </c>
      <c r="C454" s="34">
        <v>314134</v>
      </c>
      <c r="D454" s="34"/>
      <c r="E454" s="34">
        <f t="shared" si="23"/>
        <v>314134</v>
      </c>
      <c r="F454" s="34">
        <v>139787.65882000001</v>
      </c>
      <c r="G454" s="34">
        <f t="shared" si="20"/>
        <v>44.499372503453941</v>
      </c>
      <c r="H454" s="34">
        <f t="shared" si="21"/>
        <v>44.499372503453941</v>
      </c>
      <c r="I454" s="34">
        <v>173468.84972999999</v>
      </c>
      <c r="J454" s="37">
        <f t="shared" si="22"/>
        <v>80.58372384297013</v>
      </c>
    </row>
    <row r="455" spans="1:10" ht="30" x14ac:dyDescent="0.25">
      <c r="A455" s="10" t="s">
        <v>364</v>
      </c>
      <c r="B455" s="3" t="s">
        <v>333</v>
      </c>
      <c r="C455" s="34">
        <v>314134</v>
      </c>
      <c r="D455" s="34"/>
      <c r="E455" s="34">
        <f t="shared" si="23"/>
        <v>314134</v>
      </c>
      <c r="F455" s="34">
        <v>139787.65882000001</v>
      </c>
      <c r="G455" s="34">
        <f t="shared" si="20"/>
        <v>44.499372503453941</v>
      </c>
      <c r="H455" s="34">
        <f t="shared" si="21"/>
        <v>44.499372503453941</v>
      </c>
      <c r="I455" s="34">
        <v>173468.84972999999</v>
      </c>
      <c r="J455" s="37">
        <f t="shared" si="22"/>
        <v>80.58372384297013</v>
      </c>
    </row>
    <row r="456" spans="1:10" ht="45" x14ac:dyDescent="0.25">
      <c r="A456" s="10" t="s">
        <v>8</v>
      </c>
      <c r="B456" s="3" t="s">
        <v>417</v>
      </c>
      <c r="C456" s="34">
        <v>125912.3</v>
      </c>
      <c r="D456" s="34">
        <v>-30221.5</v>
      </c>
      <c r="E456" s="34">
        <f t="shared" si="23"/>
        <v>95690.8</v>
      </c>
      <c r="F456" s="34">
        <v>86144.868229999993</v>
      </c>
      <c r="G456" s="34">
        <f t="shared" ref="G456:G519" si="24">F456/C456*100</f>
        <v>68.416563139582067</v>
      </c>
      <c r="H456" s="34">
        <f t="shared" ref="H456:H519" si="25">F456/E456*100</f>
        <v>90.02419065364694</v>
      </c>
      <c r="I456" s="34">
        <v>0</v>
      </c>
      <c r="J456" s="37"/>
    </row>
    <row r="457" spans="1:10" ht="45" x14ac:dyDescent="0.25">
      <c r="A457" s="10" t="s">
        <v>91</v>
      </c>
      <c r="B457" s="3" t="s">
        <v>616</v>
      </c>
      <c r="C457" s="34">
        <v>7201.7</v>
      </c>
      <c r="D457" s="34"/>
      <c r="E457" s="34">
        <f t="shared" si="23"/>
        <v>7201.7</v>
      </c>
      <c r="F457" s="34">
        <v>0</v>
      </c>
      <c r="G457" s="34">
        <f t="shared" si="24"/>
        <v>0</v>
      </c>
      <c r="H457" s="34">
        <f t="shared" si="25"/>
        <v>0</v>
      </c>
      <c r="I457" s="34">
        <v>0</v>
      </c>
      <c r="J457" s="37"/>
    </row>
    <row r="458" spans="1:10" ht="30" x14ac:dyDescent="0.25">
      <c r="A458" s="10" t="s">
        <v>603</v>
      </c>
      <c r="B458" s="3" t="s">
        <v>1378</v>
      </c>
      <c r="C458" s="34">
        <v>13151.3</v>
      </c>
      <c r="D458" s="34"/>
      <c r="E458" s="34">
        <f t="shared" si="23"/>
        <v>13151.3</v>
      </c>
      <c r="F458" s="34">
        <v>7223.3302899999999</v>
      </c>
      <c r="G458" s="34">
        <f t="shared" si="24"/>
        <v>54.924838533072773</v>
      </c>
      <c r="H458" s="34">
        <f t="shared" si="25"/>
        <v>54.924838533072773</v>
      </c>
      <c r="I458" s="34">
        <v>4520.0232999999998</v>
      </c>
      <c r="J458" s="37">
        <f t="shared" ref="J456:J519" si="26">F458/I458*100</f>
        <v>159.80736847086607</v>
      </c>
    </row>
    <row r="459" spans="1:10" ht="30" x14ac:dyDescent="0.25">
      <c r="A459" s="10" t="s">
        <v>1139</v>
      </c>
      <c r="B459" s="3" t="s">
        <v>219</v>
      </c>
      <c r="C459" s="34">
        <v>13151.3</v>
      </c>
      <c r="D459" s="34"/>
      <c r="E459" s="34">
        <f t="shared" si="23"/>
        <v>13151.3</v>
      </c>
      <c r="F459" s="34">
        <v>7223.3302899999999</v>
      </c>
      <c r="G459" s="34">
        <f t="shared" si="24"/>
        <v>54.924838533072773</v>
      </c>
      <c r="H459" s="34">
        <f t="shared" si="25"/>
        <v>54.924838533072773</v>
      </c>
      <c r="I459" s="34">
        <v>4520.0232999999998</v>
      </c>
      <c r="J459" s="37">
        <f t="shared" si="26"/>
        <v>159.80736847086607</v>
      </c>
    </row>
    <row r="460" spans="1:10" ht="45" x14ac:dyDescent="0.25">
      <c r="A460" s="10" t="s">
        <v>771</v>
      </c>
      <c r="B460" s="3" t="s">
        <v>1008</v>
      </c>
      <c r="C460" s="34">
        <v>8762.2000000000007</v>
      </c>
      <c r="D460" s="34"/>
      <c r="E460" s="34">
        <f t="shared" si="23"/>
        <v>8762.2000000000007</v>
      </c>
      <c r="F460" s="34">
        <v>6725.9497000000001</v>
      </c>
      <c r="G460" s="34">
        <f t="shared" si="24"/>
        <v>76.760969847755121</v>
      </c>
      <c r="H460" s="34">
        <f t="shared" si="25"/>
        <v>76.760969847755121</v>
      </c>
      <c r="I460" s="34">
        <v>0</v>
      </c>
      <c r="J460" s="37"/>
    </row>
    <row r="461" spans="1:10" ht="45" x14ac:dyDescent="0.25">
      <c r="A461" s="10" t="s">
        <v>857</v>
      </c>
      <c r="B461" s="3" t="s">
        <v>446</v>
      </c>
      <c r="C461" s="34">
        <v>8762.2000000000007</v>
      </c>
      <c r="D461" s="34"/>
      <c r="E461" s="34">
        <f t="shared" si="23"/>
        <v>8762.2000000000007</v>
      </c>
      <c r="F461" s="34">
        <v>6725.9497000000001</v>
      </c>
      <c r="G461" s="34">
        <f t="shared" si="24"/>
        <v>76.760969847755121</v>
      </c>
      <c r="H461" s="34">
        <f t="shared" si="25"/>
        <v>76.760969847755121</v>
      </c>
      <c r="I461" s="34">
        <v>0</v>
      </c>
      <c r="J461" s="37"/>
    </row>
    <row r="462" spans="1:10" ht="60" x14ac:dyDescent="0.25">
      <c r="A462" s="10" t="s">
        <v>307</v>
      </c>
      <c r="B462" s="3" t="s">
        <v>409</v>
      </c>
      <c r="C462" s="34">
        <v>208257.3</v>
      </c>
      <c r="D462" s="34"/>
      <c r="E462" s="34">
        <f t="shared" si="23"/>
        <v>208257.3</v>
      </c>
      <c r="F462" s="34">
        <v>182001.40940999999</v>
      </c>
      <c r="G462" s="34">
        <f t="shared" si="24"/>
        <v>87.392571309625168</v>
      </c>
      <c r="H462" s="34">
        <f t="shared" si="25"/>
        <v>87.392571309625168</v>
      </c>
      <c r="I462" s="34">
        <v>12003.005370000001</v>
      </c>
      <c r="J462" s="37" t="s">
        <v>1499</v>
      </c>
    </row>
    <row r="463" spans="1:10" ht="30" x14ac:dyDescent="0.25">
      <c r="A463" s="10" t="s">
        <v>94</v>
      </c>
      <c r="B463" s="3" t="s">
        <v>1245</v>
      </c>
      <c r="C463" s="34">
        <v>11690</v>
      </c>
      <c r="D463" s="34"/>
      <c r="E463" s="34">
        <f t="shared" si="23"/>
        <v>11690</v>
      </c>
      <c r="F463" s="34">
        <v>11120.83841</v>
      </c>
      <c r="G463" s="34">
        <f t="shared" si="24"/>
        <v>95.131209666381523</v>
      </c>
      <c r="H463" s="34">
        <f t="shared" si="25"/>
        <v>95.131209666381523</v>
      </c>
      <c r="I463" s="34">
        <v>5190.8540800000001</v>
      </c>
      <c r="J463" s="37" t="s">
        <v>1499</v>
      </c>
    </row>
    <row r="464" spans="1:10" ht="30" x14ac:dyDescent="0.25">
      <c r="A464" s="10" t="s">
        <v>496</v>
      </c>
      <c r="B464" s="3" t="s">
        <v>67</v>
      </c>
      <c r="C464" s="34">
        <v>11690</v>
      </c>
      <c r="D464" s="34"/>
      <c r="E464" s="34">
        <f t="shared" si="23"/>
        <v>11690</v>
      </c>
      <c r="F464" s="34">
        <v>11120.83841</v>
      </c>
      <c r="G464" s="34">
        <f t="shared" si="24"/>
        <v>95.131209666381523</v>
      </c>
      <c r="H464" s="34">
        <f t="shared" si="25"/>
        <v>95.131209666381523</v>
      </c>
      <c r="I464" s="34">
        <v>5190.8540800000001</v>
      </c>
      <c r="J464" s="37" t="s">
        <v>1499</v>
      </c>
    </row>
    <row r="465" spans="1:10" ht="45" x14ac:dyDescent="0.25">
      <c r="A465" s="10" t="s">
        <v>410</v>
      </c>
      <c r="B465" s="3" t="s">
        <v>514</v>
      </c>
      <c r="C465" s="34">
        <v>25021.4</v>
      </c>
      <c r="D465" s="34"/>
      <c r="E465" s="34">
        <f t="shared" si="23"/>
        <v>25021.4</v>
      </c>
      <c r="F465" s="34">
        <v>25021.4</v>
      </c>
      <c r="G465" s="34">
        <f t="shared" si="24"/>
        <v>100</v>
      </c>
      <c r="H465" s="34">
        <f t="shared" si="25"/>
        <v>100</v>
      </c>
      <c r="I465" s="34">
        <v>0</v>
      </c>
      <c r="J465" s="37"/>
    </row>
    <row r="466" spans="1:10" ht="60" x14ac:dyDescent="0.25">
      <c r="A466" s="10" t="s">
        <v>1465</v>
      </c>
      <c r="B466" s="3" t="s">
        <v>800</v>
      </c>
      <c r="C466" s="34">
        <v>25021.4</v>
      </c>
      <c r="D466" s="34"/>
      <c r="E466" s="34">
        <f t="shared" si="23"/>
        <v>25021.4</v>
      </c>
      <c r="F466" s="34">
        <v>25021.4</v>
      </c>
      <c r="G466" s="34">
        <f t="shared" si="24"/>
        <v>100</v>
      </c>
      <c r="H466" s="34">
        <f t="shared" si="25"/>
        <v>100</v>
      </c>
      <c r="I466" s="34">
        <v>0</v>
      </c>
      <c r="J466" s="37"/>
    </row>
    <row r="467" spans="1:10" ht="30" x14ac:dyDescent="0.25">
      <c r="A467" s="10" t="s">
        <v>163</v>
      </c>
      <c r="B467" s="3" t="s">
        <v>1264</v>
      </c>
      <c r="C467" s="34">
        <v>1782.5</v>
      </c>
      <c r="D467" s="34"/>
      <c r="E467" s="34">
        <f t="shared" si="23"/>
        <v>1782.5</v>
      </c>
      <c r="F467" s="34">
        <v>1504.30556</v>
      </c>
      <c r="G467" s="34">
        <f t="shared" si="24"/>
        <v>84.393018793828887</v>
      </c>
      <c r="H467" s="34">
        <f t="shared" si="25"/>
        <v>84.393018793828887</v>
      </c>
      <c r="I467" s="34">
        <v>1632.0498500000001</v>
      </c>
      <c r="J467" s="37">
        <f t="shared" si="26"/>
        <v>92.172770335415905</v>
      </c>
    </row>
    <row r="468" spans="1:10" ht="45" x14ac:dyDescent="0.25">
      <c r="A468" s="10" t="s">
        <v>485</v>
      </c>
      <c r="B468" s="3" t="s">
        <v>713</v>
      </c>
      <c r="C468" s="34">
        <v>1782.5</v>
      </c>
      <c r="D468" s="34"/>
      <c r="E468" s="34">
        <f t="shared" si="23"/>
        <v>1782.5</v>
      </c>
      <c r="F468" s="34">
        <v>1504.30556</v>
      </c>
      <c r="G468" s="34">
        <f t="shared" si="24"/>
        <v>84.393018793828887</v>
      </c>
      <c r="H468" s="34">
        <f t="shared" si="25"/>
        <v>84.393018793828887</v>
      </c>
      <c r="I468" s="34">
        <v>1632.0498500000001</v>
      </c>
      <c r="J468" s="37">
        <f t="shared" si="26"/>
        <v>92.172770335415905</v>
      </c>
    </row>
    <row r="469" spans="1:10" ht="30" x14ac:dyDescent="0.25">
      <c r="A469" s="10" t="s">
        <v>1289</v>
      </c>
      <c r="B469" s="3" t="s">
        <v>1232</v>
      </c>
      <c r="C469" s="34">
        <v>45693.7</v>
      </c>
      <c r="D469" s="34">
        <v>4843.5</v>
      </c>
      <c r="E469" s="34">
        <f t="shared" si="23"/>
        <v>50537.2</v>
      </c>
      <c r="F469" s="34">
        <v>1287.23876</v>
      </c>
      <c r="G469" s="34">
        <f t="shared" si="24"/>
        <v>2.8171033643587631</v>
      </c>
      <c r="H469" s="34">
        <f t="shared" si="25"/>
        <v>2.5471113555954821</v>
      </c>
      <c r="I469" s="34">
        <v>990.07830000000001</v>
      </c>
      <c r="J469" s="37">
        <f t="shared" si="26"/>
        <v>130.01383425937121</v>
      </c>
    </row>
    <row r="470" spans="1:10" ht="45" x14ac:dyDescent="0.25">
      <c r="A470" s="10" t="s">
        <v>216</v>
      </c>
      <c r="B470" s="3" t="s">
        <v>685</v>
      </c>
      <c r="C470" s="34">
        <v>45693.7</v>
      </c>
      <c r="D470" s="34">
        <v>4843.5</v>
      </c>
      <c r="E470" s="34">
        <f t="shared" si="23"/>
        <v>50537.2</v>
      </c>
      <c r="F470" s="34">
        <v>1287.23876</v>
      </c>
      <c r="G470" s="34">
        <f t="shared" si="24"/>
        <v>2.8171033643587631</v>
      </c>
      <c r="H470" s="34">
        <f t="shared" si="25"/>
        <v>2.5471113555954821</v>
      </c>
      <c r="I470" s="34">
        <v>990.07830000000001</v>
      </c>
      <c r="J470" s="37">
        <f t="shared" si="26"/>
        <v>130.01383425937121</v>
      </c>
    </row>
    <row r="471" spans="1:10" ht="30" x14ac:dyDescent="0.25">
      <c r="A471" s="10" t="s">
        <v>802</v>
      </c>
      <c r="B471" s="3" t="s">
        <v>657</v>
      </c>
      <c r="C471" s="34">
        <v>571718.30000000005</v>
      </c>
      <c r="D471" s="34"/>
      <c r="E471" s="34">
        <f t="shared" si="23"/>
        <v>571718.30000000005</v>
      </c>
      <c r="F471" s="34">
        <v>179942.17369</v>
      </c>
      <c r="G471" s="34">
        <f t="shared" si="24"/>
        <v>31.473922330280484</v>
      </c>
      <c r="H471" s="34">
        <f t="shared" si="25"/>
        <v>31.473922330280484</v>
      </c>
      <c r="I471" s="34">
        <v>465830.20048</v>
      </c>
      <c r="J471" s="37">
        <f t="shared" si="26"/>
        <v>38.628275604412138</v>
      </c>
    </row>
    <row r="472" spans="1:10" ht="45" x14ac:dyDescent="0.25">
      <c r="A472" s="10" t="s">
        <v>1408</v>
      </c>
      <c r="B472" s="3" t="s">
        <v>71</v>
      </c>
      <c r="C472" s="34">
        <v>571718.30000000005</v>
      </c>
      <c r="D472" s="34"/>
      <c r="E472" s="34">
        <f t="shared" si="23"/>
        <v>571718.30000000005</v>
      </c>
      <c r="F472" s="34">
        <v>179942.17369</v>
      </c>
      <c r="G472" s="34">
        <f t="shared" si="24"/>
        <v>31.473922330280484</v>
      </c>
      <c r="H472" s="34">
        <f t="shared" si="25"/>
        <v>31.473922330280484</v>
      </c>
      <c r="I472" s="34">
        <v>465830.20048</v>
      </c>
      <c r="J472" s="37">
        <f t="shared" si="26"/>
        <v>38.628275604412138</v>
      </c>
    </row>
    <row r="473" spans="1:10" ht="60" x14ac:dyDescent="0.25">
      <c r="A473" s="10" t="s">
        <v>594</v>
      </c>
      <c r="B473" s="3" t="s">
        <v>636</v>
      </c>
      <c r="C473" s="34">
        <v>50144.5</v>
      </c>
      <c r="D473" s="34"/>
      <c r="E473" s="34">
        <f t="shared" si="23"/>
        <v>50144.5</v>
      </c>
      <c r="F473" s="34">
        <v>36042.057919999999</v>
      </c>
      <c r="G473" s="34">
        <f t="shared" si="24"/>
        <v>71.876393064044905</v>
      </c>
      <c r="H473" s="34">
        <f t="shared" si="25"/>
        <v>71.876393064044905</v>
      </c>
      <c r="I473" s="34">
        <v>54901.821940000002</v>
      </c>
      <c r="J473" s="37">
        <f t="shared" si="26"/>
        <v>65.648200089587036</v>
      </c>
    </row>
    <row r="474" spans="1:10" ht="75" x14ac:dyDescent="0.25">
      <c r="A474" s="10" t="s">
        <v>1123</v>
      </c>
      <c r="B474" s="3" t="s">
        <v>910</v>
      </c>
      <c r="C474" s="34">
        <v>50144.5</v>
      </c>
      <c r="D474" s="34"/>
      <c r="E474" s="34">
        <f t="shared" si="23"/>
        <v>50144.5</v>
      </c>
      <c r="F474" s="34">
        <v>36042.057919999999</v>
      </c>
      <c r="G474" s="34">
        <f t="shared" si="24"/>
        <v>71.876393064044905</v>
      </c>
      <c r="H474" s="34">
        <f t="shared" si="25"/>
        <v>71.876393064044905</v>
      </c>
      <c r="I474" s="34">
        <v>54901.821940000002</v>
      </c>
      <c r="J474" s="37">
        <f t="shared" si="26"/>
        <v>65.648200089587036</v>
      </c>
    </row>
    <row r="475" spans="1:10" ht="30" x14ac:dyDescent="0.25">
      <c r="A475" s="10" t="s">
        <v>1251</v>
      </c>
      <c r="B475" s="3" t="s">
        <v>141</v>
      </c>
      <c r="C475" s="34">
        <v>35190</v>
      </c>
      <c r="D475" s="34"/>
      <c r="E475" s="34">
        <f t="shared" si="23"/>
        <v>35190</v>
      </c>
      <c r="F475" s="34">
        <v>0</v>
      </c>
      <c r="G475" s="34">
        <f t="shared" si="24"/>
        <v>0</v>
      </c>
      <c r="H475" s="34">
        <f t="shared" si="25"/>
        <v>0</v>
      </c>
      <c r="I475" s="34">
        <v>0</v>
      </c>
      <c r="J475" s="37"/>
    </row>
    <row r="476" spans="1:10" ht="30" x14ac:dyDescent="0.25">
      <c r="A476" s="10" t="s">
        <v>1420</v>
      </c>
      <c r="B476" s="3" t="s">
        <v>1048</v>
      </c>
      <c r="C476" s="34">
        <v>35190</v>
      </c>
      <c r="D476" s="34"/>
      <c r="E476" s="34">
        <f t="shared" si="23"/>
        <v>35190</v>
      </c>
      <c r="F476" s="34">
        <v>0</v>
      </c>
      <c r="G476" s="34">
        <f t="shared" si="24"/>
        <v>0</v>
      </c>
      <c r="H476" s="34">
        <f t="shared" si="25"/>
        <v>0</v>
      </c>
      <c r="I476" s="34">
        <v>0</v>
      </c>
      <c r="J476" s="37"/>
    </row>
    <row r="477" spans="1:10" ht="30" x14ac:dyDescent="0.25">
      <c r="A477" s="10" t="s">
        <v>762</v>
      </c>
      <c r="B477" s="3" t="s">
        <v>703</v>
      </c>
      <c r="C477" s="34">
        <v>8265.6</v>
      </c>
      <c r="D477" s="34"/>
      <c r="E477" s="34">
        <f t="shared" si="23"/>
        <v>8265.6</v>
      </c>
      <c r="F477" s="34">
        <v>0</v>
      </c>
      <c r="G477" s="34">
        <f t="shared" si="24"/>
        <v>0</v>
      </c>
      <c r="H477" s="34">
        <f t="shared" si="25"/>
        <v>0</v>
      </c>
      <c r="I477" s="34">
        <v>0</v>
      </c>
      <c r="J477" s="37"/>
    </row>
    <row r="478" spans="1:10" ht="45" x14ac:dyDescent="0.25">
      <c r="A478" s="10" t="s">
        <v>492</v>
      </c>
      <c r="B478" s="3" t="s">
        <v>989</v>
      </c>
      <c r="C478" s="34">
        <v>8265.6</v>
      </c>
      <c r="D478" s="34"/>
      <c r="E478" s="34">
        <f t="shared" si="23"/>
        <v>8265.6</v>
      </c>
      <c r="F478" s="34">
        <v>0</v>
      </c>
      <c r="G478" s="34">
        <f t="shared" si="24"/>
        <v>0</v>
      </c>
      <c r="H478" s="34">
        <f t="shared" si="25"/>
        <v>0</v>
      </c>
      <c r="I478" s="34">
        <v>0</v>
      </c>
      <c r="J478" s="37"/>
    </row>
    <row r="479" spans="1:10" ht="75" x14ac:dyDescent="0.25">
      <c r="A479" s="10" t="s">
        <v>242</v>
      </c>
      <c r="B479" s="3" t="s">
        <v>743</v>
      </c>
      <c r="C479" s="34">
        <v>0</v>
      </c>
      <c r="D479" s="34"/>
      <c r="E479" s="34">
        <f t="shared" si="23"/>
        <v>0</v>
      </c>
      <c r="F479" s="34">
        <v>0</v>
      </c>
      <c r="G479" s="34"/>
      <c r="H479" s="34"/>
      <c r="I479" s="34">
        <v>189399.5</v>
      </c>
      <c r="J479" s="37">
        <f t="shared" si="26"/>
        <v>0</v>
      </c>
    </row>
    <row r="480" spans="1:10" ht="90" x14ac:dyDescent="0.25">
      <c r="A480" s="10" t="s">
        <v>542</v>
      </c>
      <c r="B480" s="3" t="s">
        <v>187</v>
      </c>
      <c r="C480" s="34">
        <v>0</v>
      </c>
      <c r="D480" s="34"/>
      <c r="E480" s="34">
        <f t="shared" si="23"/>
        <v>0</v>
      </c>
      <c r="F480" s="34">
        <v>0</v>
      </c>
      <c r="G480" s="34"/>
      <c r="H480" s="34"/>
      <c r="I480" s="34">
        <v>189399.5</v>
      </c>
      <c r="J480" s="37">
        <f t="shared" si="26"/>
        <v>0</v>
      </c>
    </row>
    <row r="481" spans="1:10" ht="45" x14ac:dyDescent="0.25">
      <c r="A481" s="10" t="s">
        <v>137</v>
      </c>
      <c r="B481" s="3" t="s">
        <v>1271</v>
      </c>
      <c r="C481" s="34">
        <v>252875</v>
      </c>
      <c r="D481" s="34"/>
      <c r="E481" s="34">
        <f t="shared" si="23"/>
        <v>252875</v>
      </c>
      <c r="F481" s="34">
        <v>47917.289700000001</v>
      </c>
      <c r="G481" s="34">
        <f t="shared" si="24"/>
        <v>18.949002352941179</v>
      </c>
      <c r="H481" s="34">
        <f t="shared" si="25"/>
        <v>18.949002352941179</v>
      </c>
      <c r="I481" s="34">
        <v>183237.10029</v>
      </c>
      <c r="J481" s="37">
        <f t="shared" si="26"/>
        <v>26.15043002981588</v>
      </c>
    </row>
    <row r="482" spans="1:10" ht="60" x14ac:dyDescent="0.25">
      <c r="A482" s="10" t="s">
        <v>1394</v>
      </c>
      <c r="B482" s="3" t="s">
        <v>98</v>
      </c>
      <c r="C482" s="34">
        <v>252875</v>
      </c>
      <c r="D482" s="34"/>
      <c r="E482" s="34">
        <f t="shared" si="23"/>
        <v>252875</v>
      </c>
      <c r="F482" s="34">
        <v>47917.289700000001</v>
      </c>
      <c r="G482" s="34">
        <f t="shared" si="24"/>
        <v>18.949002352941179</v>
      </c>
      <c r="H482" s="34">
        <f t="shared" si="25"/>
        <v>18.949002352941179</v>
      </c>
      <c r="I482" s="34">
        <v>183237.10029</v>
      </c>
      <c r="J482" s="37">
        <f t="shared" si="26"/>
        <v>26.15043002981588</v>
      </c>
    </row>
    <row r="483" spans="1:10" x14ac:dyDescent="0.25">
      <c r="A483" s="10" t="s">
        <v>1300</v>
      </c>
      <c r="B483" s="3" t="s">
        <v>372</v>
      </c>
      <c r="C483" s="34">
        <v>1480.2</v>
      </c>
      <c r="D483" s="34">
        <v>28039.599999999999</v>
      </c>
      <c r="E483" s="34">
        <f t="shared" si="23"/>
        <v>29519.8</v>
      </c>
      <c r="F483" s="34">
        <v>6933.9121299999997</v>
      </c>
      <c r="G483" s="34" t="s">
        <v>1499</v>
      </c>
      <c r="H483" s="34">
        <f t="shared" si="25"/>
        <v>23.48902136870846</v>
      </c>
      <c r="I483" s="34">
        <v>0</v>
      </c>
      <c r="J483" s="37"/>
    </row>
    <row r="484" spans="1:10" x14ac:dyDescent="0.25">
      <c r="A484" s="10" t="s">
        <v>1328</v>
      </c>
      <c r="B484" s="3" t="s">
        <v>671</v>
      </c>
      <c r="C484" s="34">
        <v>1480.2</v>
      </c>
      <c r="D484" s="34">
        <v>28039.599999999999</v>
      </c>
      <c r="E484" s="34">
        <f t="shared" si="23"/>
        <v>29519.8</v>
      </c>
      <c r="F484" s="34">
        <v>6933.9121299999997</v>
      </c>
      <c r="G484" s="34" t="s">
        <v>1499</v>
      </c>
      <c r="H484" s="34">
        <f t="shared" si="25"/>
        <v>23.48902136870846</v>
      </c>
      <c r="I484" s="34">
        <v>0</v>
      </c>
      <c r="J484" s="37"/>
    </row>
    <row r="485" spans="1:10" ht="28.5" x14ac:dyDescent="0.2">
      <c r="A485" s="12" t="s">
        <v>790</v>
      </c>
      <c r="B485" s="2" t="s">
        <v>335</v>
      </c>
      <c r="C485" s="33">
        <v>2239188.7999999998</v>
      </c>
      <c r="D485" s="33">
        <f>D486+D494+D497+D502+D506+D516+D504</f>
        <v>109288.6</v>
      </c>
      <c r="E485" s="33">
        <f t="shared" si="23"/>
        <v>2348477.4</v>
      </c>
      <c r="F485" s="33">
        <v>1742368.50792</v>
      </c>
      <c r="G485" s="33">
        <f t="shared" si="24"/>
        <v>77.812487625875946</v>
      </c>
      <c r="H485" s="33">
        <f t="shared" si="25"/>
        <v>74.191410482383176</v>
      </c>
      <c r="I485" s="33">
        <v>1666620.1034899999</v>
      </c>
      <c r="J485" s="39">
        <f t="shared" si="26"/>
        <v>104.54503124445569</v>
      </c>
    </row>
    <row r="486" spans="1:10" ht="30" x14ac:dyDescent="0.25">
      <c r="A486" s="10" t="s">
        <v>1410</v>
      </c>
      <c r="B486" s="3" t="s">
        <v>640</v>
      </c>
      <c r="C486" s="34">
        <v>35098.300000000003</v>
      </c>
      <c r="D486" s="34">
        <v>-2213.5</v>
      </c>
      <c r="E486" s="34">
        <f t="shared" ref="E486:E539" si="27">C486+D486</f>
        <v>32884.800000000003</v>
      </c>
      <c r="F486" s="34">
        <v>6048.2938199999999</v>
      </c>
      <c r="G486" s="34">
        <f t="shared" si="24"/>
        <v>17.232440944433204</v>
      </c>
      <c r="H486" s="34">
        <f t="shared" si="25"/>
        <v>18.392369179681797</v>
      </c>
      <c r="I486" s="34">
        <v>0</v>
      </c>
      <c r="J486" s="37"/>
    </row>
    <row r="487" spans="1:10" ht="30" x14ac:dyDescent="0.25">
      <c r="A487" s="10" t="s">
        <v>220</v>
      </c>
      <c r="B487" s="3" t="s">
        <v>42</v>
      </c>
      <c r="C487" s="34">
        <v>35098.300000000003</v>
      </c>
      <c r="D487" s="34">
        <v>-2213.5</v>
      </c>
      <c r="E487" s="34">
        <f t="shared" si="27"/>
        <v>32884.800000000003</v>
      </c>
      <c r="F487" s="34">
        <v>6048.2938199999999</v>
      </c>
      <c r="G487" s="34">
        <f t="shared" si="24"/>
        <v>17.232440944433204</v>
      </c>
      <c r="H487" s="34">
        <f t="shared" si="25"/>
        <v>18.392369179681797</v>
      </c>
      <c r="I487" s="34">
        <v>0</v>
      </c>
      <c r="J487" s="37"/>
    </row>
    <row r="488" spans="1:10" ht="45" x14ac:dyDescent="0.25">
      <c r="A488" s="10" t="s">
        <v>1390</v>
      </c>
      <c r="B488" s="3" t="s">
        <v>767</v>
      </c>
      <c r="C488" s="34">
        <v>28930</v>
      </c>
      <c r="D488" s="34"/>
      <c r="E488" s="34">
        <f t="shared" si="27"/>
        <v>28930</v>
      </c>
      <c r="F488" s="34">
        <v>15755.159949999999</v>
      </c>
      <c r="G488" s="34">
        <f t="shared" si="24"/>
        <v>54.459591946076735</v>
      </c>
      <c r="H488" s="34">
        <f t="shared" si="25"/>
        <v>54.459591946076735</v>
      </c>
      <c r="I488" s="34">
        <v>16691.777340000001</v>
      </c>
      <c r="J488" s="37">
        <f t="shared" si="26"/>
        <v>94.388749796251474</v>
      </c>
    </row>
    <row r="489" spans="1:10" ht="45" x14ac:dyDescent="0.25">
      <c r="A489" s="10" t="s">
        <v>976</v>
      </c>
      <c r="B489" s="3" t="s">
        <v>1056</v>
      </c>
      <c r="C489" s="34">
        <v>28930</v>
      </c>
      <c r="D489" s="34"/>
      <c r="E489" s="34">
        <f t="shared" si="27"/>
        <v>28930</v>
      </c>
      <c r="F489" s="34">
        <v>15755.159949999999</v>
      </c>
      <c r="G489" s="34">
        <f t="shared" si="24"/>
        <v>54.459591946076735</v>
      </c>
      <c r="H489" s="34">
        <f t="shared" si="25"/>
        <v>54.459591946076735</v>
      </c>
      <c r="I489" s="34">
        <v>16691.777340000001</v>
      </c>
      <c r="J489" s="37">
        <f t="shared" si="26"/>
        <v>94.388749796251474</v>
      </c>
    </row>
    <row r="490" spans="1:10" ht="45" x14ac:dyDescent="0.25">
      <c r="A490" s="10" t="s">
        <v>642</v>
      </c>
      <c r="B490" s="3" t="s">
        <v>1073</v>
      </c>
      <c r="C490" s="34">
        <v>408.2</v>
      </c>
      <c r="D490" s="34"/>
      <c r="E490" s="34">
        <f t="shared" si="27"/>
        <v>408.2</v>
      </c>
      <c r="F490" s="34">
        <v>152.81290000000001</v>
      </c>
      <c r="G490" s="34">
        <f t="shared" si="24"/>
        <v>37.435791278784912</v>
      </c>
      <c r="H490" s="34">
        <f t="shared" si="25"/>
        <v>37.435791278784912</v>
      </c>
      <c r="I490" s="34">
        <v>55.470999999999997</v>
      </c>
      <c r="J490" s="37" t="s">
        <v>1499</v>
      </c>
    </row>
    <row r="491" spans="1:10" ht="60" x14ac:dyDescent="0.25">
      <c r="A491" s="10" t="s">
        <v>1252</v>
      </c>
      <c r="B491" s="3" t="s">
        <v>1359</v>
      </c>
      <c r="C491" s="34">
        <v>408.2</v>
      </c>
      <c r="D491" s="34"/>
      <c r="E491" s="34">
        <f t="shared" si="27"/>
        <v>408.2</v>
      </c>
      <c r="F491" s="34">
        <v>152.81290000000001</v>
      </c>
      <c r="G491" s="34">
        <f t="shared" si="24"/>
        <v>37.435791278784912</v>
      </c>
      <c r="H491" s="34">
        <f t="shared" si="25"/>
        <v>37.435791278784912</v>
      </c>
      <c r="I491" s="34">
        <v>55.470999999999997</v>
      </c>
      <c r="J491" s="37" t="s">
        <v>1499</v>
      </c>
    </row>
    <row r="492" spans="1:10" ht="45" x14ac:dyDescent="0.25">
      <c r="A492" s="10" t="s">
        <v>80</v>
      </c>
      <c r="B492" s="3" t="s">
        <v>1095</v>
      </c>
      <c r="C492" s="34">
        <v>63000</v>
      </c>
      <c r="D492" s="34"/>
      <c r="E492" s="34">
        <f t="shared" si="27"/>
        <v>63000</v>
      </c>
      <c r="F492" s="34">
        <v>31497.543000000001</v>
      </c>
      <c r="G492" s="34">
        <f t="shared" si="24"/>
        <v>49.996100000000006</v>
      </c>
      <c r="H492" s="34">
        <f t="shared" si="25"/>
        <v>49.996100000000006</v>
      </c>
      <c r="I492" s="34">
        <v>0</v>
      </c>
      <c r="J492" s="37"/>
    </row>
    <row r="493" spans="1:10" ht="60" x14ac:dyDescent="0.25">
      <c r="A493" s="10" t="s">
        <v>1243</v>
      </c>
      <c r="B493" s="3" t="s">
        <v>545</v>
      </c>
      <c r="C493" s="34">
        <v>63000</v>
      </c>
      <c r="D493" s="34"/>
      <c r="E493" s="34">
        <f t="shared" si="27"/>
        <v>63000</v>
      </c>
      <c r="F493" s="34">
        <v>31497.543000000001</v>
      </c>
      <c r="G493" s="34">
        <f t="shared" si="24"/>
        <v>49.996100000000006</v>
      </c>
      <c r="H493" s="34">
        <f t="shared" si="25"/>
        <v>49.996100000000006</v>
      </c>
      <c r="I493" s="34">
        <v>0</v>
      </c>
      <c r="J493" s="37"/>
    </row>
    <row r="494" spans="1:10" ht="30" x14ac:dyDescent="0.25">
      <c r="A494" s="10" t="s">
        <v>855</v>
      </c>
      <c r="B494" s="3" t="s">
        <v>1234</v>
      </c>
      <c r="C494" s="34">
        <v>13684.1</v>
      </c>
      <c r="D494" s="34">
        <v>7010.5</v>
      </c>
      <c r="E494" s="34">
        <f t="shared" si="27"/>
        <v>20694.599999999999</v>
      </c>
      <c r="F494" s="34">
        <v>9137.2224000000006</v>
      </c>
      <c r="G494" s="34">
        <f t="shared" si="24"/>
        <v>66.772549162897093</v>
      </c>
      <c r="H494" s="34">
        <f t="shared" si="25"/>
        <v>44.15268910730336</v>
      </c>
      <c r="I494" s="34">
        <v>0</v>
      </c>
      <c r="J494" s="37"/>
    </row>
    <row r="495" spans="1:10" ht="30" x14ac:dyDescent="0.25">
      <c r="A495" s="10" t="s">
        <v>475</v>
      </c>
      <c r="B495" s="3" t="s">
        <v>505</v>
      </c>
      <c r="C495" s="34">
        <v>332044.40000000002</v>
      </c>
      <c r="D495" s="34"/>
      <c r="E495" s="34">
        <f t="shared" si="27"/>
        <v>332044.40000000002</v>
      </c>
      <c r="F495" s="34">
        <v>177620.21588</v>
      </c>
      <c r="G495" s="34">
        <f t="shared" si="24"/>
        <v>53.492911152845821</v>
      </c>
      <c r="H495" s="34">
        <f t="shared" si="25"/>
        <v>53.492911152845821</v>
      </c>
      <c r="I495" s="34">
        <v>200689.83491999999</v>
      </c>
      <c r="J495" s="37">
        <f t="shared" si="26"/>
        <v>88.504839296322046</v>
      </c>
    </row>
    <row r="496" spans="1:10" ht="90" x14ac:dyDescent="0.25">
      <c r="A496" s="10" t="s">
        <v>460</v>
      </c>
      <c r="B496" s="3" t="s">
        <v>609</v>
      </c>
      <c r="C496" s="34">
        <v>3340.6</v>
      </c>
      <c r="D496" s="34">
        <v>3157</v>
      </c>
      <c r="E496" s="34">
        <f t="shared" si="27"/>
        <v>6497.6</v>
      </c>
      <c r="F496" s="34">
        <v>6497.6</v>
      </c>
      <c r="G496" s="34">
        <f t="shared" si="24"/>
        <v>194.50398132072084</v>
      </c>
      <c r="H496" s="34">
        <f t="shared" si="25"/>
        <v>100</v>
      </c>
      <c r="I496" s="34">
        <v>9069.7999999999993</v>
      </c>
      <c r="J496" s="37">
        <f t="shared" si="26"/>
        <v>71.639947959161177</v>
      </c>
    </row>
    <row r="497" spans="1:10" ht="105" x14ac:dyDescent="0.25">
      <c r="A497" s="10" t="s">
        <v>75</v>
      </c>
      <c r="B497" s="3" t="s">
        <v>878</v>
      </c>
      <c r="C497" s="34">
        <v>3340.6</v>
      </c>
      <c r="D497" s="34">
        <v>3157</v>
      </c>
      <c r="E497" s="34">
        <f t="shared" si="27"/>
        <v>6497.6</v>
      </c>
      <c r="F497" s="34">
        <v>6497.6</v>
      </c>
      <c r="G497" s="34">
        <f t="shared" si="24"/>
        <v>194.50398132072084</v>
      </c>
      <c r="H497" s="34">
        <f t="shared" si="25"/>
        <v>100</v>
      </c>
      <c r="I497" s="34">
        <v>9069.7999999999993</v>
      </c>
      <c r="J497" s="37">
        <f t="shared" si="26"/>
        <v>71.639947959161177</v>
      </c>
    </row>
    <row r="498" spans="1:10" ht="45" x14ac:dyDescent="0.25">
      <c r="A498" s="10" t="s">
        <v>577</v>
      </c>
      <c r="B498" s="3" t="s">
        <v>1304</v>
      </c>
      <c r="C498" s="34">
        <v>5457.4</v>
      </c>
      <c r="D498" s="34"/>
      <c r="E498" s="34">
        <f t="shared" si="27"/>
        <v>5457.4</v>
      </c>
      <c r="F498" s="34">
        <v>5457.4</v>
      </c>
      <c r="G498" s="34">
        <f t="shared" si="24"/>
        <v>100</v>
      </c>
      <c r="H498" s="34">
        <f t="shared" si="25"/>
        <v>100</v>
      </c>
      <c r="I498" s="34">
        <v>6455.2</v>
      </c>
      <c r="J498" s="37">
        <f t="shared" si="26"/>
        <v>84.54269426199032</v>
      </c>
    </row>
    <row r="499" spans="1:10" ht="60" x14ac:dyDescent="0.25">
      <c r="A499" s="10" t="s">
        <v>88</v>
      </c>
      <c r="B499" s="3" t="s">
        <v>139</v>
      </c>
      <c r="C499" s="34">
        <v>5457.4</v>
      </c>
      <c r="D499" s="34"/>
      <c r="E499" s="34">
        <f t="shared" si="27"/>
        <v>5457.4</v>
      </c>
      <c r="F499" s="34">
        <v>5457.4</v>
      </c>
      <c r="G499" s="34">
        <f t="shared" si="24"/>
        <v>100</v>
      </c>
      <c r="H499" s="34">
        <f t="shared" si="25"/>
        <v>100</v>
      </c>
      <c r="I499" s="34">
        <v>6455.2</v>
      </c>
      <c r="J499" s="37">
        <f t="shared" si="26"/>
        <v>84.54269426199032</v>
      </c>
    </row>
    <row r="500" spans="1:10" ht="60" x14ac:dyDescent="0.25">
      <c r="A500" s="10" t="s">
        <v>1126</v>
      </c>
      <c r="B500" s="3" t="s">
        <v>962</v>
      </c>
      <c r="C500" s="34">
        <v>12716.4</v>
      </c>
      <c r="D500" s="34"/>
      <c r="E500" s="34">
        <f t="shared" si="27"/>
        <v>12716.4</v>
      </c>
      <c r="F500" s="34">
        <v>12633.588</v>
      </c>
      <c r="G500" s="34">
        <f t="shared" si="24"/>
        <v>99.348777956025287</v>
      </c>
      <c r="H500" s="34">
        <f t="shared" si="25"/>
        <v>99.348777956025287</v>
      </c>
      <c r="I500" s="34">
        <v>13433.237999999999</v>
      </c>
      <c r="J500" s="37">
        <f t="shared" si="26"/>
        <v>94.047228225986913</v>
      </c>
    </row>
    <row r="501" spans="1:10" ht="75" x14ac:dyDescent="0.25">
      <c r="A501" s="10" t="s">
        <v>1226</v>
      </c>
      <c r="B501" s="3" t="s">
        <v>407</v>
      </c>
      <c r="C501" s="34">
        <v>12716.4</v>
      </c>
      <c r="D501" s="34"/>
      <c r="E501" s="34">
        <f t="shared" si="27"/>
        <v>12716.4</v>
      </c>
      <c r="F501" s="34">
        <v>12633.588</v>
      </c>
      <c r="G501" s="34">
        <f t="shared" si="24"/>
        <v>99.348777956025287</v>
      </c>
      <c r="H501" s="34">
        <f t="shared" si="25"/>
        <v>99.348777956025287</v>
      </c>
      <c r="I501" s="34">
        <v>13433.237999999999</v>
      </c>
      <c r="J501" s="37">
        <f t="shared" si="26"/>
        <v>94.047228225986913</v>
      </c>
    </row>
    <row r="502" spans="1:10" ht="60" x14ac:dyDescent="0.25">
      <c r="A502" s="10" t="s">
        <v>1401</v>
      </c>
      <c r="B502" s="3" t="s">
        <v>1272</v>
      </c>
      <c r="C502" s="34">
        <v>84667.5</v>
      </c>
      <c r="D502" s="34">
        <v>483.8</v>
      </c>
      <c r="E502" s="34">
        <f t="shared" si="27"/>
        <v>85151.3</v>
      </c>
      <c r="F502" s="34">
        <v>83469.281759999998</v>
      </c>
      <c r="G502" s="34">
        <f t="shared" si="24"/>
        <v>98.584795535477014</v>
      </c>
      <c r="H502" s="34">
        <f t="shared" si="25"/>
        <v>98.024671097211666</v>
      </c>
      <c r="I502" s="34">
        <v>80465.305250000005</v>
      </c>
      <c r="J502" s="37">
        <f t="shared" si="26"/>
        <v>103.73325683742434</v>
      </c>
    </row>
    <row r="503" spans="1:10" ht="60" x14ac:dyDescent="0.25">
      <c r="A503" s="10" t="s">
        <v>1142</v>
      </c>
      <c r="B503" s="3" t="s">
        <v>99</v>
      </c>
      <c r="C503" s="34">
        <v>84667.5</v>
      </c>
      <c r="D503" s="34">
        <v>483.8</v>
      </c>
      <c r="E503" s="34">
        <f t="shared" si="27"/>
        <v>85151.3</v>
      </c>
      <c r="F503" s="34">
        <v>83469.281759999998</v>
      </c>
      <c r="G503" s="34">
        <f t="shared" si="24"/>
        <v>98.584795535477014</v>
      </c>
      <c r="H503" s="34">
        <f t="shared" si="25"/>
        <v>98.024671097211666</v>
      </c>
      <c r="I503" s="34">
        <v>80465.305250000005</v>
      </c>
      <c r="J503" s="37">
        <f t="shared" si="26"/>
        <v>103.73325683742434</v>
      </c>
    </row>
    <row r="504" spans="1:10" ht="75" x14ac:dyDescent="0.25">
      <c r="A504" s="10" t="s">
        <v>170</v>
      </c>
      <c r="B504" s="3" t="s">
        <v>450</v>
      </c>
      <c r="C504" s="34">
        <v>19.899999999999999</v>
      </c>
      <c r="D504" s="34">
        <v>0.2</v>
      </c>
      <c r="E504" s="34">
        <f t="shared" si="27"/>
        <v>20.099999999999998</v>
      </c>
      <c r="F504" s="34">
        <v>13.165839999999999</v>
      </c>
      <c r="G504" s="34">
        <f t="shared" si="24"/>
        <v>66.16</v>
      </c>
      <c r="H504" s="34">
        <f t="shared" si="25"/>
        <v>65.501691542288569</v>
      </c>
      <c r="I504" s="34">
        <v>12.526960000000001</v>
      </c>
      <c r="J504" s="37">
        <f t="shared" si="26"/>
        <v>105.10004023322497</v>
      </c>
    </row>
    <row r="505" spans="1:10" ht="90" x14ac:dyDescent="0.25">
      <c r="A505" s="10" t="s">
        <v>438</v>
      </c>
      <c r="B505" s="3" t="s">
        <v>1340</v>
      </c>
      <c r="C505" s="34">
        <v>19.899999999999999</v>
      </c>
      <c r="D505" s="34"/>
      <c r="E505" s="34">
        <f t="shared" si="27"/>
        <v>19.899999999999999</v>
      </c>
      <c r="F505" s="34">
        <v>13.165839999999999</v>
      </c>
      <c r="G505" s="34">
        <f t="shared" si="24"/>
        <v>66.16</v>
      </c>
      <c r="H505" s="34">
        <f t="shared" si="25"/>
        <v>66.16</v>
      </c>
      <c r="I505" s="34">
        <v>12.526960000000001</v>
      </c>
      <c r="J505" s="37">
        <f t="shared" si="26"/>
        <v>105.10004023322497</v>
      </c>
    </row>
    <row r="506" spans="1:10" ht="30" x14ac:dyDescent="0.25">
      <c r="A506" s="10" t="s">
        <v>1058</v>
      </c>
      <c r="B506" s="3" t="s">
        <v>645</v>
      </c>
      <c r="C506" s="34">
        <v>772363</v>
      </c>
      <c r="D506" s="34">
        <v>86754.8</v>
      </c>
      <c r="E506" s="34">
        <f t="shared" si="27"/>
        <v>859117.8</v>
      </c>
      <c r="F506" s="34">
        <v>739598.71556000004</v>
      </c>
      <c r="G506" s="34">
        <f t="shared" si="24"/>
        <v>95.757916363160859</v>
      </c>
      <c r="H506" s="34">
        <f t="shared" si="25"/>
        <v>86.08816108338111</v>
      </c>
      <c r="I506" s="34">
        <v>747033.68409999995</v>
      </c>
      <c r="J506" s="37">
        <f t="shared" si="26"/>
        <v>99.004734498825542</v>
      </c>
    </row>
    <row r="507" spans="1:10" ht="30" x14ac:dyDescent="0.25">
      <c r="A507" s="10" t="s">
        <v>124</v>
      </c>
      <c r="B507" s="3" t="s">
        <v>924</v>
      </c>
      <c r="C507" s="34">
        <v>772363</v>
      </c>
      <c r="D507" s="34">
        <v>86754.8</v>
      </c>
      <c r="E507" s="34">
        <f t="shared" si="27"/>
        <v>859117.8</v>
      </c>
      <c r="F507" s="34">
        <v>739598.71556000004</v>
      </c>
      <c r="G507" s="34">
        <f t="shared" si="24"/>
        <v>95.757916363160859</v>
      </c>
      <c r="H507" s="34">
        <f t="shared" si="25"/>
        <v>86.08816108338111</v>
      </c>
      <c r="I507" s="34">
        <v>747033.68409999995</v>
      </c>
      <c r="J507" s="37">
        <f t="shared" si="26"/>
        <v>99.004734498825542</v>
      </c>
    </row>
    <row r="508" spans="1:10" ht="75" x14ac:dyDescent="0.25">
      <c r="A508" s="10" t="s">
        <v>916</v>
      </c>
      <c r="B508" s="3" t="s">
        <v>481</v>
      </c>
      <c r="C508" s="34">
        <v>0</v>
      </c>
      <c r="D508" s="34"/>
      <c r="E508" s="34">
        <f t="shared" si="27"/>
        <v>0</v>
      </c>
      <c r="F508" s="34">
        <v>0</v>
      </c>
      <c r="G508" s="34"/>
      <c r="H508" s="34"/>
      <c r="I508" s="34">
        <v>184421.81223000001</v>
      </c>
      <c r="J508" s="37">
        <f t="shared" si="26"/>
        <v>0</v>
      </c>
    </row>
    <row r="509" spans="1:10" ht="45" x14ac:dyDescent="0.25">
      <c r="A509" s="10" t="s">
        <v>257</v>
      </c>
      <c r="B509" s="3" t="s">
        <v>481</v>
      </c>
      <c r="C509" s="34">
        <v>254480.2</v>
      </c>
      <c r="D509" s="34"/>
      <c r="E509" s="34">
        <f t="shared" si="27"/>
        <v>254480.2</v>
      </c>
      <c r="F509" s="34">
        <v>152651.57324</v>
      </c>
      <c r="G509" s="34">
        <f t="shared" si="24"/>
        <v>59.985638662654303</v>
      </c>
      <c r="H509" s="34">
        <f t="shared" si="25"/>
        <v>59.985638662654303</v>
      </c>
      <c r="I509" s="34">
        <v>0</v>
      </c>
      <c r="J509" s="37"/>
    </row>
    <row r="510" spans="1:10" ht="30" x14ac:dyDescent="0.25">
      <c r="A510" s="10" t="s">
        <v>453</v>
      </c>
      <c r="B510" s="3" t="s">
        <v>1295</v>
      </c>
      <c r="C510" s="34">
        <v>51634.7</v>
      </c>
      <c r="D510" s="34"/>
      <c r="E510" s="34">
        <f t="shared" si="27"/>
        <v>51634.7</v>
      </c>
      <c r="F510" s="34">
        <v>43500</v>
      </c>
      <c r="G510" s="34">
        <f t="shared" si="24"/>
        <v>84.245671999643662</v>
      </c>
      <c r="H510" s="34">
        <f t="shared" si="25"/>
        <v>84.245671999643662</v>
      </c>
      <c r="I510" s="34">
        <v>43900</v>
      </c>
      <c r="J510" s="37">
        <f t="shared" si="26"/>
        <v>99.088838268792713</v>
      </c>
    </row>
    <row r="511" spans="1:10" ht="45" x14ac:dyDescent="0.25">
      <c r="A511" s="10" t="s">
        <v>1081</v>
      </c>
      <c r="B511" s="3" t="s">
        <v>126</v>
      </c>
      <c r="C511" s="34">
        <v>51634.7</v>
      </c>
      <c r="D511" s="34"/>
      <c r="E511" s="34">
        <f t="shared" si="27"/>
        <v>51634.7</v>
      </c>
      <c r="F511" s="34">
        <v>43500</v>
      </c>
      <c r="G511" s="34">
        <f t="shared" si="24"/>
        <v>84.245671999643662</v>
      </c>
      <c r="H511" s="34">
        <f t="shared" si="25"/>
        <v>84.245671999643662</v>
      </c>
      <c r="I511" s="34">
        <v>43900</v>
      </c>
      <c r="J511" s="37">
        <f t="shared" si="26"/>
        <v>99.088838268792713</v>
      </c>
    </row>
    <row r="512" spans="1:10" x14ac:dyDescent="0.25">
      <c r="A512" s="10" t="s">
        <v>677</v>
      </c>
      <c r="B512" s="3" t="s">
        <v>1069</v>
      </c>
      <c r="C512" s="34">
        <v>17851.7</v>
      </c>
      <c r="D512" s="34"/>
      <c r="E512" s="34">
        <f t="shared" si="27"/>
        <v>17851.7</v>
      </c>
      <c r="F512" s="34">
        <v>15802</v>
      </c>
      <c r="G512" s="34">
        <f t="shared" si="24"/>
        <v>88.518180341368051</v>
      </c>
      <c r="H512" s="34">
        <f t="shared" si="25"/>
        <v>88.518180341368051</v>
      </c>
      <c r="I512" s="34">
        <v>11130</v>
      </c>
      <c r="J512" s="37">
        <f t="shared" si="26"/>
        <v>141.97663971248878</v>
      </c>
    </row>
    <row r="513" spans="1:10" ht="30" x14ac:dyDescent="0.25">
      <c r="A513" s="10" t="s">
        <v>953</v>
      </c>
      <c r="B513" s="3" t="s">
        <v>517</v>
      </c>
      <c r="C513" s="34">
        <v>17851.7</v>
      </c>
      <c r="D513" s="34"/>
      <c r="E513" s="34">
        <f t="shared" si="27"/>
        <v>17851.7</v>
      </c>
      <c r="F513" s="34">
        <v>15802</v>
      </c>
      <c r="G513" s="34">
        <f t="shared" si="24"/>
        <v>88.518180341368051</v>
      </c>
      <c r="H513" s="34">
        <f t="shared" si="25"/>
        <v>88.518180341368051</v>
      </c>
      <c r="I513" s="34">
        <v>11130</v>
      </c>
      <c r="J513" s="37">
        <f t="shared" si="26"/>
        <v>141.97663971248878</v>
      </c>
    </row>
    <row r="514" spans="1:10" ht="60" x14ac:dyDescent="0.25">
      <c r="A514" s="10" t="s">
        <v>334</v>
      </c>
      <c r="B514" s="3" t="s">
        <v>646</v>
      </c>
      <c r="C514" s="34">
        <v>15700.5</v>
      </c>
      <c r="D514" s="34"/>
      <c r="E514" s="34">
        <f t="shared" si="27"/>
        <v>15700.5</v>
      </c>
      <c r="F514" s="34">
        <v>15292.6605</v>
      </c>
      <c r="G514" s="34">
        <f t="shared" si="24"/>
        <v>97.402378905130405</v>
      </c>
      <c r="H514" s="34">
        <f t="shared" si="25"/>
        <v>97.402378905130405</v>
      </c>
      <c r="I514" s="34">
        <v>7338.6</v>
      </c>
      <c r="J514" s="37" t="s">
        <v>1499</v>
      </c>
    </row>
    <row r="515" spans="1:10" ht="75" x14ac:dyDescent="0.25">
      <c r="A515" s="10" t="s">
        <v>880</v>
      </c>
      <c r="B515" s="3" t="s">
        <v>51</v>
      </c>
      <c r="C515" s="34">
        <v>15700.5</v>
      </c>
      <c r="D515" s="34"/>
      <c r="E515" s="34">
        <f t="shared" si="27"/>
        <v>15700.5</v>
      </c>
      <c r="F515" s="34">
        <v>15292.6605</v>
      </c>
      <c r="G515" s="34">
        <f t="shared" si="24"/>
        <v>97.402378905130405</v>
      </c>
      <c r="H515" s="34">
        <f t="shared" si="25"/>
        <v>97.402378905130405</v>
      </c>
      <c r="I515" s="34">
        <v>7338.6</v>
      </c>
      <c r="J515" s="37" t="s">
        <v>1499</v>
      </c>
    </row>
    <row r="516" spans="1:10" ht="90" x14ac:dyDescent="0.25">
      <c r="A516" s="10" t="s">
        <v>452</v>
      </c>
      <c r="B516" s="3" t="s">
        <v>0</v>
      </c>
      <c r="C516" s="34">
        <v>414582.6</v>
      </c>
      <c r="D516" s="34">
        <v>14095.8</v>
      </c>
      <c r="E516" s="34">
        <f t="shared" si="27"/>
        <v>428678.39999999997</v>
      </c>
      <c r="F516" s="34">
        <v>355185.52046999999</v>
      </c>
      <c r="G516" s="34">
        <f t="shared" si="24"/>
        <v>85.673040901861299</v>
      </c>
      <c r="H516" s="34">
        <f t="shared" si="25"/>
        <v>82.855940600226191</v>
      </c>
      <c r="I516" s="34">
        <v>284300.27097999997</v>
      </c>
      <c r="J516" s="37">
        <f t="shared" si="26"/>
        <v>124.9332331783063</v>
      </c>
    </row>
    <row r="517" spans="1:10" ht="90" x14ac:dyDescent="0.25">
      <c r="A517" s="10" t="s">
        <v>955</v>
      </c>
      <c r="B517" s="3" t="s">
        <v>919</v>
      </c>
      <c r="C517" s="34">
        <v>414582.6</v>
      </c>
      <c r="D517" s="34">
        <v>14095.8</v>
      </c>
      <c r="E517" s="34">
        <f t="shared" si="27"/>
        <v>428678.39999999997</v>
      </c>
      <c r="F517" s="34">
        <v>355185.52046999999</v>
      </c>
      <c r="G517" s="34">
        <f t="shared" si="24"/>
        <v>85.673040901861299</v>
      </c>
      <c r="H517" s="34">
        <f t="shared" si="25"/>
        <v>82.855940600226191</v>
      </c>
      <c r="I517" s="34">
        <v>284300.27097999997</v>
      </c>
      <c r="J517" s="37">
        <f t="shared" si="26"/>
        <v>124.9332331783063</v>
      </c>
    </row>
    <row r="518" spans="1:10" ht="30" x14ac:dyDescent="0.25">
      <c r="A518" s="10" t="s">
        <v>994</v>
      </c>
      <c r="B518" s="3" t="s">
        <v>1164</v>
      </c>
      <c r="C518" s="34">
        <v>133209.29999999999</v>
      </c>
      <c r="D518" s="34"/>
      <c r="E518" s="34">
        <f t="shared" si="27"/>
        <v>133209.29999999999</v>
      </c>
      <c r="F518" s="34">
        <v>72055.7546</v>
      </c>
      <c r="G518" s="34">
        <f t="shared" si="24"/>
        <v>54.092135158731416</v>
      </c>
      <c r="H518" s="34">
        <f t="shared" si="25"/>
        <v>54.092135158731416</v>
      </c>
      <c r="I518" s="34">
        <v>61622.582710000002</v>
      </c>
      <c r="J518" s="37">
        <f t="shared" si="26"/>
        <v>116.93076049587081</v>
      </c>
    </row>
    <row r="519" spans="1:10" ht="28.5" x14ac:dyDescent="0.2">
      <c r="A519" s="12" t="s">
        <v>354</v>
      </c>
      <c r="B519" s="2" t="s">
        <v>744</v>
      </c>
      <c r="C519" s="33">
        <v>804526.1</v>
      </c>
      <c r="D519" s="33">
        <f>D521+D522+D529+D538+D540+D560</f>
        <v>501948.61577000003</v>
      </c>
      <c r="E519" s="33">
        <f t="shared" si="27"/>
        <v>1306474.7157700001</v>
      </c>
      <c r="F519" s="33">
        <v>814431.92437000002</v>
      </c>
      <c r="G519" s="33">
        <f t="shared" si="24"/>
        <v>101.23126202742212</v>
      </c>
      <c r="H519" s="33">
        <f t="shared" si="25"/>
        <v>62.338131349904948</v>
      </c>
      <c r="I519" s="33">
        <v>4027680.4990500002</v>
      </c>
      <c r="J519" s="39">
        <f t="shared" si="26"/>
        <v>20.220867185520259</v>
      </c>
    </row>
    <row r="520" spans="1:10" ht="105" x14ac:dyDescent="0.25">
      <c r="A520" s="10" t="s">
        <v>1367</v>
      </c>
      <c r="B520" s="3" t="s">
        <v>85</v>
      </c>
      <c r="C520" s="34">
        <v>0</v>
      </c>
      <c r="D520" s="34"/>
      <c r="E520" s="34">
        <f t="shared" si="27"/>
        <v>0</v>
      </c>
      <c r="F520" s="34">
        <v>0</v>
      </c>
      <c r="G520" s="34"/>
      <c r="H520" s="34"/>
      <c r="I520" s="34">
        <v>124</v>
      </c>
      <c r="J520" s="37">
        <f t="shared" ref="J520:J583" si="28">F520/I520*100</f>
        <v>0</v>
      </c>
    </row>
    <row r="521" spans="1:10" ht="45" x14ac:dyDescent="0.25">
      <c r="A521" s="10" t="s">
        <v>1017</v>
      </c>
      <c r="B521" s="3" t="s">
        <v>791</v>
      </c>
      <c r="C521" s="34">
        <v>7770.6</v>
      </c>
      <c r="D521" s="34">
        <v>6746.8857699999999</v>
      </c>
      <c r="E521" s="34">
        <f t="shared" si="27"/>
        <v>14517.485769999999</v>
      </c>
      <c r="F521" s="34">
        <v>10336.29171</v>
      </c>
      <c r="G521" s="34">
        <f t="shared" ref="G520:G583" si="29">F521/C521*100</f>
        <v>133.01793568064241</v>
      </c>
      <c r="H521" s="34">
        <f t="shared" ref="H520:H583" si="30">F521/E521*100</f>
        <v>71.198910567280677</v>
      </c>
      <c r="I521" s="34">
        <v>11049.11915</v>
      </c>
      <c r="J521" s="37">
        <f t="shared" si="28"/>
        <v>93.548558664968311</v>
      </c>
    </row>
    <row r="522" spans="1:10" ht="60" x14ac:dyDescent="0.25">
      <c r="A522" s="10" t="s">
        <v>818</v>
      </c>
      <c r="B522" s="3" t="s">
        <v>895</v>
      </c>
      <c r="C522" s="34">
        <v>1500</v>
      </c>
      <c r="D522" s="34">
        <v>2429.6</v>
      </c>
      <c r="E522" s="34">
        <f t="shared" si="27"/>
        <v>3929.6</v>
      </c>
      <c r="F522" s="34">
        <v>3504.0098899999998</v>
      </c>
      <c r="G522" s="34" t="s">
        <v>1499</v>
      </c>
      <c r="H522" s="34">
        <f t="shared" si="30"/>
        <v>89.169632787052109</v>
      </c>
      <c r="I522" s="34">
        <v>2974.5732600000001</v>
      </c>
      <c r="J522" s="37">
        <f t="shared" si="28"/>
        <v>117.79874233119408</v>
      </c>
    </row>
    <row r="523" spans="1:10" ht="45" x14ac:dyDescent="0.25">
      <c r="A523" s="10" t="s">
        <v>1324</v>
      </c>
      <c r="B523" s="3" t="s">
        <v>1133</v>
      </c>
      <c r="C523" s="34">
        <v>107615.8</v>
      </c>
      <c r="D523" s="34"/>
      <c r="E523" s="34">
        <f t="shared" si="27"/>
        <v>107615.8</v>
      </c>
      <c r="F523" s="34">
        <v>87209.794280000002</v>
      </c>
      <c r="G523" s="34">
        <f t="shared" si="29"/>
        <v>81.038095038089196</v>
      </c>
      <c r="H523" s="34">
        <f t="shared" si="30"/>
        <v>81.038095038089196</v>
      </c>
      <c r="I523" s="34">
        <v>41213.449009999997</v>
      </c>
      <c r="J523" s="37" t="s">
        <v>1499</v>
      </c>
    </row>
    <row r="524" spans="1:10" ht="45" x14ac:dyDescent="0.25">
      <c r="A524" s="10" t="s">
        <v>381</v>
      </c>
      <c r="B524" s="3" t="s">
        <v>1418</v>
      </c>
      <c r="C524" s="34">
        <v>107615.8</v>
      </c>
      <c r="D524" s="34"/>
      <c r="E524" s="34">
        <f t="shared" si="27"/>
        <v>107615.8</v>
      </c>
      <c r="F524" s="34">
        <v>87209.794280000002</v>
      </c>
      <c r="G524" s="34">
        <f t="shared" si="29"/>
        <v>81.038095038089196</v>
      </c>
      <c r="H524" s="34">
        <f t="shared" si="30"/>
        <v>81.038095038089196</v>
      </c>
      <c r="I524" s="34">
        <v>41213.449009999997</v>
      </c>
      <c r="J524" s="37" t="s">
        <v>1499</v>
      </c>
    </row>
    <row r="525" spans="1:10" ht="60" x14ac:dyDescent="0.25">
      <c r="A525" s="10" t="s">
        <v>777</v>
      </c>
      <c r="B525" s="3" t="s">
        <v>40</v>
      </c>
      <c r="C525" s="34">
        <v>0</v>
      </c>
      <c r="D525" s="34"/>
      <c r="E525" s="34">
        <f t="shared" si="27"/>
        <v>0</v>
      </c>
      <c r="F525" s="34">
        <v>0</v>
      </c>
      <c r="G525" s="34"/>
      <c r="H525" s="34"/>
      <c r="I525" s="34">
        <v>67440</v>
      </c>
      <c r="J525" s="37">
        <f t="shared" si="28"/>
        <v>0</v>
      </c>
    </row>
    <row r="526" spans="1:10" ht="45" x14ac:dyDescent="0.25">
      <c r="A526" s="10" t="s">
        <v>1088</v>
      </c>
      <c r="B526" s="3" t="s">
        <v>1200</v>
      </c>
      <c r="C526" s="34">
        <v>0</v>
      </c>
      <c r="D526" s="34"/>
      <c r="E526" s="34">
        <f t="shared" si="27"/>
        <v>0</v>
      </c>
      <c r="F526" s="34">
        <v>0</v>
      </c>
      <c r="G526" s="34"/>
      <c r="H526" s="34"/>
      <c r="I526" s="34">
        <v>8209.35</v>
      </c>
      <c r="J526" s="37">
        <f t="shared" si="28"/>
        <v>0</v>
      </c>
    </row>
    <row r="527" spans="1:10" ht="45" x14ac:dyDescent="0.25">
      <c r="A527" s="10" t="s">
        <v>1084</v>
      </c>
      <c r="B527" s="3" t="s">
        <v>11</v>
      </c>
      <c r="C527" s="34">
        <v>0</v>
      </c>
      <c r="D527" s="34"/>
      <c r="E527" s="34">
        <f t="shared" si="27"/>
        <v>0</v>
      </c>
      <c r="F527" s="34">
        <v>0</v>
      </c>
      <c r="G527" s="34"/>
      <c r="H527" s="34"/>
      <c r="I527" s="34">
        <v>8209.35</v>
      </c>
      <c r="J527" s="37">
        <f t="shared" si="28"/>
        <v>0</v>
      </c>
    </row>
    <row r="528" spans="1:10" ht="105" x14ac:dyDescent="0.25">
      <c r="A528" s="10" t="s">
        <v>49</v>
      </c>
      <c r="B528" s="3" t="s">
        <v>695</v>
      </c>
      <c r="C528" s="34">
        <v>0</v>
      </c>
      <c r="D528" s="34"/>
      <c r="E528" s="34">
        <f t="shared" si="27"/>
        <v>0</v>
      </c>
      <c r="F528" s="34">
        <v>0</v>
      </c>
      <c r="G528" s="34"/>
      <c r="H528" s="34"/>
      <c r="I528" s="34">
        <v>88.753829999999994</v>
      </c>
      <c r="J528" s="37">
        <f t="shared" si="28"/>
        <v>0</v>
      </c>
    </row>
    <row r="529" spans="1:10" ht="60" x14ac:dyDescent="0.25">
      <c r="A529" s="10" t="s">
        <v>195</v>
      </c>
      <c r="B529" s="3" t="s">
        <v>1398</v>
      </c>
      <c r="C529" s="34">
        <v>0</v>
      </c>
      <c r="D529" s="34">
        <v>52.73</v>
      </c>
      <c r="E529" s="34">
        <f t="shared" si="27"/>
        <v>52.73</v>
      </c>
      <c r="F529" s="34">
        <v>52.73</v>
      </c>
      <c r="G529" s="34"/>
      <c r="H529" s="34">
        <f t="shared" si="30"/>
        <v>100</v>
      </c>
      <c r="I529" s="34">
        <v>0</v>
      </c>
      <c r="J529" s="37"/>
    </row>
    <row r="530" spans="1:10" ht="165" x14ac:dyDescent="0.25">
      <c r="A530" s="10" t="s">
        <v>1386</v>
      </c>
      <c r="B530" s="3" t="s">
        <v>789</v>
      </c>
      <c r="C530" s="34">
        <v>3369.4</v>
      </c>
      <c r="D530" s="34"/>
      <c r="E530" s="34">
        <f t="shared" si="27"/>
        <v>3369.4</v>
      </c>
      <c r="F530" s="34">
        <v>1640.39029</v>
      </c>
      <c r="G530" s="34">
        <f t="shared" si="29"/>
        <v>48.68493767436339</v>
      </c>
      <c r="H530" s="34">
        <f t="shared" si="30"/>
        <v>48.68493767436339</v>
      </c>
      <c r="I530" s="34">
        <v>1878.96443</v>
      </c>
      <c r="J530" s="37">
        <f t="shared" si="28"/>
        <v>87.302892157463575</v>
      </c>
    </row>
    <row r="531" spans="1:10" ht="180" x14ac:dyDescent="0.25">
      <c r="A531" s="10" t="s">
        <v>105</v>
      </c>
      <c r="B531" s="3" t="s">
        <v>229</v>
      </c>
      <c r="C531" s="34">
        <v>3369.4</v>
      </c>
      <c r="D531" s="34"/>
      <c r="E531" s="34">
        <f t="shared" si="27"/>
        <v>3369.4</v>
      </c>
      <c r="F531" s="34">
        <v>1640.39029</v>
      </c>
      <c r="G531" s="34">
        <f t="shared" si="29"/>
        <v>48.68493767436339</v>
      </c>
      <c r="H531" s="34">
        <f t="shared" si="30"/>
        <v>48.68493767436339</v>
      </c>
      <c r="I531" s="34">
        <v>1878.96443</v>
      </c>
      <c r="J531" s="37">
        <f t="shared" si="28"/>
        <v>87.302892157463575</v>
      </c>
    </row>
    <row r="532" spans="1:10" ht="60" x14ac:dyDescent="0.25">
      <c r="A532" s="10" t="s">
        <v>1432</v>
      </c>
      <c r="B532" s="3" t="s">
        <v>1287</v>
      </c>
      <c r="C532" s="34">
        <v>580</v>
      </c>
      <c r="D532" s="34"/>
      <c r="E532" s="34">
        <f t="shared" si="27"/>
        <v>580</v>
      </c>
      <c r="F532" s="34">
        <v>580</v>
      </c>
      <c r="G532" s="34">
        <f t="shared" si="29"/>
        <v>100</v>
      </c>
      <c r="H532" s="34">
        <f t="shared" si="30"/>
        <v>100</v>
      </c>
      <c r="I532" s="34">
        <v>165.5</v>
      </c>
      <c r="J532" s="37" t="s">
        <v>1499</v>
      </c>
    </row>
    <row r="533" spans="1:10" ht="45" x14ac:dyDescent="0.25">
      <c r="A533" s="10" t="s">
        <v>271</v>
      </c>
      <c r="B533" s="3" t="s">
        <v>379</v>
      </c>
      <c r="C533" s="34">
        <v>0</v>
      </c>
      <c r="D533" s="34"/>
      <c r="E533" s="34">
        <f t="shared" si="27"/>
        <v>0</v>
      </c>
      <c r="F533" s="34">
        <v>0</v>
      </c>
      <c r="G533" s="34"/>
      <c r="H533" s="34"/>
      <c r="I533" s="34">
        <v>10238.5</v>
      </c>
      <c r="J533" s="37">
        <f t="shared" si="28"/>
        <v>0</v>
      </c>
    </row>
    <row r="534" spans="1:10" ht="45" x14ac:dyDescent="0.25">
      <c r="A534" s="10" t="s">
        <v>793</v>
      </c>
      <c r="B534" s="3" t="s">
        <v>679</v>
      </c>
      <c r="C534" s="34">
        <v>0</v>
      </c>
      <c r="D534" s="34"/>
      <c r="E534" s="34">
        <f t="shared" si="27"/>
        <v>0</v>
      </c>
      <c r="F534" s="34">
        <v>0</v>
      </c>
      <c r="G534" s="34"/>
      <c r="H534" s="34"/>
      <c r="I534" s="34">
        <v>10238.5</v>
      </c>
      <c r="J534" s="37">
        <f t="shared" si="28"/>
        <v>0</v>
      </c>
    </row>
    <row r="535" spans="1:10" ht="60" x14ac:dyDescent="0.25">
      <c r="A535" s="10" t="s">
        <v>675</v>
      </c>
      <c r="B535" s="3" t="s">
        <v>239</v>
      </c>
      <c r="C535" s="34">
        <v>0</v>
      </c>
      <c r="D535" s="34"/>
      <c r="E535" s="34">
        <f t="shared" si="27"/>
        <v>0</v>
      </c>
      <c r="F535" s="34">
        <v>0</v>
      </c>
      <c r="G535" s="34"/>
      <c r="H535" s="34"/>
      <c r="I535" s="34">
        <v>288.86214999999999</v>
      </c>
      <c r="J535" s="37">
        <f t="shared" si="28"/>
        <v>0</v>
      </c>
    </row>
    <row r="536" spans="1:10" ht="60" x14ac:dyDescent="0.25">
      <c r="A536" s="10" t="s">
        <v>1292</v>
      </c>
      <c r="B536" s="3" t="s">
        <v>150</v>
      </c>
      <c r="C536" s="34">
        <v>0</v>
      </c>
      <c r="D536" s="34"/>
      <c r="E536" s="34">
        <f t="shared" si="27"/>
        <v>0</v>
      </c>
      <c r="F536" s="34">
        <v>0</v>
      </c>
      <c r="G536" s="34"/>
      <c r="H536" s="34"/>
      <c r="I536" s="34">
        <v>41111.936780000004</v>
      </c>
      <c r="J536" s="37">
        <f t="shared" si="28"/>
        <v>0</v>
      </c>
    </row>
    <row r="537" spans="1:10" ht="60" x14ac:dyDescent="0.25">
      <c r="A537" s="10" t="s">
        <v>408</v>
      </c>
      <c r="B537" s="3" t="s">
        <v>932</v>
      </c>
      <c r="C537" s="34">
        <v>0</v>
      </c>
      <c r="D537" s="34"/>
      <c r="E537" s="34">
        <f t="shared" si="27"/>
        <v>0</v>
      </c>
      <c r="F537" s="34">
        <v>0</v>
      </c>
      <c r="G537" s="34"/>
      <c r="H537" s="34"/>
      <c r="I537" s="34">
        <v>17632.372729999999</v>
      </c>
      <c r="J537" s="37">
        <f t="shared" si="28"/>
        <v>0</v>
      </c>
    </row>
    <row r="538" spans="1:10" ht="105" x14ac:dyDescent="0.25">
      <c r="A538" s="10" t="s">
        <v>1178</v>
      </c>
      <c r="B538" s="3" t="s">
        <v>727</v>
      </c>
      <c r="C538" s="34">
        <v>587462.40000000002</v>
      </c>
      <c r="D538" s="34">
        <v>350485.4</v>
      </c>
      <c r="E538" s="34">
        <f t="shared" si="27"/>
        <v>937947.8</v>
      </c>
      <c r="F538" s="34">
        <v>520849.70382</v>
      </c>
      <c r="G538" s="34">
        <f t="shared" si="29"/>
        <v>88.660943035673426</v>
      </c>
      <c r="H538" s="34">
        <f t="shared" si="30"/>
        <v>55.530777279929644</v>
      </c>
      <c r="I538" s="34">
        <v>388829.83074</v>
      </c>
      <c r="J538" s="37">
        <f t="shared" si="28"/>
        <v>133.95312361419053</v>
      </c>
    </row>
    <row r="539" spans="1:10" ht="105" x14ac:dyDescent="0.25">
      <c r="A539" s="10" t="s">
        <v>1265</v>
      </c>
      <c r="B539" s="3" t="s">
        <v>171</v>
      </c>
      <c r="C539" s="34">
        <v>587462.40000000002</v>
      </c>
      <c r="D539" s="34">
        <v>350485.4</v>
      </c>
      <c r="E539" s="34">
        <f t="shared" si="27"/>
        <v>937947.8</v>
      </c>
      <c r="F539" s="34">
        <v>520849.70382</v>
      </c>
      <c r="G539" s="34">
        <f t="shared" si="29"/>
        <v>88.660943035673426</v>
      </c>
      <c r="H539" s="34">
        <f t="shared" si="30"/>
        <v>55.530777279929644</v>
      </c>
      <c r="I539" s="34">
        <v>388829.83074</v>
      </c>
      <c r="J539" s="37">
        <f t="shared" si="28"/>
        <v>133.95312361419053</v>
      </c>
    </row>
    <row r="540" spans="1:10" ht="135" x14ac:dyDescent="0.25">
      <c r="A540" s="10" t="s">
        <v>817</v>
      </c>
      <c r="B540" s="3" t="s">
        <v>892</v>
      </c>
      <c r="C540" s="34">
        <v>71011.100000000006</v>
      </c>
      <c r="D540" s="34">
        <v>27914.9</v>
      </c>
      <c r="E540" s="34">
        <f t="shared" ref="E540:E567" si="31">C540+D540</f>
        <v>98926</v>
      </c>
      <c r="F540" s="34">
        <v>65365.574180000003</v>
      </c>
      <c r="G540" s="34">
        <f t="shared" si="29"/>
        <v>92.049798101986866</v>
      </c>
      <c r="H540" s="34">
        <f t="shared" si="30"/>
        <v>66.075222064977865</v>
      </c>
      <c r="I540" s="34">
        <v>47429.011030000001</v>
      </c>
      <c r="J540" s="37">
        <f t="shared" si="28"/>
        <v>137.81770431319913</v>
      </c>
    </row>
    <row r="541" spans="1:10" ht="135" x14ac:dyDescent="0.25">
      <c r="A541" s="10" t="s">
        <v>937</v>
      </c>
      <c r="B541" s="3" t="s">
        <v>337</v>
      </c>
      <c r="C541" s="34">
        <v>71011.100000000006</v>
      </c>
      <c r="D541" s="34">
        <v>27914.9</v>
      </c>
      <c r="E541" s="34">
        <f t="shared" si="31"/>
        <v>98926</v>
      </c>
      <c r="F541" s="34">
        <v>65365.574180000003</v>
      </c>
      <c r="G541" s="34">
        <f t="shared" si="29"/>
        <v>92.049798101986866</v>
      </c>
      <c r="H541" s="34">
        <f t="shared" si="30"/>
        <v>66.075222064977865</v>
      </c>
      <c r="I541" s="34">
        <v>47429.011030000001</v>
      </c>
      <c r="J541" s="37">
        <f t="shared" si="28"/>
        <v>137.81770431319913</v>
      </c>
    </row>
    <row r="542" spans="1:10" ht="75" x14ac:dyDescent="0.25">
      <c r="A542" s="10" t="s">
        <v>82</v>
      </c>
      <c r="B542" s="3" t="s">
        <v>389</v>
      </c>
      <c r="C542" s="34">
        <v>0</v>
      </c>
      <c r="D542" s="34"/>
      <c r="E542" s="34">
        <f t="shared" si="31"/>
        <v>0</v>
      </c>
      <c r="F542" s="34">
        <v>0</v>
      </c>
      <c r="G542" s="34"/>
      <c r="H542" s="34"/>
      <c r="I542" s="34">
        <v>13352.6</v>
      </c>
      <c r="J542" s="37">
        <f t="shared" si="28"/>
        <v>0</v>
      </c>
    </row>
    <row r="543" spans="1:10" ht="30" x14ac:dyDescent="0.25">
      <c r="A543" s="10" t="s">
        <v>869</v>
      </c>
      <c r="B543" s="3" t="s">
        <v>1434</v>
      </c>
      <c r="C543" s="34">
        <v>0</v>
      </c>
      <c r="D543" s="34"/>
      <c r="E543" s="34">
        <f t="shared" si="31"/>
        <v>0</v>
      </c>
      <c r="F543" s="34">
        <v>0</v>
      </c>
      <c r="G543" s="34"/>
      <c r="H543" s="34"/>
      <c r="I543" s="34">
        <v>1237948.3999999999</v>
      </c>
      <c r="J543" s="37">
        <f t="shared" si="28"/>
        <v>0</v>
      </c>
    </row>
    <row r="544" spans="1:10" ht="45" x14ac:dyDescent="0.25">
      <c r="A544" s="10" t="s">
        <v>112</v>
      </c>
      <c r="B544" s="3" t="s">
        <v>867</v>
      </c>
      <c r="C544" s="34">
        <v>0</v>
      </c>
      <c r="D544" s="34"/>
      <c r="E544" s="34">
        <f t="shared" si="31"/>
        <v>0</v>
      </c>
      <c r="F544" s="34">
        <v>0</v>
      </c>
      <c r="G544" s="34"/>
      <c r="H544" s="34"/>
      <c r="I544" s="34">
        <v>1237948.3999999999</v>
      </c>
      <c r="J544" s="37">
        <f t="shared" si="28"/>
        <v>0</v>
      </c>
    </row>
    <row r="545" spans="1:10" ht="75" x14ac:dyDescent="0.25">
      <c r="A545" s="10" t="s">
        <v>1399</v>
      </c>
      <c r="B545" s="3" t="s">
        <v>1167</v>
      </c>
      <c r="C545" s="34">
        <v>0</v>
      </c>
      <c r="D545" s="34"/>
      <c r="E545" s="34">
        <f t="shared" si="31"/>
        <v>0</v>
      </c>
      <c r="F545" s="34">
        <v>0</v>
      </c>
      <c r="G545" s="34"/>
      <c r="H545" s="34"/>
      <c r="I545" s="34">
        <v>58368.5</v>
      </c>
      <c r="J545" s="37">
        <f t="shared" si="28"/>
        <v>0</v>
      </c>
    </row>
    <row r="546" spans="1:10" ht="75" x14ac:dyDescent="0.25">
      <c r="A546" s="10" t="s">
        <v>234</v>
      </c>
      <c r="B546" s="3" t="s">
        <v>1460</v>
      </c>
      <c r="C546" s="34">
        <v>0</v>
      </c>
      <c r="D546" s="34"/>
      <c r="E546" s="34">
        <f t="shared" si="31"/>
        <v>0</v>
      </c>
      <c r="F546" s="34">
        <v>0</v>
      </c>
      <c r="G546" s="34"/>
      <c r="H546" s="34"/>
      <c r="I546" s="34">
        <v>58368.5</v>
      </c>
      <c r="J546" s="37">
        <f t="shared" si="28"/>
        <v>0</v>
      </c>
    </row>
    <row r="547" spans="1:10" ht="180" x14ac:dyDescent="0.25">
      <c r="A547" s="10" t="s">
        <v>597</v>
      </c>
      <c r="B547" s="3" t="s">
        <v>276</v>
      </c>
      <c r="C547" s="34">
        <v>0</v>
      </c>
      <c r="D547" s="34"/>
      <c r="E547" s="34">
        <f t="shared" si="31"/>
        <v>0</v>
      </c>
      <c r="F547" s="34">
        <v>0</v>
      </c>
      <c r="G547" s="34"/>
      <c r="H547" s="34"/>
      <c r="I547" s="34">
        <v>866.53953000000001</v>
      </c>
      <c r="J547" s="37">
        <f t="shared" si="28"/>
        <v>0</v>
      </c>
    </row>
    <row r="548" spans="1:10" ht="60" x14ac:dyDescent="0.25">
      <c r="A548" s="10" t="s">
        <v>870</v>
      </c>
      <c r="B548" s="3" t="s">
        <v>816</v>
      </c>
      <c r="C548" s="34">
        <v>0</v>
      </c>
      <c r="D548" s="34"/>
      <c r="E548" s="34">
        <f t="shared" si="31"/>
        <v>0</v>
      </c>
      <c r="F548" s="34">
        <v>0</v>
      </c>
      <c r="G548" s="34"/>
      <c r="H548" s="34"/>
      <c r="I548" s="34">
        <v>450800</v>
      </c>
      <c r="J548" s="37">
        <f t="shared" si="28"/>
        <v>0</v>
      </c>
    </row>
    <row r="549" spans="1:10" ht="75" x14ac:dyDescent="0.25">
      <c r="A549" s="10" t="s">
        <v>1443</v>
      </c>
      <c r="B549" s="3" t="s">
        <v>252</v>
      </c>
      <c r="C549" s="34">
        <v>0</v>
      </c>
      <c r="D549" s="34"/>
      <c r="E549" s="34">
        <f t="shared" si="31"/>
        <v>0</v>
      </c>
      <c r="F549" s="34">
        <v>0</v>
      </c>
      <c r="G549" s="34"/>
      <c r="H549" s="34"/>
      <c r="I549" s="34">
        <v>450800</v>
      </c>
      <c r="J549" s="37">
        <f t="shared" si="28"/>
        <v>0</v>
      </c>
    </row>
    <row r="550" spans="1:10" ht="45" x14ac:dyDescent="0.25">
      <c r="A550" s="10" t="s">
        <v>1320</v>
      </c>
      <c r="B550" s="3" t="s">
        <v>280</v>
      </c>
      <c r="C550" s="34">
        <v>0</v>
      </c>
      <c r="D550" s="34"/>
      <c r="E550" s="34">
        <f t="shared" si="31"/>
        <v>0</v>
      </c>
      <c r="F550" s="34">
        <v>0</v>
      </c>
      <c r="G550" s="34"/>
      <c r="H550" s="34"/>
      <c r="I550" s="34">
        <v>161418.96296999999</v>
      </c>
      <c r="J550" s="37">
        <f t="shared" si="28"/>
        <v>0</v>
      </c>
    </row>
    <row r="551" spans="1:10" ht="60" x14ac:dyDescent="0.25">
      <c r="A551" s="10" t="s">
        <v>1389</v>
      </c>
      <c r="B551" s="3" t="s">
        <v>595</v>
      </c>
      <c r="C551" s="34">
        <v>0</v>
      </c>
      <c r="D551" s="34"/>
      <c r="E551" s="34">
        <f t="shared" si="31"/>
        <v>0</v>
      </c>
      <c r="F551" s="34">
        <v>0</v>
      </c>
      <c r="G551" s="34"/>
      <c r="H551" s="34"/>
      <c r="I551" s="34">
        <v>161418.96296999999</v>
      </c>
      <c r="J551" s="37">
        <f t="shared" si="28"/>
        <v>0</v>
      </c>
    </row>
    <row r="552" spans="1:10" ht="30" x14ac:dyDescent="0.25">
      <c r="A552" s="10" t="s">
        <v>455</v>
      </c>
      <c r="B552" s="3" t="s">
        <v>911</v>
      </c>
      <c r="C552" s="34">
        <v>0</v>
      </c>
      <c r="D552" s="34"/>
      <c r="E552" s="34">
        <f t="shared" si="31"/>
        <v>0</v>
      </c>
      <c r="F552" s="34">
        <v>0</v>
      </c>
      <c r="G552" s="34"/>
      <c r="H552" s="34"/>
      <c r="I552" s="34">
        <v>2000</v>
      </c>
      <c r="J552" s="37">
        <f t="shared" si="28"/>
        <v>0</v>
      </c>
    </row>
    <row r="553" spans="1:10" ht="30" x14ac:dyDescent="0.25">
      <c r="A553" s="10" t="s">
        <v>131</v>
      </c>
      <c r="B553" s="3" t="s">
        <v>353</v>
      </c>
      <c r="C553" s="34">
        <v>0</v>
      </c>
      <c r="D553" s="34"/>
      <c r="E553" s="34">
        <f t="shared" si="31"/>
        <v>0</v>
      </c>
      <c r="F553" s="34">
        <v>0</v>
      </c>
      <c r="G553" s="34"/>
      <c r="H553" s="34"/>
      <c r="I553" s="34">
        <v>2000</v>
      </c>
      <c r="J553" s="37">
        <f t="shared" si="28"/>
        <v>0</v>
      </c>
    </row>
    <row r="554" spans="1:10" ht="30" x14ac:dyDescent="0.25">
      <c r="A554" s="10" t="s">
        <v>606</v>
      </c>
      <c r="B554" s="3" t="s">
        <v>180</v>
      </c>
      <c r="C554" s="34">
        <v>0</v>
      </c>
      <c r="D554" s="34"/>
      <c r="E554" s="34">
        <f t="shared" si="31"/>
        <v>0</v>
      </c>
      <c r="F554" s="34">
        <v>0</v>
      </c>
      <c r="G554" s="34"/>
      <c r="H554" s="34"/>
      <c r="I554" s="34">
        <v>1811.1867099999999</v>
      </c>
      <c r="J554" s="37">
        <f t="shared" si="28"/>
        <v>0</v>
      </c>
    </row>
    <row r="555" spans="1:10" ht="45" x14ac:dyDescent="0.25">
      <c r="A555" s="10" t="s">
        <v>204</v>
      </c>
      <c r="B555" s="3" t="s">
        <v>1075</v>
      </c>
      <c r="C555" s="34">
        <v>0</v>
      </c>
      <c r="D555" s="34"/>
      <c r="E555" s="34">
        <f t="shared" si="31"/>
        <v>0</v>
      </c>
      <c r="F555" s="34">
        <v>0</v>
      </c>
      <c r="G555" s="34"/>
      <c r="H555" s="34"/>
      <c r="I555" s="34">
        <v>1811.1867099999999</v>
      </c>
      <c r="J555" s="37">
        <f t="shared" si="28"/>
        <v>0</v>
      </c>
    </row>
    <row r="556" spans="1:10" ht="60" x14ac:dyDescent="0.25">
      <c r="A556" s="10" t="s">
        <v>395</v>
      </c>
      <c r="B556" s="3" t="s">
        <v>295</v>
      </c>
      <c r="C556" s="34">
        <v>305.5</v>
      </c>
      <c r="D556" s="34"/>
      <c r="E556" s="34">
        <f t="shared" si="31"/>
        <v>305.5</v>
      </c>
      <c r="F556" s="34">
        <v>303.03019999999998</v>
      </c>
      <c r="G556" s="34">
        <f t="shared" si="29"/>
        <v>99.191554828150558</v>
      </c>
      <c r="H556" s="34">
        <f t="shared" si="30"/>
        <v>99.191554828150558</v>
      </c>
      <c r="I556" s="34">
        <v>319.65379999999999</v>
      </c>
      <c r="J556" s="37">
        <f t="shared" si="28"/>
        <v>94.799498707664355</v>
      </c>
    </row>
    <row r="557" spans="1:10" ht="75" x14ac:dyDescent="0.25">
      <c r="A557" s="10" t="s">
        <v>1451</v>
      </c>
      <c r="B557" s="3" t="s">
        <v>611</v>
      </c>
      <c r="C557" s="34">
        <v>305.5</v>
      </c>
      <c r="D557" s="34"/>
      <c r="E557" s="34">
        <f t="shared" si="31"/>
        <v>305.5</v>
      </c>
      <c r="F557" s="34">
        <v>303.03019999999998</v>
      </c>
      <c r="G557" s="34">
        <f t="shared" si="29"/>
        <v>99.191554828150558</v>
      </c>
      <c r="H557" s="34">
        <f t="shared" si="30"/>
        <v>99.191554828150558</v>
      </c>
      <c r="I557" s="34">
        <v>319.65379999999999</v>
      </c>
      <c r="J557" s="37">
        <f t="shared" si="28"/>
        <v>94.799498707664355</v>
      </c>
    </row>
    <row r="558" spans="1:10" ht="60" x14ac:dyDescent="0.25">
      <c r="A558" s="10" t="s">
        <v>1429</v>
      </c>
      <c r="B558" s="3" t="s">
        <v>133</v>
      </c>
      <c r="C558" s="34">
        <v>0</v>
      </c>
      <c r="D558" s="34"/>
      <c r="E558" s="34">
        <f t="shared" si="31"/>
        <v>0</v>
      </c>
      <c r="F558" s="34">
        <v>0</v>
      </c>
      <c r="G558" s="34"/>
      <c r="H558" s="34"/>
      <c r="I558" s="34">
        <v>1357454.2062899999</v>
      </c>
      <c r="J558" s="37">
        <f t="shared" si="28"/>
        <v>0</v>
      </c>
    </row>
    <row r="559" spans="1:10" ht="60" x14ac:dyDescent="0.25">
      <c r="A559" s="10" t="s">
        <v>456</v>
      </c>
      <c r="B559" s="3" t="s">
        <v>445</v>
      </c>
      <c r="C559" s="34">
        <v>0</v>
      </c>
      <c r="D559" s="34"/>
      <c r="E559" s="34">
        <f t="shared" si="31"/>
        <v>0</v>
      </c>
      <c r="F559" s="34">
        <v>0</v>
      </c>
      <c r="G559" s="34"/>
      <c r="H559" s="34"/>
      <c r="I559" s="34">
        <v>1357454.2062899999</v>
      </c>
      <c r="J559" s="37">
        <f t="shared" si="28"/>
        <v>0</v>
      </c>
    </row>
    <row r="560" spans="1:10" ht="30" x14ac:dyDescent="0.25">
      <c r="A560" s="10" t="s">
        <v>28</v>
      </c>
      <c r="B560" s="3" t="s">
        <v>537</v>
      </c>
      <c r="C560" s="34">
        <v>10271.299999999999</v>
      </c>
      <c r="D560" s="34">
        <f>86716.8+27602.3</f>
        <v>114319.1</v>
      </c>
      <c r="E560" s="34">
        <f t="shared" si="31"/>
        <v>124590.40000000001</v>
      </c>
      <c r="F560" s="34">
        <v>124590.39999999999</v>
      </c>
      <c r="G560" s="34" t="s">
        <v>1499</v>
      </c>
      <c r="H560" s="34">
        <f t="shared" si="30"/>
        <v>99.999999999999986</v>
      </c>
      <c r="I560" s="34">
        <v>104666.22663999999</v>
      </c>
      <c r="J560" s="37">
        <f t="shared" si="28"/>
        <v>119.03591444882149</v>
      </c>
    </row>
    <row r="561" spans="1:10" ht="45" x14ac:dyDescent="0.25">
      <c r="A561" s="10" t="s">
        <v>249</v>
      </c>
      <c r="B561" s="3" t="s">
        <v>1419</v>
      </c>
      <c r="C561" s="34">
        <v>10271.299999999999</v>
      </c>
      <c r="D561" s="34">
        <f>86716.8+27602.3</f>
        <v>114319.1</v>
      </c>
      <c r="E561" s="34">
        <f t="shared" si="31"/>
        <v>124590.40000000001</v>
      </c>
      <c r="F561" s="34">
        <v>124590.39999999999</v>
      </c>
      <c r="G561" s="34" t="s">
        <v>1499</v>
      </c>
      <c r="H561" s="34">
        <f t="shared" si="30"/>
        <v>99.999999999999986</v>
      </c>
      <c r="I561" s="34">
        <v>104666.22663999999</v>
      </c>
      <c r="J561" s="37">
        <f t="shared" si="28"/>
        <v>119.03591444882149</v>
      </c>
    </row>
    <row r="562" spans="1:10" x14ac:dyDescent="0.25">
      <c r="A562" s="10" t="s">
        <v>1035</v>
      </c>
      <c r="B562" s="3" t="s">
        <v>586</v>
      </c>
      <c r="C562" s="34">
        <v>14640</v>
      </c>
      <c r="D562" s="34"/>
      <c r="E562" s="34">
        <f t="shared" si="31"/>
        <v>14640</v>
      </c>
      <c r="F562" s="34">
        <v>0</v>
      </c>
      <c r="G562" s="34">
        <f t="shared" si="29"/>
        <v>0</v>
      </c>
      <c r="H562" s="34">
        <f t="shared" si="30"/>
        <v>0</v>
      </c>
      <c r="I562" s="34">
        <v>0</v>
      </c>
      <c r="J562" s="37"/>
    </row>
    <row r="563" spans="1:10" ht="30" x14ac:dyDescent="0.25">
      <c r="A563" s="10" t="s">
        <v>1057</v>
      </c>
      <c r="B563" s="3" t="s">
        <v>854</v>
      </c>
      <c r="C563" s="34">
        <v>14640</v>
      </c>
      <c r="D563" s="34"/>
      <c r="E563" s="34">
        <f t="shared" si="31"/>
        <v>14640</v>
      </c>
      <c r="F563" s="34">
        <v>0</v>
      </c>
      <c r="G563" s="34">
        <f t="shared" si="29"/>
        <v>0</v>
      </c>
      <c r="H563" s="34">
        <f t="shared" si="30"/>
        <v>0</v>
      </c>
      <c r="I563" s="34">
        <v>0</v>
      </c>
      <c r="J563" s="37"/>
    </row>
    <row r="564" spans="1:10" ht="42.75" x14ac:dyDescent="0.2">
      <c r="A564" s="12" t="s">
        <v>1333</v>
      </c>
      <c r="B564" s="2" t="s">
        <v>551</v>
      </c>
      <c r="C564" s="33">
        <v>2226845</v>
      </c>
      <c r="D564" s="33">
        <f>D566+D568</f>
        <v>12356.599999999999</v>
      </c>
      <c r="E564" s="33">
        <f t="shared" si="31"/>
        <v>2239201.6</v>
      </c>
      <c r="F564" s="33">
        <v>471202.51006</v>
      </c>
      <c r="G564" s="33">
        <f t="shared" si="29"/>
        <v>21.160094665771528</v>
      </c>
      <c r="H564" s="33">
        <f t="shared" si="30"/>
        <v>21.04332678486832</v>
      </c>
      <c r="I564" s="33">
        <v>340370.03181000001</v>
      </c>
      <c r="J564" s="39">
        <f t="shared" si="28"/>
        <v>138.43830714304269</v>
      </c>
    </row>
    <row r="565" spans="1:10" ht="30" x14ac:dyDescent="0.25">
      <c r="A565" s="10" t="s">
        <v>1441</v>
      </c>
      <c r="B565" s="3" t="s">
        <v>610</v>
      </c>
      <c r="C565" s="34">
        <v>2226845</v>
      </c>
      <c r="D565" s="34"/>
      <c r="E565" s="34">
        <f t="shared" si="31"/>
        <v>2226845</v>
      </c>
      <c r="F565" s="34">
        <v>471202.51006</v>
      </c>
      <c r="G565" s="34">
        <f t="shared" si="29"/>
        <v>21.160094665771528</v>
      </c>
      <c r="H565" s="34">
        <f t="shared" si="30"/>
        <v>21.160094665771528</v>
      </c>
      <c r="I565" s="34">
        <v>340370.03181000001</v>
      </c>
      <c r="J565" s="37">
        <f t="shared" si="28"/>
        <v>138.43830714304269</v>
      </c>
    </row>
    <row r="566" spans="1:10" ht="90" x14ac:dyDescent="0.25">
      <c r="A566" s="10" t="s">
        <v>1352</v>
      </c>
      <c r="B566" s="3" t="s">
        <v>999</v>
      </c>
      <c r="C566" s="34">
        <v>1592728.3</v>
      </c>
      <c r="D566" s="34">
        <v>9399.2999999999993</v>
      </c>
      <c r="E566" s="34">
        <f t="shared" si="31"/>
        <v>1602127.6</v>
      </c>
      <c r="F566" s="34">
        <v>212328.51006</v>
      </c>
      <c r="G566" s="34">
        <f t="shared" si="29"/>
        <v>13.331119316458432</v>
      </c>
      <c r="H566" s="34">
        <f t="shared" si="30"/>
        <v>13.252908823242294</v>
      </c>
      <c r="I566" s="34">
        <v>0</v>
      </c>
      <c r="J566" s="37"/>
    </row>
    <row r="567" spans="1:10" ht="60" x14ac:dyDescent="0.25">
      <c r="A567" s="10" t="s">
        <v>308</v>
      </c>
      <c r="B567" s="3" t="s">
        <v>558</v>
      </c>
      <c r="C567" s="34">
        <v>606400</v>
      </c>
      <c r="D567" s="34"/>
      <c r="E567" s="34">
        <f t="shared" si="31"/>
        <v>606400</v>
      </c>
      <c r="F567" s="34">
        <v>228200</v>
      </c>
      <c r="G567" s="34">
        <f t="shared" si="29"/>
        <v>37.631926121372032</v>
      </c>
      <c r="H567" s="34">
        <f t="shared" si="30"/>
        <v>37.631926121372032</v>
      </c>
      <c r="I567" s="34">
        <v>0</v>
      </c>
      <c r="J567" s="37"/>
    </row>
    <row r="568" spans="1:10" ht="45" x14ac:dyDescent="0.25">
      <c r="A568" s="10" t="s">
        <v>97</v>
      </c>
      <c r="B568" s="3" t="s">
        <v>104</v>
      </c>
      <c r="C568" s="34">
        <v>27716.7</v>
      </c>
      <c r="D568" s="34">
        <f>2928.3+29</f>
        <v>2957.3</v>
      </c>
      <c r="E568" s="34">
        <f>D568+C568</f>
        <v>30674</v>
      </c>
      <c r="F568" s="34">
        <v>30674</v>
      </c>
      <c r="G568" s="34">
        <f t="shared" si="29"/>
        <v>110.66974062568775</v>
      </c>
      <c r="H568" s="34">
        <f t="shared" si="30"/>
        <v>100</v>
      </c>
      <c r="I568" s="34">
        <v>340370.03181000001</v>
      </c>
      <c r="J568" s="37">
        <f t="shared" si="28"/>
        <v>9.0119567333479917</v>
      </c>
    </row>
    <row r="569" spans="1:10" ht="28.5" x14ac:dyDescent="0.2">
      <c r="A569" s="12" t="s">
        <v>490</v>
      </c>
      <c r="B569" s="2" t="s">
        <v>1445</v>
      </c>
      <c r="C569" s="33">
        <v>-1290.4000000000001</v>
      </c>
      <c r="D569" s="33">
        <f>D570</f>
        <v>-74.55</v>
      </c>
      <c r="E569" s="33">
        <f t="shared" ref="E569:E574" si="32">D569+C569</f>
        <v>-1364.95</v>
      </c>
      <c r="F569" s="33">
        <v>-1364.9519399999999</v>
      </c>
      <c r="G569" s="33">
        <f t="shared" si="29"/>
        <v>105.77742870427772</v>
      </c>
      <c r="H569" s="33">
        <f t="shared" si="30"/>
        <v>100.00014212974833</v>
      </c>
      <c r="I569" s="33">
        <v>5657.3693999999996</v>
      </c>
      <c r="J569" s="39">
        <f t="shared" si="28"/>
        <v>-24.12697215776647</v>
      </c>
    </row>
    <row r="570" spans="1:10" ht="30" x14ac:dyDescent="0.25">
      <c r="A570" s="10" t="s">
        <v>183</v>
      </c>
      <c r="B570" s="3" t="s">
        <v>23</v>
      </c>
      <c r="C570" s="34">
        <v>-1290.4000000000001</v>
      </c>
      <c r="D570" s="34">
        <f>D571</f>
        <v>-74.55</v>
      </c>
      <c r="E570" s="34">
        <f t="shared" si="32"/>
        <v>-1364.95</v>
      </c>
      <c r="F570" s="34">
        <v>-1364.9519399999999</v>
      </c>
      <c r="G570" s="34">
        <f t="shared" si="29"/>
        <v>105.77742870427772</v>
      </c>
      <c r="H570" s="34">
        <f t="shared" si="30"/>
        <v>100.00014212974833</v>
      </c>
      <c r="I570" s="34">
        <v>5657.3693999999996</v>
      </c>
      <c r="J570" s="37">
        <f t="shared" si="28"/>
        <v>-24.12697215776647</v>
      </c>
    </row>
    <row r="571" spans="1:10" ht="30" x14ac:dyDescent="0.25">
      <c r="A571" s="10" t="s">
        <v>392</v>
      </c>
      <c r="B571" s="3" t="s">
        <v>1102</v>
      </c>
      <c r="C571" s="34">
        <v>-1290.4000000000001</v>
      </c>
      <c r="D571" s="34">
        <v>-74.55</v>
      </c>
      <c r="E571" s="34">
        <f t="shared" si="32"/>
        <v>-1364.95</v>
      </c>
      <c r="F571" s="34">
        <v>-1364.9519399999999</v>
      </c>
      <c r="G571" s="34">
        <f t="shared" si="29"/>
        <v>105.77742870427772</v>
      </c>
      <c r="H571" s="34">
        <f t="shared" si="30"/>
        <v>100.00014212974833</v>
      </c>
      <c r="I571" s="34">
        <v>5657.3693999999996</v>
      </c>
      <c r="J571" s="37">
        <f t="shared" si="28"/>
        <v>-24.12697215776647</v>
      </c>
    </row>
    <row r="572" spans="1:10" ht="28.5" x14ac:dyDescent="0.2">
      <c r="A572" s="12" t="s">
        <v>630</v>
      </c>
      <c r="B572" s="2" t="s">
        <v>1276</v>
      </c>
      <c r="C572" s="33">
        <v>345990.3</v>
      </c>
      <c r="D572" s="33">
        <f>D575</f>
        <v>200</v>
      </c>
      <c r="E572" s="33">
        <f t="shared" si="32"/>
        <v>346190.3</v>
      </c>
      <c r="F572" s="33">
        <v>253855.4</v>
      </c>
      <c r="G572" s="33">
        <f t="shared" si="29"/>
        <v>73.370669640160429</v>
      </c>
      <c r="H572" s="33">
        <f t="shared" si="30"/>
        <v>73.328282161574137</v>
      </c>
      <c r="I572" s="33">
        <v>200</v>
      </c>
      <c r="J572" s="39" t="s">
        <v>1499</v>
      </c>
    </row>
    <row r="573" spans="1:10" ht="30" x14ac:dyDescent="0.25">
      <c r="A573" s="10" t="s">
        <v>592</v>
      </c>
      <c r="B573" s="3" t="s">
        <v>1337</v>
      </c>
      <c r="C573" s="34">
        <v>345990.3</v>
      </c>
      <c r="D573" s="34"/>
      <c r="E573" s="34">
        <f t="shared" si="32"/>
        <v>345990.3</v>
      </c>
      <c r="F573" s="34">
        <v>253855.4</v>
      </c>
      <c r="G573" s="34">
        <f t="shared" si="29"/>
        <v>73.370669640160429</v>
      </c>
      <c r="H573" s="34">
        <f t="shared" si="30"/>
        <v>73.370669640160429</v>
      </c>
      <c r="I573" s="34">
        <v>200</v>
      </c>
      <c r="J573" s="37" t="s">
        <v>1499</v>
      </c>
    </row>
    <row r="574" spans="1:10" ht="60" x14ac:dyDescent="0.25">
      <c r="A574" s="10" t="s">
        <v>22</v>
      </c>
      <c r="B574" s="3" t="s">
        <v>45</v>
      </c>
      <c r="C574" s="34">
        <v>285036.59999999998</v>
      </c>
      <c r="D574" s="34"/>
      <c r="E574" s="34">
        <f t="shared" si="32"/>
        <v>285036.59999999998</v>
      </c>
      <c r="F574" s="34">
        <v>192701.7</v>
      </c>
      <c r="G574" s="34">
        <f t="shared" si="29"/>
        <v>67.605949551741787</v>
      </c>
      <c r="H574" s="34">
        <f t="shared" si="30"/>
        <v>67.605949551741787</v>
      </c>
      <c r="I574" s="34">
        <v>0</v>
      </c>
      <c r="J574" s="37"/>
    </row>
    <row r="575" spans="1:10" ht="30" x14ac:dyDescent="0.25">
      <c r="A575" s="10" t="s">
        <v>592</v>
      </c>
      <c r="B575" s="3" t="s">
        <v>1294</v>
      </c>
      <c r="C575" s="34">
        <v>60953.7</v>
      </c>
      <c r="D575" s="34">
        <v>200</v>
      </c>
      <c r="E575" s="34">
        <f t="shared" ref="E575" si="33">D575+C575</f>
        <v>61153.7</v>
      </c>
      <c r="F575" s="34">
        <v>61153.7</v>
      </c>
      <c r="G575" s="34">
        <f t="shared" si="29"/>
        <v>100.32811789932359</v>
      </c>
      <c r="H575" s="34">
        <f t="shared" si="30"/>
        <v>100</v>
      </c>
      <c r="I575" s="34">
        <v>200</v>
      </c>
      <c r="J575" s="37" t="s">
        <v>1499</v>
      </c>
    </row>
    <row r="576" spans="1:10" ht="71.25" x14ac:dyDescent="0.2">
      <c r="A576" s="12" t="s">
        <v>702</v>
      </c>
      <c r="B576" s="2" t="s">
        <v>451</v>
      </c>
      <c r="C576" s="33">
        <v>71377.8</v>
      </c>
      <c r="D576" s="33">
        <v>36730.769999999997</v>
      </c>
      <c r="E576" s="33">
        <f>C576+D576</f>
        <v>108108.57</v>
      </c>
      <c r="F576" s="33">
        <v>108108.56802999999</v>
      </c>
      <c r="G576" s="33">
        <f t="shared" si="29"/>
        <v>151.45965276318404</v>
      </c>
      <c r="H576" s="33">
        <f t="shared" si="30"/>
        <v>99.999998177757774</v>
      </c>
      <c r="I576" s="33">
        <v>98250.158129999996</v>
      </c>
      <c r="J576" s="39">
        <f t="shared" si="28"/>
        <v>110.03398883791699</v>
      </c>
    </row>
    <row r="577" spans="1:10" ht="75" x14ac:dyDescent="0.25">
      <c r="A577" s="10" t="s">
        <v>1127</v>
      </c>
      <c r="B577" s="3" t="s">
        <v>1177</v>
      </c>
      <c r="C577" s="34">
        <v>71377.8</v>
      </c>
      <c r="D577" s="34"/>
      <c r="E577" s="34"/>
      <c r="F577" s="34">
        <v>108108.56802999999</v>
      </c>
      <c r="G577" s="34">
        <f t="shared" si="29"/>
        <v>151.45965276318404</v>
      </c>
      <c r="H577" s="34"/>
      <c r="I577" s="34">
        <v>98250.158129999996</v>
      </c>
      <c r="J577" s="37">
        <f t="shared" si="28"/>
        <v>110.03398883791699</v>
      </c>
    </row>
    <row r="578" spans="1:10" ht="75" x14ac:dyDescent="0.25">
      <c r="A578" s="10" t="s">
        <v>331</v>
      </c>
      <c r="B578" s="3" t="s">
        <v>627</v>
      </c>
      <c r="C578" s="34">
        <v>71377.8</v>
      </c>
      <c r="D578" s="34"/>
      <c r="E578" s="34"/>
      <c r="F578" s="34">
        <v>108108.56802999999</v>
      </c>
      <c r="G578" s="34">
        <f t="shared" si="29"/>
        <v>151.45965276318404</v>
      </c>
      <c r="H578" s="34"/>
      <c r="I578" s="34">
        <v>98250.158129999996</v>
      </c>
      <c r="J578" s="37">
        <f t="shared" si="28"/>
        <v>110.03398883791699</v>
      </c>
    </row>
    <row r="579" spans="1:10" ht="30" x14ac:dyDescent="0.25">
      <c r="A579" s="10" t="s">
        <v>324</v>
      </c>
      <c r="B579" s="3" t="s">
        <v>510</v>
      </c>
      <c r="C579" s="34">
        <v>45844.5</v>
      </c>
      <c r="D579" s="34"/>
      <c r="E579" s="34"/>
      <c r="F579" s="34">
        <v>70549.616160000005</v>
      </c>
      <c r="G579" s="34">
        <f t="shared" si="29"/>
        <v>153.88894231587213</v>
      </c>
      <c r="H579" s="34"/>
      <c r="I579" s="34">
        <v>42427.036619999999</v>
      </c>
      <c r="J579" s="37">
        <f t="shared" si="28"/>
        <v>166.28457177408214</v>
      </c>
    </row>
    <row r="580" spans="1:10" ht="30" x14ac:dyDescent="0.25">
      <c r="A580" s="10" t="s">
        <v>637</v>
      </c>
      <c r="B580" s="3" t="s">
        <v>70</v>
      </c>
      <c r="C580" s="34">
        <v>3883.7</v>
      </c>
      <c r="D580" s="34"/>
      <c r="E580" s="34"/>
      <c r="F580" s="34">
        <v>9268.9273599999997</v>
      </c>
      <c r="G580" s="34" t="s">
        <v>1499</v>
      </c>
      <c r="H580" s="34"/>
      <c r="I580" s="34">
        <v>24631.99422</v>
      </c>
      <c r="J580" s="37">
        <f t="shared" si="28"/>
        <v>37.629626238195826</v>
      </c>
    </row>
    <row r="581" spans="1:10" ht="30" x14ac:dyDescent="0.25">
      <c r="A581" s="10" t="s">
        <v>1052</v>
      </c>
      <c r="B581" s="3" t="s">
        <v>270</v>
      </c>
      <c r="C581" s="34">
        <v>489.5</v>
      </c>
      <c r="D581" s="34"/>
      <c r="E581" s="34"/>
      <c r="F581" s="34">
        <v>489.51220999999998</v>
      </c>
      <c r="G581" s="34">
        <f t="shared" si="29"/>
        <v>100.00249438202246</v>
      </c>
      <c r="H581" s="34"/>
      <c r="I581" s="34">
        <v>0</v>
      </c>
      <c r="J581" s="37"/>
    </row>
    <row r="582" spans="1:10" ht="30" x14ac:dyDescent="0.25">
      <c r="A582" s="10" t="s">
        <v>570</v>
      </c>
      <c r="B582" s="3" t="s">
        <v>1321</v>
      </c>
      <c r="C582" s="34">
        <v>41471.300000000003</v>
      </c>
      <c r="D582" s="34"/>
      <c r="E582" s="34"/>
      <c r="F582" s="34">
        <v>60791.176590000003</v>
      </c>
      <c r="G582" s="34">
        <f t="shared" si="29"/>
        <v>146.58613689467174</v>
      </c>
      <c r="H582" s="34"/>
      <c r="I582" s="34">
        <v>17795.042399999998</v>
      </c>
      <c r="J582" s="37" t="s">
        <v>1499</v>
      </c>
    </row>
    <row r="583" spans="1:10" ht="75" x14ac:dyDescent="0.25">
      <c r="A583" s="10" t="s">
        <v>652</v>
      </c>
      <c r="B583" s="3" t="s">
        <v>25</v>
      </c>
      <c r="C583" s="34">
        <v>0</v>
      </c>
      <c r="D583" s="34"/>
      <c r="E583" s="34"/>
      <c r="F583" s="34">
        <v>0</v>
      </c>
      <c r="G583" s="34"/>
      <c r="H583" s="34"/>
      <c r="I583" s="34">
        <v>0.52869999999999995</v>
      </c>
      <c r="J583" s="37">
        <f t="shared" si="28"/>
        <v>0</v>
      </c>
    </row>
    <row r="584" spans="1:10" ht="60" x14ac:dyDescent="0.25">
      <c r="A584" s="10" t="s">
        <v>1369</v>
      </c>
      <c r="B584" s="3" t="s">
        <v>159</v>
      </c>
      <c r="C584" s="34">
        <v>3225.5</v>
      </c>
      <c r="D584" s="34"/>
      <c r="E584" s="34"/>
      <c r="F584" s="34">
        <v>3225.4472599999999</v>
      </c>
      <c r="G584" s="34">
        <f t="shared" ref="G584:G647" si="34">F584/C584*100</f>
        <v>99.998364904665934</v>
      </c>
      <c r="H584" s="34"/>
      <c r="I584" s="34">
        <v>0</v>
      </c>
      <c r="J584" s="37"/>
    </row>
    <row r="585" spans="1:10" ht="45" x14ac:dyDescent="0.25">
      <c r="A585" s="10" t="s">
        <v>600</v>
      </c>
      <c r="B585" s="3" t="s">
        <v>480</v>
      </c>
      <c r="C585" s="34">
        <v>0</v>
      </c>
      <c r="D585" s="34"/>
      <c r="E585" s="34"/>
      <c r="F585" s="34">
        <v>0</v>
      </c>
      <c r="G585" s="34"/>
      <c r="H585" s="34"/>
      <c r="I585" s="34">
        <v>69.43356</v>
      </c>
      <c r="J585" s="37">
        <f t="shared" ref="J584:J647" si="35">F585/I585*100</f>
        <v>0</v>
      </c>
    </row>
    <row r="586" spans="1:10" ht="45" x14ac:dyDescent="0.25">
      <c r="A586" s="10" t="s">
        <v>1253</v>
      </c>
      <c r="B586" s="3" t="s">
        <v>81</v>
      </c>
      <c r="C586" s="34">
        <v>0</v>
      </c>
      <c r="D586" s="34"/>
      <c r="E586" s="34"/>
      <c r="F586" s="34">
        <v>122.87744000000001</v>
      </c>
      <c r="G586" s="34"/>
      <c r="H586" s="34"/>
      <c r="I586" s="34">
        <v>0</v>
      </c>
      <c r="J586" s="37"/>
    </row>
    <row r="587" spans="1:10" ht="60" x14ac:dyDescent="0.25">
      <c r="A587" s="10" t="s">
        <v>385</v>
      </c>
      <c r="B587" s="3" t="s">
        <v>1166</v>
      </c>
      <c r="C587" s="34">
        <v>0</v>
      </c>
      <c r="D587" s="34"/>
      <c r="E587" s="34"/>
      <c r="F587" s="34">
        <v>189.80064999999999</v>
      </c>
      <c r="G587" s="34"/>
      <c r="H587" s="34"/>
      <c r="I587" s="34">
        <v>61.507530000000003</v>
      </c>
      <c r="J587" s="37" t="s">
        <v>1499</v>
      </c>
    </row>
    <row r="588" spans="1:10" ht="60" x14ac:dyDescent="0.25">
      <c r="A588" s="10" t="s">
        <v>678</v>
      </c>
      <c r="B588" s="3" t="s">
        <v>57</v>
      </c>
      <c r="C588" s="34">
        <v>110.2</v>
      </c>
      <c r="D588" s="34"/>
      <c r="E588" s="34"/>
      <c r="F588" s="34">
        <v>110.17</v>
      </c>
      <c r="G588" s="34">
        <f t="shared" si="34"/>
        <v>99.972776769509991</v>
      </c>
      <c r="H588" s="34"/>
      <c r="I588" s="34">
        <v>0</v>
      </c>
      <c r="J588" s="37"/>
    </row>
    <row r="589" spans="1:10" ht="60" x14ac:dyDescent="0.25">
      <c r="A589" s="10" t="s">
        <v>877</v>
      </c>
      <c r="B589" s="3" t="s">
        <v>18</v>
      </c>
      <c r="C589" s="34">
        <v>0</v>
      </c>
      <c r="D589" s="34"/>
      <c r="E589" s="34"/>
      <c r="F589" s="34">
        <v>10.92736</v>
      </c>
      <c r="G589" s="34"/>
      <c r="H589" s="34"/>
      <c r="I589" s="34">
        <v>0</v>
      </c>
      <c r="J589" s="37"/>
    </row>
    <row r="590" spans="1:10" ht="60" x14ac:dyDescent="0.25">
      <c r="A590" s="10" t="s">
        <v>1280</v>
      </c>
      <c r="B590" s="3" t="s">
        <v>913</v>
      </c>
      <c r="C590" s="34">
        <v>34.9</v>
      </c>
      <c r="D590" s="34"/>
      <c r="E590" s="34"/>
      <c r="F590" s="34">
        <v>34.928809999999999</v>
      </c>
      <c r="G590" s="34">
        <f t="shared" si="34"/>
        <v>100.08255014326647</v>
      </c>
      <c r="H590" s="34"/>
      <c r="I590" s="34">
        <v>0</v>
      </c>
      <c r="J590" s="37"/>
    </row>
    <row r="591" spans="1:10" ht="60" x14ac:dyDescent="0.25">
      <c r="A591" s="10" t="s">
        <v>1406</v>
      </c>
      <c r="B591" s="3" t="s">
        <v>576</v>
      </c>
      <c r="C591" s="34">
        <v>1338.8</v>
      </c>
      <c r="D591" s="34"/>
      <c r="E591" s="34"/>
      <c r="F591" s="34">
        <v>1338.79477</v>
      </c>
      <c r="G591" s="34">
        <f t="shared" si="34"/>
        <v>99.999609351658208</v>
      </c>
      <c r="H591" s="34"/>
      <c r="I591" s="34">
        <v>27548.961179999998</v>
      </c>
      <c r="J591" s="37">
        <f t="shared" si="35"/>
        <v>4.8596923900416922</v>
      </c>
    </row>
    <row r="592" spans="1:10" ht="120" x14ac:dyDescent="0.25">
      <c r="A592" s="10" t="s">
        <v>482</v>
      </c>
      <c r="B592" s="3" t="s">
        <v>992</v>
      </c>
      <c r="C592" s="34">
        <v>411.2</v>
      </c>
      <c r="D592" s="34"/>
      <c r="E592" s="34"/>
      <c r="F592" s="34">
        <v>411.22233</v>
      </c>
      <c r="G592" s="34">
        <f t="shared" si="34"/>
        <v>100.00543044747081</v>
      </c>
      <c r="H592" s="34"/>
      <c r="I592" s="34">
        <v>0</v>
      </c>
      <c r="J592" s="37"/>
    </row>
    <row r="593" spans="1:10" ht="90" x14ac:dyDescent="0.25">
      <c r="A593" s="10" t="s">
        <v>1019</v>
      </c>
      <c r="B593" s="3" t="s">
        <v>992</v>
      </c>
      <c r="C593" s="34">
        <v>0</v>
      </c>
      <c r="D593" s="34"/>
      <c r="E593" s="34"/>
      <c r="F593" s="34">
        <v>0</v>
      </c>
      <c r="G593" s="34"/>
      <c r="H593" s="34"/>
      <c r="I593" s="34">
        <v>821.89182000000005</v>
      </c>
      <c r="J593" s="37">
        <f t="shared" si="35"/>
        <v>0</v>
      </c>
    </row>
    <row r="594" spans="1:10" ht="60" x14ac:dyDescent="0.25">
      <c r="A594" s="10" t="s">
        <v>458</v>
      </c>
      <c r="B594" s="3" t="s">
        <v>780</v>
      </c>
      <c r="C594" s="34">
        <v>20412.7</v>
      </c>
      <c r="D594" s="34"/>
      <c r="E594" s="34"/>
      <c r="F594" s="34">
        <v>32114.78325</v>
      </c>
      <c r="G594" s="34">
        <f t="shared" si="34"/>
        <v>157.32746402974618</v>
      </c>
      <c r="H594" s="34"/>
      <c r="I594" s="34">
        <v>27320.798719999999</v>
      </c>
      <c r="J594" s="37">
        <f t="shared" si="35"/>
        <v>117.54701456253767</v>
      </c>
    </row>
    <row r="595" spans="1:10" ht="42.75" x14ac:dyDescent="0.25">
      <c r="A595" s="12" t="s">
        <v>1268</v>
      </c>
      <c r="B595" s="2" t="s">
        <v>1356</v>
      </c>
      <c r="C595" s="33">
        <v>-15102.4</v>
      </c>
      <c r="D595" s="33">
        <v>-20481.46471</v>
      </c>
      <c r="E595" s="33">
        <f>C595+D595</f>
        <v>-35583.864710000002</v>
      </c>
      <c r="F595" s="33">
        <v>-35583.864710000002</v>
      </c>
      <c r="G595" s="34" t="s">
        <v>1499</v>
      </c>
      <c r="H595" s="33">
        <f t="shared" ref="H584:H647" si="36">F595/E595*100</f>
        <v>100</v>
      </c>
      <c r="I595" s="33">
        <v>-49247.264089999997</v>
      </c>
      <c r="J595" s="39">
        <f t="shared" si="35"/>
        <v>72.255515849510005</v>
      </c>
    </row>
    <row r="596" spans="1:10" ht="45" x14ac:dyDescent="0.25">
      <c r="A596" s="10" t="s">
        <v>78</v>
      </c>
      <c r="B596" s="3" t="s">
        <v>50</v>
      </c>
      <c r="C596" s="34">
        <v>-15102.4</v>
      </c>
      <c r="D596" s="34"/>
      <c r="E596" s="34"/>
      <c r="F596" s="34">
        <v>-35583.864710000002</v>
      </c>
      <c r="G596" s="34" t="s">
        <v>1499</v>
      </c>
      <c r="H596" s="34"/>
      <c r="I596" s="34">
        <v>-49247.264089999997</v>
      </c>
      <c r="J596" s="37">
        <f t="shared" si="35"/>
        <v>72.255515849510005</v>
      </c>
    </row>
    <row r="597" spans="1:10" ht="75" x14ac:dyDescent="0.25">
      <c r="A597" s="10" t="s">
        <v>1476</v>
      </c>
      <c r="B597" s="3" t="s">
        <v>227</v>
      </c>
      <c r="C597" s="34">
        <v>0</v>
      </c>
      <c r="D597" s="34"/>
      <c r="E597" s="34"/>
      <c r="F597" s="34">
        <v>0</v>
      </c>
      <c r="G597" s="34"/>
      <c r="H597" s="34"/>
      <c r="I597" s="34">
        <v>-0.79800000000000004</v>
      </c>
      <c r="J597" s="37">
        <f t="shared" si="35"/>
        <v>0</v>
      </c>
    </row>
    <row r="598" spans="1:10" ht="60" x14ac:dyDescent="0.25">
      <c r="A598" s="10" t="s">
        <v>1033</v>
      </c>
      <c r="B598" s="3" t="s">
        <v>304</v>
      </c>
      <c r="C598" s="34">
        <v>-23.9</v>
      </c>
      <c r="D598" s="34"/>
      <c r="E598" s="34"/>
      <c r="F598" s="34">
        <v>-23.8935</v>
      </c>
      <c r="G598" s="34">
        <f t="shared" si="34"/>
        <v>99.972803347280333</v>
      </c>
      <c r="H598" s="34"/>
      <c r="I598" s="34">
        <v>0</v>
      </c>
      <c r="J598" s="37"/>
    </row>
    <row r="599" spans="1:10" ht="90" x14ac:dyDescent="0.25">
      <c r="A599" s="10" t="s">
        <v>535</v>
      </c>
      <c r="B599" s="3" t="s">
        <v>268</v>
      </c>
      <c r="C599" s="34">
        <v>0</v>
      </c>
      <c r="D599" s="34"/>
      <c r="E599" s="34"/>
      <c r="F599" s="34">
        <v>-39.29466</v>
      </c>
      <c r="G599" s="34"/>
      <c r="H599" s="34"/>
      <c r="I599" s="34">
        <v>-53.293120000000002</v>
      </c>
      <c r="J599" s="37">
        <f t="shared" si="35"/>
        <v>73.733082244011982</v>
      </c>
    </row>
    <row r="600" spans="1:10" ht="60" x14ac:dyDescent="0.25">
      <c r="A600" s="10" t="s">
        <v>1238</v>
      </c>
      <c r="B600" s="3" t="s">
        <v>754</v>
      </c>
      <c r="C600" s="34">
        <v>0</v>
      </c>
      <c r="D600" s="34"/>
      <c r="E600" s="34"/>
      <c r="F600" s="34">
        <v>-842.49460999999997</v>
      </c>
      <c r="G600" s="34"/>
      <c r="H600" s="34"/>
      <c r="I600" s="34">
        <v>-1587.9798699999999</v>
      </c>
      <c r="J600" s="37">
        <f t="shared" si="35"/>
        <v>53.054489286441651</v>
      </c>
    </row>
    <row r="601" spans="1:10" ht="105" x14ac:dyDescent="0.25">
      <c r="A601" s="10" t="s">
        <v>975</v>
      </c>
      <c r="B601" s="3" t="s">
        <v>1312</v>
      </c>
      <c r="C601" s="34">
        <v>-717.4</v>
      </c>
      <c r="D601" s="34"/>
      <c r="E601" s="34"/>
      <c r="F601" s="34">
        <v>-829.14097000000004</v>
      </c>
      <c r="G601" s="34">
        <f t="shared" si="34"/>
        <v>115.57582520211878</v>
      </c>
      <c r="H601" s="34"/>
      <c r="I601" s="34">
        <v>-998.61</v>
      </c>
      <c r="J601" s="37">
        <f t="shared" si="35"/>
        <v>83.029508016142444</v>
      </c>
    </row>
    <row r="602" spans="1:10" ht="30" x14ac:dyDescent="0.25">
      <c r="A602" s="10" t="s">
        <v>1010</v>
      </c>
      <c r="B602" s="3" t="s">
        <v>60</v>
      </c>
      <c r="C602" s="34">
        <v>0</v>
      </c>
      <c r="D602" s="34"/>
      <c r="E602" s="34"/>
      <c r="F602" s="34">
        <v>-193.96</v>
      </c>
      <c r="G602" s="34"/>
      <c r="H602" s="34"/>
      <c r="I602" s="34">
        <v>0</v>
      </c>
      <c r="J602" s="37"/>
    </row>
    <row r="603" spans="1:10" ht="75" x14ac:dyDescent="0.25">
      <c r="A603" s="10" t="s">
        <v>362</v>
      </c>
      <c r="B603" s="3" t="s">
        <v>1323</v>
      </c>
      <c r="C603" s="34">
        <v>-17</v>
      </c>
      <c r="D603" s="34"/>
      <c r="E603" s="34"/>
      <c r="F603" s="34">
        <v>-27.2</v>
      </c>
      <c r="G603" s="34">
        <f t="shared" si="34"/>
        <v>160</v>
      </c>
      <c r="H603" s="34"/>
      <c r="I603" s="34">
        <v>-858.5</v>
      </c>
      <c r="J603" s="37">
        <f t="shared" si="35"/>
        <v>3.1683168316831685</v>
      </c>
    </row>
    <row r="604" spans="1:10" ht="45" x14ac:dyDescent="0.25">
      <c r="A604" s="10" t="s">
        <v>1334</v>
      </c>
      <c r="B604" s="3" t="s">
        <v>1004</v>
      </c>
      <c r="C604" s="34">
        <v>-4</v>
      </c>
      <c r="D604" s="34"/>
      <c r="E604" s="34"/>
      <c r="F604" s="34">
        <v>-3.95655</v>
      </c>
      <c r="G604" s="34">
        <f t="shared" si="34"/>
        <v>98.913749999999993</v>
      </c>
      <c r="H604" s="34"/>
      <c r="I604" s="34">
        <v>-313.01679999999999</v>
      </c>
      <c r="J604" s="37">
        <f t="shared" si="35"/>
        <v>1.2640056380360416</v>
      </c>
    </row>
    <row r="605" spans="1:10" ht="60" x14ac:dyDescent="0.25">
      <c r="A605" s="10" t="s">
        <v>750</v>
      </c>
      <c r="B605" s="3" t="s">
        <v>964</v>
      </c>
      <c r="C605" s="34">
        <v>0</v>
      </c>
      <c r="D605" s="34"/>
      <c r="E605" s="34"/>
      <c r="F605" s="34">
        <v>-1.157E-2</v>
      </c>
      <c r="G605" s="34"/>
      <c r="H605" s="34"/>
      <c r="I605" s="34">
        <v>-0.49933</v>
      </c>
      <c r="J605" s="37">
        <f t="shared" si="35"/>
        <v>2.3171049205935956</v>
      </c>
    </row>
    <row r="606" spans="1:10" ht="45" x14ac:dyDescent="0.25">
      <c r="A606" s="10" t="s">
        <v>361</v>
      </c>
      <c r="B606" s="3" t="s">
        <v>1077</v>
      </c>
      <c r="C606" s="34">
        <v>-3128.7</v>
      </c>
      <c r="D606" s="34"/>
      <c r="E606" s="34"/>
      <c r="F606" s="34">
        <v>-3128.6838400000001</v>
      </c>
      <c r="G606" s="34">
        <f t="shared" si="34"/>
        <v>99.999483491546016</v>
      </c>
      <c r="H606" s="34"/>
      <c r="I606" s="34">
        <v>0</v>
      </c>
      <c r="J606" s="37"/>
    </row>
    <row r="607" spans="1:10" ht="60" x14ac:dyDescent="0.25">
      <c r="A607" s="10" t="s">
        <v>301</v>
      </c>
      <c r="B607" s="3" t="s">
        <v>399</v>
      </c>
      <c r="C607" s="34">
        <v>0</v>
      </c>
      <c r="D607" s="34"/>
      <c r="E607" s="34"/>
      <c r="F607" s="34">
        <v>-12295.96</v>
      </c>
      <c r="G607" s="34"/>
      <c r="H607" s="34"/>
      <c r="I607" s="34">
        <v>0</v>
      </c>
      <c r="J607" s="37"/>
    </row>
    <row r="608" spans="1:10" ht="60" x14ac:dyDescent="0.25">
      <c r="A608" s="10" t="s">
        <v>921</v>
      </c>
      <c r="B608" s="3" t="s">
        <v>1174</v>
      </c>
      <c r="C608" s="34">
        <v>-415.6</v>
      </c>
      <c r="D608" s="34"/>
      <c r="E608" s="34"/>
      <c r="F608" s="34">
        <v>-2672.3394800000001</v>
      </c>
      <c r="G608" s="34" t="s">
        <v>1499</v>
      </c>
      <c r="H608" s="34"/>
      <c r="I608" s="34">
        <v>-1492.6782499999999</v>
      </c>
      <c r="J608" s="37">
        <f t="shared" si="35"/>
        <v>179.02983981980043</v>
      </c>
    </row>
    <row r="609" spans="1:10" ht="60" x14ac:dyDescent="0.25">
      <c r="A609" s="10" t="s">
        <v>101</v>
      </c>
      <c r="B609" s="3" t="s">
        <v>1374</v>
      </c>
      <c r="C609" s="34">
        <v>-0.4</v>
      </c>
      <c r="D609" s="34"/>
      <c r="E609" s="34"/>
      <c r="F609" s="34">
        <v>-0.43637999999999999</v>
      </c>
      <c r="G609" s="34">
        <f t="shared" si="34"/>
        <v>109.09499999999998</v>
      </c>
      <c r="H609" s="34"/>
      <c r="I609" s="34">
        <v>-3.34788</v>
      </c>
      <c r="J609" s="37">
        <f t="shared" si="35"/>
        <v>13.034517366213844</v>
      </c>
    </row>
    <row r="610" spans="1:10" ht="60" x14ac:dyDescent="0.25">
      <c r="A610" s="10" t="s">
        <v>1266</v>
      </c>
      <c r="B610" s="3" t="s">
        <v>1317</v>
      </c>
      <c r="C610" s="34">
        <v>0</v>
      </c>
      <c r="D610" s="34"/>
      <c r="E610" s="34"/>
      <c r="F610" s="34">
        <v>-33.871490000000001</v>
      </c>
      <c r="G610" s="34"/>
      <c r="H610" s="34"/>
      <c r="I610" s="34">
        <v>0</v>
      </c>
      <c r="J610" s="37"/>
    </row>
    <row r="611" spans="1:10" ht="45" x14ac:dyDescent="0.25">
      <c r="A611" s="10" t="s">
        <v>356</v>
      </c>
      <c r="B611" s="3" t="s">
        <v>1384</v>
      </c>
      <c r="C611" s="34">
        <v>-15.2</v>
      </c>
      <c r="D611" s="34"/>
      <c r="E611" s="34"/>
      <c r="F611" s="34">
        <v>-15.209</v>
      </c>
      <c r="G611" s="34">
        <f t="shared" si="34"/>
        <v>100.05921052631579</v>
      </c>
      <c r="H611" s="34"/>
      <c r="I611" s="34">
        <v>-73.53058</v>
      </c>
      <c r="J611" s="37">
        <f t="shared" si="35"/>
        <v>20.683911374016091</v>
      </c>
    </row>
    <row r="612" spans="1:10" ht="45" x14ac:dyDescent="0.25">
      <c r="A612" s="10" t="s">
        <v>902</v>
      </c>
      <c r="B612" s="3" t="s">
        <v>715</v>
      </c>
      <c r="C612" s="34">
        <v>0</v>
      </c>
      <c r="D612" s="34"/>
      <c r="E612" s="34"/>
      <c r="F612" s="34">
        <v>0</v>
      </c>
      <c r="G612" s="34"/>
      <c r="H612" s="34"/>
      <c r="I612" s="34">
        <v>-59.454129999999999</v>
      </c>
      <c r="J612" s="37">
        <f t="shared" si="35"/>
        <v>0</v>
      </c>
    </row>
    <row r="613" spans="1:10" ht="30" x14ac:dyDescent="0.25">
      <c r="A613" s="10" t="s">
        <v>398</v>
      </c>
      <c r="B613" s="3" t="s">
        <v>160</v>
      </c>
      <c r="C613" s="34">
        <v>0</v>
      </c>
      <c r="D613" s="34"/>
      <c r="E613" s="34"/>
      <c r="F613" s="34">
        <v>-104.44573</v>
      </c>
      <c r="G613" s="34"/>
      <c r="H613" s="34"/>
      <c r="I613" s="34">
        <v>0</v>
      </c>
      <c r="J613" s="37"/>
    </row>
    <row r="614" spans="1:10" ht="60" x14ac:dyDescent="0.25">
      <c r="A614" s="10" t="s">
        <v>866</v>
      </c>
      <c r="B614" s="3" t="s">
        <v>1210</v>
      </c>
      <c r="C614" s="34">
        <v>-3525.5</v>
      </c>
      <c r="D614" s="34"/>
      <c r="E614" s="34"/>
      <c r="F614" s="34">
        <v>-3525.4695700000002</v>
      </c>
      <c r="G614" s="34">
        <f t="shared" si="34"/>
        <v>99.99913686001986</v>
      </c>
      <c r="H614" s="34"/>
      <c r="I614" s="34">
        <v>0</v>
      </c>
      <c r="J614" s="37"/>
    </row>
    <row r="615" spans="1:10" ht="75" x14ac:dyDescent="0.25">
      <c r="A615" s="10" t="s">
        <v>884</v>
      </c>
      <c r="B615" s="3" t="s">
        <v>1224</v>
      </c>
      <c r="C615" s="34">
        <v>-24.9</v>
      </c>
      <c r="D615" s="34"/>
      <c r="E615" s="34"/>
      <c r="F615" s="34">
        <v>-24.871479999999998</v>
      </c>
      <c r="G615" s="34">
        <f t="shared" si="34"/>
        <v>99.88546184738955</v>
      </c>
      <c r="H615" s="34"/>
      <c r="I615" s="34">
        <v>-6064.4031800000002</v>
      </c>
      <c r="J615" s="37">
        <f t="shared" si="35"/>
        <v>0.41012246814368292</v>
      </c>
    </row>
    <row r="616" spans="1:10" ht="45" x14ac:dyDescent="0.25">
      <c r="A616" s="10" t="s">
        <v>1026</v>
      </c>
      <c r="B616" s="3" t="s">
        <v>632</v>
      </c>
      <c r="C616" s="34">
        <v>0</v>
      </c>
      <c r="D616" s="34"/>
      <c r="E616" s="34"/>
      <c r="F616" s="34">
        <v>-184.10663</v>
      </c>
      <c r="G616" s="34"/>
      <c r="H616" s="34"/>
      <c r="I616" s="34">
        <v>-59.662300000000002</v>
      </c>
      <c r="J616" s="37" t="s">
        <v>1499</v>
      </c>
    </row>
    <row r="617" spans="1:10" ht="45" x14ac:dyDescent="0.25">
      <c r="A617" s="10" t="s">
        <v>144</v>
      </c>
      <c r="B617" s="3" t="s">
        <v>123</v>
      </c>
      <c r="C617" s="34">
        <v>-77.099999999999994</v>
      </c>
      <c r="D617" s="34"/>
      <c r="E617" s="34"/>
      <c r="F617" s="34">
        <v>-77.119</v>
      </c>
      <c r="G617" s="34">
        <f t="shared" si="34"/>
        <v>100.02464332036318</v>
      </c>
      <c r="H617" s="34"/>
      <c r="I617" s="34">
        <v>0</v>
      </c>
      <c r="J617" s="37"/>
    </row>
    <row r="618" spans="1:10" ht="45" x14ac:dyDescent="0.25">
      <c r="A618" s="10" t="s">
        <v>845</v>
      </c>
      <c r="B618" s="3" t="s">
        <v>957</v>
      </c>
      <c r="C618" s="34">
        <v>0</v>
      </c>
      <c r="D618" s="34"/>
      <c r="E618" s="34"/>
      <c r="F618" s="34">
        <v>-137.33803</v>
      </c>
      <c r="G618" s="34"/>
      <c r="H618" s="34"/>
      <c r="I618" s="34">
        <v>0</v>
      </c>
      <c r="J618" s="37"/>
    </row>
    <row r="619" spans="1:10" ht="45" x14ac:dyDescent="0.25">
      <c r="A619" s="10" t="s">
        <v>707</v>
      </c>
      <c r="B619" s="3" t="s">
        <v>374</v>
      </c>
      <c r="C619" s="34">
        <v>-33</v>
      </c>
      <c r="D619" s="34"/>
      <c r="E619" s="34"/>
      <c r="F619" s="34">
        <v>-32.988320000000002</v>
      </c>
      <c r="G619" s="34">
        <f t="shared" si="34"/>
        <v>99.964606060606059</v>
      </c>
      <c r="H619" s="34"/>
      <c r="I619" s="34">
        <v>0</v>
      </c>
      <c r="J619" s="37"/>
    </row>
    <row r="620" spans="1:10" ht="75" x14ac:dyDescent="0.25">
      <c r="A620" s="10" t="s">
        <v>1331</v>
      </c>
      <c r="B620" s="3" t="s">
        <v>342</v>
      </c>
      <c r="C620" s="34">
        <v>0</v>
      </c>
      <c r="D620" s="34"/>
      <c r="E620" s="34"/>
      <c r="F620" s="34">
        <v>0</v>
      </c>
      <c r="G620" s="34"/>
      <c r="H620" s="34"/>
      <c r="I620" s="34">
        <v>-4661.3599999999997</v>
      </c>
      <c r="J620" s="37">
        <f t="shared" si="35"/>
        <v>0</v>
      </c>
    </row>
    <row r="621" spans="1:10" ht="90" x14ac:dyDescent="0.25">
      <c r="A621" s="10" t="s">
        <v>1148</v>
      </c>
      <c r="B621" s="3" t="s">
        <v>469</v>
      </c>
      <c r="C621" s="34">
        <v>0</v>
      </c>
      <c r="D621" s="34"/>
      <c r="E621" s="34"/>
      <c r="F621" s="34">
        <v>0</v>
      </c>
      <c r="G621" s="34"/>
      <c r="H621" s="34"/>
      <c r="I621" s="34">
        <v>-21990.31</v>
      </c>
      <c r="J621" s="37">
        <f t="shared" si="35"/>
        <v>0</v>
      </c>
    </row>
    <row r="622" spans="1:10" ht="45" x14ac:dyDescent="0.25">
      <c r="A622" s="10" t="s">
        <v>1121</v>
      </c>
      <c r="B622" s="3" t="s">
        <v>43</v>
      </c>
      <c r="C622" s="34">
        <v>0</v>
      </c>
      <c r="D622" s="34"/>
      <c r="E622" s="34"/>
      <c r="F622" s="34">
        <v>0</v>
      </c>
      <c r="G622" s="34"/>
      <c r="H622" s="34"/>
      <c r="I622" s="34">
        <v>-218.66381000000001</v>
      </c>
      <c r="J622" s="37">
        <f t="shared" si="35"/>
        <v>0</v>
      </c>
    </row>
    <row r="623" spans="1:10" ht="45" x14ac:dyDescent="0.25">
      <c r="A623" s="10" t="s">
        <v>1382</v>
      </c>
      <c r="B623" s="3" t="s">
        <v>779</v>
      </c>
      <c r="C623" s="34">
        <v>0</v>
      </c>
      <c r="D623" s="34"/>
      <c r="E623" s="34"/>
      <c r="F623" s="34">
        <v>-21.566549999999999</v>
      </c>
      <c r="G623" s="34"/>
      <c r="H623" s="34"/>
      <c r="I623" s="34">
        <v>-29.782319999999999</v>
      </c>
      <c r="J623" s="37">
        <f t="shared" si="35"/>
        <v>72.413935516104857</v>
      </c>
    </row>
    <row r="624" spans="1:10" ht="105" x14ac:dyDescent="0.25">
      <c r="A624" s="10" t="s">
        <v>1346</v>
      </c>
      <c r="B624" s="3" t="s">
        <v>312</v>
      </c>
      <c r="C624" s="34">
        <v>-105.9</v>
      </c>
      <c r="D624" s="34"/>
      <c r="E624" s="34"/>
      <c r="F624" s="34">
        <v>-240.97199000000001</v>
      </c>
      <c r="G624" s="34" t="s">
        <v>1499</v>
      </c>
      <c r="H624" s="34"/>
      <c r="I624" s="34">
        <v>0</v>
      </c>
      <c r="J624" s="37"/>
    </row>
    <row r="625" spans="1:10" ht="105" x14ac:dyDescent="0.25">
      <c r="A625" s="10" t="s">
        <v>1003</v>
      </c>
      <c r="B625" s="3" t="s">
        <v>312</v>
      </c>
      <c r="C625" s="34">
        <v>0</v>
      </c>
      <c r="D625" s="34"/>
      <c r="E625" s="34"/>
      <c r="F625" s="34">
        <v>0</v>
      </c>
      <c r="G625" s="34"/>
      <c r="H625" s="34"/>
      <c r="I625" s="34">
        <v>-180.49749</v>
      </c>
      <c r="J625" s="37">
        <f t="shared" si="35"/>
        <v>0</v>
      </c>
    </row>
    <row r="626" spans="1:10" ht="75" x14ac:dyDescent="0.25">
      <c r="A626" s="10" t="s">
        <v>1468</v>
      </c>
      <c r="B626" s="3" t="s">
        <v>1002</v>
      </c>
      <c r="C626" s="34">
        <v>-66</v>
      </c>
      <c r="D626" s="34"/>
      <c r="E626" s="34"/>
      <c r="F626" s="34">
        <v>-150.83598000000001</v>
      </c>
      <c r="G626" s="34" t="s">
        <v>1499</v>
      </c>
      <c r="H626" s="34"/>
      <c r="I626" s="34">
        <v>-7.3867799999999999</v>
      </c>
      <c r="J626" s="37" t="s">
        <v>1499</v>
      </c>
    </row>
    <row r="627" spans="1:10" ht="45" x14ac:dyDescent="0.25">
      <c r="A627" s="10" t="s">
        <v>1051</v>
      </c>
      <c r="B627" s="3" t="s">
        <v>351</v>
      </c>
      <c r="C627" s="34">
        <v>-5591.9</v>
      </c>
      <c r="D627" s="34"/>
      <c r="E627" s="34"/>
      <c r="F627" s="34">
        <v>-6113.2616500000004</v>
      </c>
      <c r="G627" s="34">
        <f t="shared" si="34"/>
        <v>109.32351526314849</v>
      </c>
      <c r="H627" s="34"/>
      <c r="I627" s="34">
        <v>-2582.54637</v>
      </c>
      <c r="J627" s="37" t="s">
        <v>1499</v>
      </c>
    </row>
    <row r="628" spans="1:10" ht="60" x14ac:dyDescent="0.25">
      <c r="A628" s="10" t="s">
        <v>1228</v>
      </c>
      <c r="B628" s="3" t="s">
        <v>769</v>
      </c>
      <c r="C628" s="34">
        <v>-853.4</v>
      </c>
      <c r="D628" s="34"/>
      <c r="E628" s="34"/>
      <c r="F628" s="34">
        <v>-2053.0542500000001</v>
      </c>
      <c r="G628" s="34" t="s">
        <v>1499</v>
      </c>
      <c r="H628" s="34"/>
      <c r="I628" s="34">
        <v>0</v>
      </c>
      <c r="J628" s="37"/>
    </row>
    <row r="629" spans="1:10" ht="60" x14ac:dyDescent="0.25">
      <c r="A629" s="10" t="s">
        <v>1159</v>
      </c>
      <c r="B629" s="3" t="s">
        <v>769</v>
      </c>
      <c r="C629" s="34">
        <v>0</v>
      </c>
      <c r="D629" s="34"/>
      <c r="E629" s="34"/>
      <c r="F629" s="34">
        <v>0</v>
      </c>
      <c r="G629" s="34"/>
      <c r="H629" s="34"/>
      <c r="I629" s="34">
        <v>-1388.75839</v>
      </c>
      <c r="J629" s="37">
        <f t="shared" si="35"/>
        <v>0</v>
      </c>
    </row>
    <row r="630" spans="1:10" ht="60" x14ac:dyDescent="0.25">
      <c r="A630" s="10" t="s">
        <v>1176</v>
      </c>
      <c r="B630" s="3" t="s">
        <v>829</v>
      </c>
      <c r="C630" s="34">
        <v>0</v>
      </c>
      <c r="D630" s="34"/>
      <c r="E630" s="34"/>
      <c r="F630" s="34">
        <v>0</v>
      </c>
      <c r="G630" s="34"/>
      <c r="H630" s="34"/>
      <c r="I630" s="34">
        <v>-15.42013</v>
      </c>
      <c r="J630" s="37">
        <f t="shared" si="35"/>
        <v>0</v>
      </c>
    </row>
    <row r="631" spans="1:10" ht="90" x14ac:dyDescent="0.25">
      <c r="A631" s="10" t="s">
        <v>419</v>
      </c>
      <c r="B631" s="3" t="s">
        <v>1270</v>
      </c>
      <c r="C631" s="34">
        <v>0</v>
      </c>
      <c r="D631" s="34"/>
      <c r="E631" s="34"/>
      <c r="F631" s="34">
        <v>-345.52793000000003</v>
      </c>
      <c r="G631" s="34"/>
      <c r="H631" s="34"/>
      <c r="I631" s="34">
        <v>0</v>
      </c>
      <c r="J631" s="37"/>
    </row>
    <row r="632" spans="1:10" ht="105" x14ac:dyDescent="0.25">
      <c r="A632" s="10" t="s">
        <v>1452</v>
      </c>
      <c r="B632" s="3" t="s">
        <v>454</v>
      </c>
      <c r="C632" s="34">
        <v>-411.2</v>
      </c>
      <c r="D632" s="34"/>
      <c r="E632" s="34"/>
      <c r="F632" s="34">
        <v>-437.24993999999998</v>
      </c>
      <c r="G632" s="34">
        <f t="shared" si="34"/>
        <v>106.33510214007782</v>
      </c>
      <c r="H632" s="34"/>
      <c r="I632" s="34">
        <v>0</v>
      </c>
      <c r="J632" s="37"/>
    </row>
    <row r="633" spans="1:10" ht="75" x14ac:dyDescent="0.25">
      <c r="A633" s="10" t="s">
        <v>740</v>
      </c>
      <c r="B633" s="3" t="s">
        <v>454</v>
      </c>
      <c r="C633" s="34">
        <v>0</v>
      </c>
      <c r="D633" s="34"/>
      <c r="E633" s="34"/>
      <c r="F633" s="34">
        <v>0</v>
      </c>
      <c r="G633" s="34"/>
      <c r="H633" s="34"/>
      <c r="I633" s="34">
        <v>-821.89182000000005</v>
      </c>
      <c r="J633" s="37">
        <f t="shared" si="35"/>
        <v>0</v>
      </c>
    </row>
    <row r="634" spans="1:10" ht="135" x14ac:dyDescent="0.25">
      <c r="A634" s="10" t="s">
        <v>980</v>
      </c>
      <c r="B634" s="3" t="s">
        <v>638</v>
      </c>
      <c r="C634" s="34">
        <v>0</v>
      </c>
      <c r="D634" s="34"/>
      <c r="E634" s="34"/>
      <c r="F634" s="34">
        <v>-771.91327999999999</v>
      </c>
      <c r="G634" s="34"/>
      <c r="H634" s="34"/>
      <c r="I634" s="34">
        <v>-1232.7658799999999</v>
      </c>
      <c r="J634" s="37">
        <f t="shared" si="35"/>
        <v>62.616372867165992</v>
      </c>
    </row>
    <row r="635" spans="1:10" ht="135" x14ac:dyDescent="0.25">
      <c r="A635" s="10" t="s">
        <v>48</v>
      </c>
      <c r="B635" s="3" t="s">
        <v>1169</v>
      </c>
      <c r="C635" s="34">
        <v>0</v>
      </c>
      <c r="D635" s="34"/>
      <c r="E635" s="34"/>
      <c r="F635" s="34">
        <v>0</v>
      </c>
      <c r="G635" s="34"/>
      <c r="H635" s="34"/>
      <c r="I635" s="34">
        <v>-133.01509999999999</v>
      </c>
      <c r="J635" s="37">
        <f t="shared" si="35"/>
        <v>0</v>
      </c>
    </row>
    <row r="636" spans="1:10" ht="180" x14ac:dyDescent="0.25">
      <c r="A636" s="10" t="s">
        <v>106</v>
      </c>
      <c r="B636" s="3" t="s">
        <v>1309</v>
      </c>
      <c r="C636" s="34">
        <v>0</v>
      </c>
      <c r="D636" s="34"/>
      <c r="E636" s="34"/>
      <c r="F636" s="34">
        <v>0</v>
      </c>
      <c r="G636" s="34"/>
      <c r="H636" s="34"/>
      <c r="I636" s="34">
        <v>-0.51300000000000001</v>
      </c>
      <c r="J636" s="37">
        <f t="shared" si="35"/>
        <v>0</v>
      </c>
    </row>
    <row r="637" spans="1:10" ht="165" x14ac:dyDescent="0.25">
      <c r="A637" s="10" t="s">
        <v>696</v>
      </c>
      <c r="B637" s="3" t="s">
        <v>1309</v>
      </c>
      <c r="C637" s="34">
        <v>-0.5</v>
      </c>
      <c r="D637" s="34"/>
      <c r="E637" s="34"/>
      <c r="F637" s="34">
        <v>-0.53500000000000003</v>
      </c>
      <c r="G637" s="34">
        <f t="shared" si="34"/>
        <v>107</v>
      </c>
      <c r="H637" s="34"/>
      <c r="I637" s="34">
        <v>0</v>
      </c>
      <c r="J637" s="37"/>
    </row>
    <row r="638" spans="1:10" ht="165" x14ac:dyDescent="0.25">
      <c r="A638" s="10" t="s">
        <v>1098</v>
      </c>
      <c r="B638" s="3" t="s">
        <v>1383</v>
      </c>
      <c r="C638" s="34">
        <v>0</v>
      </c>
      <c r="D638" s="34"/>
      <c r="E638" s="34"/>
      <c r="F638" s="34">
        <v>0</v>
      </c>
      <c r="G638" s="34"/>
      <c r="H638" s="34"/>
      <c r="I638" s="34">
        <v>-2734.1878099999999</v>
      </c>
      <c r="J638" s="37">
        <f t="shared" si="35"/>
        <v>0</v>
      </c>
    </row>
    <row r="639" spans="1:10" ht="45" x14ac:dyDescent="0.25">
      <c r="A639" s="10" t="s">
        <v>840</v>
      </c>
      <c r="B639" s="3" t="s">
        <v>1241</v>
      </c>
      <c r="C639" s="34">
        <v>-90.8</v>
      </c>
      <c r="D639" s="34"/>
      <c r="E639" s="34"/>
      <c r="F639" s="34">
        <v>-1256.1572100000001</v>
      </c>
      <c r="G639" s="34" t="s">
        <v>1499</v>
      </c>
      <c r="H639" s="34"/>
      <c r="I639" s="34">
        <v>-1684.39175</v>
      </c>
      <c r="J639" s="37">
        <f t="shared" si="35"/>
        <v>74.576309816288287</v>
      </c>
    </row>
    <row r="640" spans="1:10" ht="14.25" x14ac:dyDescent="0.2">
      <c r="A640" s="12" t="s">
        <v>251</v>
      </c>
      <c r="B640" s="2" t="s">
        <v>544</v>
      </c>
      <c r="C640" s="33">
        <v>122669856.3</v>
      </c>
      <c r="D640" s="33"/>
      <c r="E640" s="33">
        <v>129608235.83705001</v>
      </c>
      <c r="F640" s="33">
        <v>67733541.680299997</v>
      </c>
      <c r="G640" s="33">
        <f t="shared" si="34"/>
        <v>55.216125398118685</v>
      </c>
      <c r="H640" s="33">
        <f t="shared" si="36"/>
        <v>52.260214208499846</v>
      </c>
      <c r="I640" s="33">
        <v>63614164.581569999</v>
      </c>
      <c r="J640" s="39">
        <f t="shared" si="35"/>
        <v>106.47556582064028</v>
      </c>
    </row>
    <row r="641" spans="1:10" x14ac:dyDescent="0.25">
      <c r="A641" s="10" t="s">
        <v>7</v>
      </c>
      <c r="B641" s="3" t="s">
        <v>281</v>
      </c>
      <c r="C641" s="34">
        <v>6290082.2999999998</v>
      </c>
      <c r="D641" s="34"/>
      <c r="E641" s="34">
        <v>5587340.7261999995</v>
      </c>
      <c r="F641" s="34">
        <v>2591510.5337100001</v>
      </c>
      <c r="G641" s="34">
        <f t="shared" si="34"/>
        <v>41.199946361751103</v>
      </c>
      <c r="H641" s="34">
        <f t="shared" si="36"/>
        <v>46.381823853303999</v>
      </c>
      <c r="I641" s="34">
        <v>2051869.75878</v>
      </c>
      <c r="J641" s="37">
        <f t="shared" si="35"/>
        <v>126.2999526466465</v>
      </c>
    </row>
    <row r="642" spans="1:10" ht="30" x14ac:dyDescent="0.25">
      <c r="A642" s="10" t="s">
        <v>644</v>
      </c>
      <c r="B642" s="3" t="s">
        <v>759</v>
      </c>
      <c r="C642" s="34">
        <v>10591.9</v>
      </c>
      <c r="D642" s="34"/>
      <c r="E642" s="34">
        <v>10591.9</v>
      </c>
      <c r="F642" s="34">
        <v>5038.21119</v>
      </c>
      <c r="G642" s="34">
        <f t="shared" si="34"/>
        <v>47.56664233990125</v>
      </c>
      <c r="H642" s="34">
        <f t="shared" si="36"/>
        <v>47.56664233990125</v>
      </c>
      <c r="I642" s="34">
        <v>3323.5315699999996</v>
      </c>
      <c r="J642" s="37">
        <f t="shared" si="35"/>
        <v>151.59209665638892</v>
      </c>
    </row>
    <row r="643" spans="1:10" ht="45" x14ac:dyDescent="0.25">
      <c r="A643" s="10" t="s">
        <v>306</v>
      </c>
      <c r="B643" s="3" t="s">
        <v>114</v>
      </c>
      <c r="C643" s="34">
        <v>258292.3</v>
      </c>
      <c r="D643" s="34"/>
      <c r="E643" s="34">
        <v>258292.3</v>
      </c>
      <c r="F643" s="34">
        <v>145767.83999000001</v>
      </c>
      <c r="G643" s="34">
        <f t="shared" si="34"/>
        <v>56.435224739568312</v>
      </c>
      <c r="H643" s="34">
        <f t="shared" si="36"/>
        <v>56.435224739568312</v>
      </c>
      <c r="I643" s="34">
        <v>119442.51957999999</v>
      </c>
      <c r="J643" s="37">
        <f t="shared" si="35"/>
        <v>122.04015831428261</v>
      </c>
    </row>
    <row r="644" spans="1:10" ht="45" x14ac:dyDescent="0.25">
      <c r="A644" s="10" t="s">
        <v>1279</v>
      </c>
      <c r="B644" s="3" t="s">
        <v>355</v>
      </c>
      <c r="C644" s="34">
        <v>580176.1</v>
      </c>
      <c r="D644" s="34"/>
      <c r="E644" s="34">
        <v>576441.80000000005</v>
      </c>
      <c r="F644" s="34">
        <v>364796.04362000001</v>
      </c>
      <c r="G644" s="34">
        <f t="shared" si="34"/>
        <v>62.876778898682659</v>
      </c>
      <c r="H644" s="34">
        <f t="shared" si="36"/>
        <v>63.284106673041407</v>
      </c>
      <c r="I644" s="34">
        <v>264807.99878999998</v>
      </c>
      <c r="J644" s="37">
        <f t="shared" si="35"/>
        <v>137.75869508733885</v>
      </c>
    </row>
    <row r="645" spans="1:10" x14ac:dyDescent="0.25">
      <c r="A645" s="10" t="s">
        <v>339</v>
      </c>
      <c r="B645" s="3" t="s">
        <v>601</v>
      </c>
      <c r="C645" s="34">
        <v>371346.6</v>
      </c>
      <c r="D645" s="34"/>
      <c r="E645" s="34">
        <v>371346.6</v>
      </c>
      <c r="F645" s="34">
        <v>238234.58397000001</v>
      </c>
      <c r="G645" s="34">
        <f t="shared" si="34"/>
        <v>64.154238646590542</v>
      </c>
      <c r="H645" s="34">
        <f t="shared" si="36"/>
        <v>64.154238646590542</v>
      </c>
      <c r="I645" s="34">
        <v>199404.56657</v>
      </c>
      <c r="J645" s="37">
        <f t="shared" si="35"/>
        <v>119.47298302537565</v>
      </c>
    </row>
    <row r="646" spans="1:10" ht="30" x14ac:dyDescent="0.25">
      <c r="A646" s="10" t="s">
        <v>17</v>
      </c>
      <c r="B646" s="3" t="s">
        <v>823</v>
      </c>
      <c r="C646" s="34">
        <v>365399</v>
      </c>
      <c r="D646" s="34"/>
      <c r="E646" s="34">
        <v>365399</v>
      </c>
      <c r="F646" s="34">
        <v>219154.80461000002</v>
      </c>
      <c r="G646" s="34">
        <f t="shared" si="34"/>
        <v>59.976848488912125</v>
      </c>
      <c r="H646" s="34">
        <f t="shared" si="36"/>
        <v>59.976848488912125</v>
      </c>
      <c r="I646" s="34">
        <v>189567.02594999998</v>
      </c>
      <c r="J646" s="37">
        <f t="shared" si="35"/>
        <v>115.60808295204468</v>
      </c>
    </row>
    <row r="647" spans="1:10" x14ac:dyDescent="0.25">
      <c r="A647" s="10" t="s">
        <v>731</v>
      </c>
      <c r="B647" s="3" t="s">
        <v>194</v>
      </c>
      <c r="C647" s="34">
        <v>222602</v>
      </c>
      <c r="D647" s="34"/>
      <c r="E647" s="34">
        <v>241414.8</v>
      </c>
      <c r="F647" s="34">
        <v>159270.83246000001</v>
      </c>
      <c r="G647" s="34">
        <f t="shared" si="34"/>
        <v>71.549596346843245</v>
      </c>
      <c r="H647" s="34">
        <f t="shared" si="36"/>
        <v>65.973930537812933</v>
      </c>
      <c r="I647" s="34">
        <v>71950.598030000008</v>
      </c>
      <c r="J647" s="37" t="s">
        <v>1499</v>
      </c>
    </row>
    <row r="648" spans="1:10" x14ac:dyDescent="0.25">
      <c r="A648" s="10" t="s">
        <v>894</v>
      </c>
      <c r="B648" s="3" t="s">
        <v>422</v>
      </c>
      <c r="C648" s="34">
        <v>160</v>
      </c>
      <c r="D648" s="34"/>
      <c r="E648" s="34">
        <v>160</v>
      </c>
      <c r="F648" s="34">
        <v>0</v>
      </c>
      <c r="G648" s="34">
        <f t="shared" ref="G648:G711" si="37">F648/C648*100</f>
        <v>0</v>
      </c>
      <c r="H648" s="34">
        <f t="shared" ref="H648:H711" si="38">F648/E648*100</f>
        <v>0</v>
      </c>
      <c r="I648" s="34">
        <v>0</v>
      </c>
      <c r="J648" s="37"/>
    </row>
    <row r="649" spans="1:10" x14ac:dyDescent="0.25">
      <c r="A649" s="10" t="s">
        <v>423</v>
      </c>
      <c r="B649" s="3" t="s">
        <v>834</v>
      </c>
      <c r="C649" s="34">
        <v>927590.40000000002</v>
      </c>
      <c r="D649" s="34"/>
      <c r="E649" s="34">
        <v>283415.38915</v>
      </c>
      <c r="F649" s="34">
        <v>0</v>
      </c>
      <c r="G649" s="34">
        <f t="shared" si="37"/>
        <v>0</v>
      </c>
      <c r="H649" s="34">
        <f t="shared" si="38"/>
        <v>0</v>
      </c>
      <c r="I649" s="34">
        <v>0</v>
      </c>
      <c r="J649" s="37"/>
    </row>
    <row r="650" spans="1:10" x14ac:dyDescent="0.25">
      <c r="A650" s="10" t="s">
        <v>1261</v>
      </c>
      <c r="B650" s="3" t="s">
        <v>1290</v>
      </c>
      <c r="C650" s="34">
        <v>3553924</v>
      </c>
      <c r="D650" s="34"/>
      <c r="E650" s="34">
        <v>3480278.9370500003</v>
      </c>
      <c r="F650" s="34">
        <v>1459248.2178699998</v>
      </c>
      <c r="G650" s="34">
        <f t="shared" si="37"/>
        <v>41.060197625779274</v>
      </c>
      <c r="H650" s="34">
        <f t="shared" si="38"/>
        <v>41.929059258304932</v>
      </c>
      <c r="I650" s="34">
        <v>1203373.51829</v>
      </c>
      <c r="J650" s="37">
        <f t="shared" ref="J648:J711" si="39">F650/I650*100</f>
        <v>121.26311537448483</v>
      </c>
    </row>
    <row r="651" spans="1:10" x14ac:dyDescent="0.25">
      <c r="A651" s="10" t="s">
        <v>1180</v>
      </c>
      <c r="B651" s="3" t="s">
        <v>12</v>
      </c>
      <c r="C651" s="34">
        <v>28930</v>
      </c>
      <c r="D651" s="34"/>
      <c r="E651" s="34">
        <v>35447.5</v>
      </c>
      <c r="F651" s="34">
        <v>22272.659949999997</v>
      </c>
      <c r="G651" s="34">
        <f t="shared" si="37"/>
        <v>76.988109056342893</v>
      </c>
      <c r="H651" s="34">
        <f t="shared" si="38"/>
        <v>62.832808942802728</v>
      </c>
      <c r="I651" s="34">
        <v>26174.977340000001</v>
      </c>
      <c r="J651" s="37">
        <f t="shared" si="39"/>
        <v>85.09142017847492</v>
      </c>
    </row>
    <row r="652" spans="1:10" x14ac:dyDescent="0.25">
      <c r="A652" s="10" t="s">
        <v>1187</v>
      </c>
      <c r="B652" s="3" t="s">
        <v>1335</v>
      </c>
      <c r="C652" s="34">
        <v>28930</v>
      </c>
      <c r="D652" s="34"/>
      <c r="E652" s="34">
        <v>35447.5</v>
      </c>
      <c r="F652" s="34">
        <v>22272.659949999997</v>
      </c>
      <c r="G652" s="34">
        <f t="shared" si="37"/>
        <v>76.988109056342893</v>
      </c>
      <c r="H652" s="34">
        <f t="shared" si="38"/>
        <v>62.832808942802728</v>
      </c>
      <c r="I652" s="34">
        <v>26174.977340000001</v>
      </c>
      <c r="J652" s="37">
        <f t="shared" si="39"/>
        <v>85.09142017847492</v>
      </c>
    </row>
    <row r="653" spans="1:10" ht="30" x14ac:dyDescent="0.25">
      <c r="A653" s="10" t="s">
        <v>588</v>
      </c>
      <c r="B653" s="3" t="s">
        <v>388</v>
      </c>
      <c r="C653" s="34">
        <v>1065229.6000000001</v>
      </c>
      <c r="D653" s="34"/>
      <c r="E653" s="34">
        <v>1090491.6000000001</v>
      </c>
      <c r="F653" s="34">
        <v>692919.97542999999</v>
      </c>
      <c r="G653" s="34">
        <f t="shared" si="37"/>
        <v>65.048884806618219</v>
      </c>
      <c r="H653" s="34">
        <f t="shared" si="38"/>
        <v>63.541981930901613</v>
      </c>
      <c r="I653" s="34">
        <v>603603.39548000006</v>
      </c>
      <c r="J653" s="37">
        <f t="shared" si="39"/>
        <v>114.79722954158885</v>
      </c>
    </row>
    <row r="654" spans="1:10" x14ac:dyDescent="0.25">
      <c r="A654" s="10" t="s">
        <v>118</v>
      </c>
      <c r="B654" s="3" t="s">
        <v>465</v>
      </c>
      <c r="C654" s="34">
        <v>64204.9</v>
      </c>
      <c r="D654" s="34"/>
      <c r="E654" s="34">
        <v>64204.9</v>
      </c>
      <c r="F654" s="34">
        <v>44882.693729999999</v>
      </c>
      <c r="G654" s="34">
        <f t="shared" si="37"/>
        <v>69.905402438131674</v>
      </c>
      <c r="H654" s="34">
        <f t="shared" si="38"/>
        <v>69.905402438131674</v>
      </c>
      <c r="I654" s="34">
        <v>40019.83266</v>
      </c>
      <c r="J654" s="37">
        <f t="shared" si="39"/>
        <v>112.15112794527111</v>
      </c>
    </row>
    <row r="655" spans="1:10" x14ac:dyDescent="0.25">
      <c r="A655" s="10" t="s">
        <v>441</v>
      </c>
      <c r="B655" s="3" t="s">
        <v>761</v>
      </c>
      <c r="C655" s="34">
        <v>34806.699999999997</v>
      </c>
      <c r="D655" s="34"/>
      <c r="E655" s="34">
        <v>34793.65</v>
      </c>
      <c r="F655" s="34">
        <v>19721.649460000001</v>
      </c>
      <c r="G655" s="34">
        <f t="shared" si="37"/>
        <v>56.660497720266513</v>
      </c>
      <c r="H655" s="34">
        <f t="shared" si="38"/>
        <v>56.681749284711437</v>
      </c>
      <c r="I655" s="34">
        <v>18746.917819999999</v>
      </c>
      <c r="J655" s="37">
        <f t="shared" si="39"/>
        <v>105.1994234431439</v>
      </c>
    </row>
    <row r="656" spans="1:10" ht="30" x14ac:dyDescent="0.25">
      <c r="A656" s="10" t="s">
        <v>1306</v>
      </c>
      <c r="B656" s="3" t="s">
        <v>711</v>
      </c>
      <c r="C656" s="34">
        <v>896431.5</v>
      </c>
      <c r="D656" s="34"/>
      <c r="E656" s="34">
        <v>896444.55</v>
      </c>
      <c r="F656" s="34">
        <v>554704.95707</v>
      </c>
      <c r="G656" s="34">
        <f t="shared" si="37"/>
        <v>61.879235286801062</v>
      </c>
      <c r="H656" s="34">
        <f t="shared" si="38"/>
        <v>61.878334479249162</v>
      </c>
      <c r="I656" s="34">
        <v>488915.70423000003</v>
      </c>
      <c r="J656" s="37">
        <f t="shared" si="39"/>
        <v>113.45615456218825</v>
      </c>
    </row>
    <row r="657" spans="1:10" x14ac:dyDescent="0.25">
      <c r="A657" s="10" t="s">
        <v>1438</v>
      </c>
      <c r="B657" s="3" t="s">
        <v>930</v>
      </c>
      <c r="C657" s="34">
        <v>3000</v>
      </c>
      <c r="D657" s="34"/>
      <c r="E657" s="34">
        <v>3000</v>
      </c>
      <c r="F657" s="34">
        <v>461.43400000000003</v>
      </c>
      <c r="G657" s="34">
        <f t="shared" si="37"/>
        <v>15.381133333333336</v>
      </c>
      <c r="H657" s="34">
        <f t="shared" si="38"/>
        <v>15.381133333333336</v>
      </c>
      <c r="I657" s="34">
        <v>635.15</v>
      </c>
      <c r="J657" s="37">
        <f t="shared" si="39"/>
        <v>72.649610328268921</v>
      </c>
    </row>
    <row r="658" spans="1:10" ht="30" x14ac:dyDescent="0.25">
      <c r="A658" s="10" t="s">
        <v>549</v>
      </c>
      <c r="B658" s="3" t="s">
        <v>774</v>
      </c>
      <c r="C658" s="34">
        <v>66786.5</v>
      </c>
      <c r="D658" s="34"/>
      <c r="E658" s="34">
        <v>92048.5</v>
      </c>
      <c r="F658" s="34">
        <v>73149.241170000008</v>
      </c>
      <c r="G658" s="34">
        <f t="shared" si="37"/>
        <v>109.52698699587494</v>
      </c>
      <c r="H658" s="34">
        <f t="shared" si="38"/>
        <v>79.468151213762312</v>
      </c>
      <c r="I658" s="34">
        <v>55285.790770000007</v>
      </c>
      <c r="J658" s="37">
        <f t="shared" si="39"/>
        <v>132.31110589394578</v>
      </c>
    </row>
    <row r="659" spans="1:10" x14ac:dyDescent="0.25">
      <c r="A659" s="10" t="s">
        <v>757</v>
      </c>
      <c r="B659" s="3" t="s">
        <v>128</v>
      </c>
      <c r="C659" s="34">
        <v>35120016.899999999</v>
      </c>
      <c r="D659" s="34"/>
      <c r="E659" s="34">
        <v>35505856.460129999</v>
      </c>
      <c r="F659" s="34">
        <v>16813284.427140001</v>
      </c>
      <c r="G659" s="34">
        <f t="shared" si="37"/>
        <v>47.873793668761024</v>
      </c>
      <c r="H659" s="34">
        <f t="shared" si="38"/>
        <v>47.353552634393886</v>
      </c>
      <c r="I659" s="34">
        <v>18137300.042330001</v>
      </c>
      <c r="J659" s="37">
        <f t="shared" si="39"/>
        <v>92.700040181835632</v>
      </c>
    </row>
    <row r="660" spans="1:10" x14ac:dyDescent="0.25">
      <c r="A660" s="10" t="s">
        <v>782</v>
      </c>
      <c r="B660" s="3" t="s">
        <v>972</v>
      </c>
      <c r="C660" s="34">
        <v>527230.5</v>
      </c>
      <c r="D660" s="34"/>
      <c r="E660" s="34">
        <v>527230.5</v>
      </c>
      <c r="F660" s="34">
        <v>274104.28830000001</v>
      </c>
      <c r="G660" s="34">
        <f t="shared" si="37"/>
        <v>51.989459695522164</v>
      </c>
      <c r="H660" s="34">
        <f t="shared" si="38"/>
        <v>51.989459695522164</v>
      </c>
      <c r="I660" s="34">
        <v>281924.77785000001</v>
      </c>
      <c r="J660" s="37">
        <f t="shared" si="39"/>
        <v>97.226036813918867</v>
      </c>
    </row>
    <row r="661" spans="1:10" x14ac:dyDescent="0.25">
      <c r="A661" s="10" t="s">
        <v>318</v>
      </c>
      <c r="B661" s="3" t="s">
        <v>1204</v>
      </c>
      <c r="C661" s="34">
        <v>430949.9</v>
      </c>
      <c r="D661" s="34"/>
      <c r="E661" s="34">
        <v>430949.9</v>
      </c>
      <c r="F661" s="34">
        <v>0</v>
      </c>
      <c r="G661" s="34">
        <f t="shared" si="37"/>
        <v>0</v>
      </c>
      <c r="H661" s="34">
        <f t="shared" si="38"/>
        <v>0</v>
      </c>
      <c r="I661" s="34">
        <v>1227876.8081500002</v>
      </c>
      <c r="J661" s="37">
        <f t="shared" si="39"/>
        <v>0</v>
      </c>
    </row>
    <row r="662" spans="1:10" x14ac:dyDescent="0.25">
      <c r="A662" s="10" t="s">
        <v>681</v>
      </c>
      <c r="B662" s="3" t="s">
        <v>209</v>
      </c>
      <c r="C662" s="34">
        <v>239.5</v>
      </c>
      <c r="D662" s="34"/>
      <c r="E662" s="34">
        <v>897.96013000000005</v>
      </c>
      <c r="F662" s="34">
        <v>293.44184999999999</v>
      </c>
      <c r="G662" s="34">
        <f t="shared" si="37"/>
        <v>122.52269311064718</v>
      </c>
      <c r="H662" s="34">
        <f t="shared" si="38"/>
        <v>32.678717038361157</v>
      </c>
      <c r="I662" s="34">
        <v>0</v>
      </c>
      <c r="J662" s="37"/>
    </row>
    <row r="663" spans="1:10" x14ac:dyDescent="0.25">
      <c r="A663" s="10" t="s">
        <v>1143</v>
      </c>
      <c r="B663" s="3" t="s">
        <v>1040</v>
      </c>
      <c r="C663" s="34">
        <v>2359345.2999999998</v>
      </c>
      <c r="D663" s="34"/>
      <c r="E663" s="34">
        <v>2359345.2999999998</v>
      </c>
      <c r="F663" s="34">
        <v>1483770.1571300002</v>
      </c>
      <c r="G663" s="34">
        <f t="shared" si="37"/>
        <v>62.889063213002359</v>
      </c>
      <c r="H663" s="34">
        <f t="shared" si="38"/>
        <v>62.889063213002359</v>
      </c>
      <c r="I663" s="34">
        <v>0</v>
      </c>
      <c r="J663" s="37"/>
    </row>
    <row r="664" spans="1:10" x14ac:dyDescent="0.25">
      <c r="A664" s="10" t="s">
        <v>1349</v>
      </c>
      <c r="B664" s="3" t="s">
        <v>1267</v>
      </c>
      <c r="C664" s="34">
        <v>65631.399999999994</v>
      </c>
      <c r="D664" s="34"/>
      <c r="E664" s="34">
        <v>69933.3</v>
      </c>
      <c r="F664" s="34">
        <v>15185.516220000001</v>
      </c>
      <c r="G664" s="34">
        <f t="shared" si="37"/>
        <v>23.137577775272206</v>
      </c>
      <c r="H664" s="34">
        <f t="shared" si="38"/>
        <v>21.714285211766068</v>
      </c>
      <c r="I664" s="34">
        <v>10646.293089999999</v>
      </c>
      <c r="J664" s="37">
        <f t="shared" si="39"/>
        <v>142.63665382520483</v>
      </c>
    </row>
    <row r="665" spans="1:10" x14ac:dyDescent="0.25">
      <c r="A665" s="10" t="s">
        <v>954</v>
      </c>
      <c r="B665" s="3" t="s">
        <v>13</v>
      </c>
      <c r="C665" s="34">
        <v>665666.9</v>
      </c>
      <c r="D665" s="34"/>
      <c r="E665" s="34">
        <v>719903.7</v>
      </c>
      <c r="F665" s="34">
        <v>389367.90698000003</v>
      </c>
      <c r="G665" s="34">
        <f t="shared" si="37"/>
        <v>58.492904931881093</v>
      </c>
      <c r="H665" s="34">
        <f t="shared" si="38"/>
        <v>54.08610998665516</v>
      </c>
      <c r="I665" s="34">
        <v>355945.58473</v>
      </c>
      <c r="J665" s="37">
        <f t="shared" si="39"/>
        <v>109.3897280044511</v>
      </c>
    </row>
    <row r="666" spans="1:10" x14ac:dyDescent="0.25">
      <c r="A666" s="10" t="s">
        <v>217</v>
      </c>
      <c r="B666" s="3" t="s">
        <v>265</v>
      </c>
      <c r="C666" s="34">
        <v>6781355</v>
      </c>
      <c r="D666" s="34"/>
      <c r="E666" s="34">
        <v>6843480.5999999996</v>
      </c>
      <c r="F666" s="34">
        <v>2649505.3934999998</v>
      </c>
      <c r="G666" s="34">
        <f t="shared" si="37"/>
        <v>39.070442315731881</v>
      </c>
      <c r="H666" s="34">
        <f t="shared" si="38"/>
        <v>38.715758082225001</v>
      </c>
      <c r="I666" s="34">
        <v>2988081.6350100003</v>
      </c>
      <c r="J666" s="37">
        <f t="shared" si="39"/>
        <v>88.669110055660596</v>
      </c>
    </row>
    <row r="667" spans="1:10" x14ac:dyDescent="0.25">
      <c r="A667" s="10" t="s">
        <v>755</v>
      </c>
      <c r="B667" s="3" t="s">
        <v>1111</v>
      </c>
      <c r="C667" s="34">
        <v>19387078.100000001</v>
      </c>
      <c r="D667" s="34"/>
      <c r="E667" s="34">
        <v>19416791.600000001</v>
      </c>
      <c r="F667" s="34">
        <v>7948584.5978800002</v>
      </c>
      <c r="G667" s="34">
        <f t="shared" si="37"/>
        <v>40.999394322757695</v>
      </c>
      <c r="H667" s="34">
        <f t="shared" si="38"/>
        <v>40.936652983801913</v>
      </c>
      <c r="I667" s="34">
        <v>10578027.449350001</v>
      </c>
      <c r="J667" s="37">
        <f t="shared" si="39"/>
        <v>75.14240850611921</v>
      </c>
    </row>
    <row r="668" spans="1:10" x14ac:dyDescent="0.25">
      <c r="A668" s="10" t="s">
        <v>1341</v>
      </c>
      <c r="B668" s="3" t="s">
        <v>464</v>
      </c>
      <c r="C668" s="34">
        <v>486609.3</v>
      </c>
      <c r="D668" s="34"/>
      <c r="E668" s="34">
        <v>484262.3</v>
      </c>
      <c r="F668" s="34">
        <v>152062.72993</v>
      </c>
      <c r="G668" s="34">
        <f t="shared" si="37"/>
        <v>31.249450006401442</v>
      </c>
      <c r="H668" s="34">
        <f t="shared" si="38"/>
        <v>31.400901934757258</v>
      </c>
      <c r="I668" s="34">
        <v>130723.58318</v>
      </c>
      <c r="J668" s="37">
        <f t="shared" si="39"/>
        <v>116.32386921387936</v>
      </c>
    </row>
    <row r="669" spans="1:10" x14ac:dyDescent="0.25">
      <c r="A669" s="10" t="s">
        <v>120</v>
      </c>
      <c r="B669" s="3" t="s">
        <v>34</v>
      </c>
      <c r="C669" s="34">
        <v>4415911</v>
      </c>
      <c r="D669" s="34"/>
      <c r="E669" s="34">
        <v>4653061.3</v>
      </c>
      <c r="F669" s="34">
        <v>3900410.3953499999</v>
      </c>
      <c r="G669" s="34">
        <f t="shared" si="37"/>
        <v>88.326290891052821</v>
      </c>
      <c r="H669" s="34">
        <f t="shared" si="38"/>
        <v>83.824608013438379</v>
      </c>
      <c r="I669" s="34">
        <v>2564073.9109699996</v>
      </c>
      <c r="J669" s="37">
        <f t="shared" si="39"/>
        <v>152.11770529167231</v>
      </c>
    </row>
    <row r="670" spans="1:10" x14ac:dyDescent="0.25">
      <c r="A670" s="10" t="s">
        <v>103</v>
      </c>
      <c r="B670" s="3" t="s">
        <v>497</v>
      </c>
      <c r="C670" s="34">
        <v>9288696.0999999996</v>
      </c>
      <c r="D670" s="34"/>
      <c r="E670" s="34">
        <v>10135510.18565</v>
      </c>
      <c r="F670" s="34">
        <v>2242547.5855399999</v>
      </c>
      <c r="G670" s="34">
        <f t="shared" si="37"/>
        <v>24.142759773785688</v>
      </c>
      <c r="H670" s="34">
        <f t="shared" si="38"/>
        <v>22.125650751306338</v>
      </c>
      <c r="I670" s="34">
        <v>2161533.4140999997</v>
      </c>
      <c r="J670" s="37">
        <f t="shared" si="39"/>
        <v>103.74799533107067</v>
      </c>
    </row>
    <row r="671" spans="1:10" x14ac:dyDescent="0.25">
      <c r="A671" s="10" t="s">
        <v>193</v>
      </c>
      <c r="B671" s="3" t="s">
        <v>723</v>
      </c>
      <c r="C671" s="34">
        <v>4338118.0999999996</v>
      </c>
      <c r="D671" s="34"/>
      <c r="E671" s="34">
        <v>4789895.7</v>
      </c>
      <c r="F671" s="34">
        <v>501137.31080000004</v>
      </c>
      <c r="G671" s="34">
        <f t="shared" si="37"/>
        <v>11.55195177374263</v>
      </c>
      <c r="H671" s="34">
        <f t="shared" si="38"/>
        <v>10.46238461518066</v>
      </c>
      <c r="I671" s="34">
        <v>272862.32201999996</v>
      </c>
      <c r="J671" s="37">
        <f t="shared" si="39"/>
        <v>183.6594026943992</v>
      </c>
    </row>
    <row r="672" spans="1:10" x14ac:dyDescent="0.25">
      <c r="A672" s="10" t="s">
        <v>1145</v>
      </c>
      <c r="B672" s="3" t="s">
        <v>948</v>
      </c>
      <c r="C672" s="34">
        <v>3814197.6</v>
      </c>
      <c r="D672" s="34"/>
      <c r="E672" s="34">
        <v>3997985.9856500002</v>
      </c>
      <c r="F672" s="34">
        <v>1117464.1544900001</v>
      </c>
      <c r="G672" s="34">
        <f t="shared" si="37"/>
        <v>29.297489843997599</v>
      </c>
      <c r="H672" s="34">
        <f t="shared" si="38"/>
        <v>27.950677128457237</v>
      </c>
      <c r="I672" s="34">
        <v>1126166.40995</v>
      </c>
      <c r="J672" s="37">
        <f t="shared" si="39"/>
        <v>99.227267357371602</v>
      </c>
    </row>
    <row r="673" spans="1:10" x14ac:dyDescent="0.25">
      <c r="A673" s="10" t="s">
        <v>1193</v>
      </c>
      <c r="B673" s="3" t="s">
        <v>322</v>
      </c>
      <c r="C673" s="34">
        <v>946926.3</v>
      </c>
      <c r="D673" s="34"/>
      <c r="E673" s="34">
        <v>1158088.3999999999</v>
      </c>
      <c r="F673" s="34">
        <v>501281.10820000002</v>
      </c>
      <c r="G673" s="34">
        <f t="shared" si="37"/>
        <v>52.937711012990128</v>
      </c>
      <c r="H673" s="34">
        <f t="shared" si="38"/>
        <v>43.285219694800503</v>
      </c>
      <c r="I673" s="34">
        <v>662269.35590999993</v>
      </c>
      <c r="J673" s="37">
        <f t="shared" si="39"/>
        <v>75.69142430140198</v>
      </c>
    </row>
    <row r="674" spans="1:10" x14ac:dyDescent="0.25">
      <c r="A674" s="10" t="s">
        <v>1415</v>
      </c>
      <c r="B674" s="3" t="s">
        <v>786</v>
      </c>
      <c r="C674" s="34">
        <v>189454.1</v>
      </c>
      <c r="D674" s="34"/>
      <c r="E674" s="34">
        <v>189540.1</v>
      </c>
      <c r="F674" s="34">
        <v>122665.01204999999</v>
      </c>
      <c r="G674" s="34">
        <f t="shared" si="37"/>
        <v>64.746559747189409</v>
      </c>
      <c r="H674" s="34">
        <f t="shared" si="38"/>
        <v>64.717182300737406</v>
      </c>
      <c r="I674" s="34">
        <v>100235.32622</v>
      </c>
      <c r="J674" s="37">
        <f t="shared" si="39"/>
        <v>122.37702681863929</v>
      </c>
    </row>
    <row r="675" spans="1:10" x14ac:dyDescent="0.25">
      <c r="A675" s="10" t="s">
        <v>559</v>
      </c>
      <c r="B675" s="3" t="s">
        <v>237</v>
      </c>
      <c r="C675" s="34">
        <v>648659.1</v>
      </c>
      <c r="D675" s="34"/>
      <c r="E675" s="34">
        <v>757480.23987000005</v>
      </c>
      <c r="F675" s="34">
        <v>188069.54721000002</v>
      </c>
      <c r="G675" s="34">
        <f t="shared" si="37"/>
        <v>28.993588035687779</v>
      </c>
      <c r="H675" s="34">
        <f t="shared" si="38"/>
        <v>24.828310668840263</v>
      </c>
      <c r="I675" s="34">
        <v>677336.20171000005</v>
      </c>
      <c r="J675" s="37">
        <f t="shared" si="39"/>
        <v>27.766055724646115</v>
      </c>
    </row>
    <row r="676" spans="1:10" x14ac:dyDescent="0.25">
      <c r="A676" s="10" t="s">
        <v>1192</v>
      </c>
      <c r="B676" s="3" t="s">
        <v>1080</v>
      </c>
      <c r="C676" s="34">
        <v>2301.3000000000002</v>
      </c>
      <c r="D676" s="34"/>
      <c r="E676" s="34">
        <v>2301.3000000000002</v>
      </c>
      <c r="F676" s="34">
        <v>1193.0205900000001</v>
      </c>
      <c r="G676" s="34">
        <f t="shared" si="37"/>
        <v>51.841158910181207</v>
      </c>
      <c r="H676" s="34">
        <f t="shared" si="38"/>
        <v>51.841158910181207</v>
      </c>
      <c r="I676" s="34">
        <v>528.56404000000009</v>
      </c>
      <c r="J676" s="37" t="s">
        <v>1499</v>
      </c>
    </row>
    <row r="677" spans="1:10" x14ac:dyDescent="0.25">
      <c r="A677" s="10" t="s">
        <v>705</v>
      </c>
      <c r="B677" s="3" t="s">
        <v>1297</v>
      </c>
      <c r="C677" s="34">
        <v>446986.4</v>
      </c>
      <c r="D677" s="34"/>
      <c r="E677" s="34">
        <v>446986.4</v>
      </c>
      <c r="F677" s="34">
        <v>80645.715100000001</v>
      </c>
      <c r="G677" s="34">
        <f t="shared" si="37"/>
        <v>18.042095934014991</v>
      </c>
      <c r="H677" s="34">
        <f t="shared" si="38"/>
        <v>18.042095934014991</v>
      </c>
      <c r="I677" s="34">
        <v>0</v>
      </c>
      <c r="J677" s="37"/>
    </row>
    <row r="678" spans="1:10" ht="30" x14ac:dyDescent="0.25">
      <c r="A678" s="10" t="s">
        <v>495</v>
      </c>
      <c r="B678" s="3" t="s">
        <v>55</v>
      </c>
      <c r="C678" s="34">
        <v>31004.9</v>
      </c>
      <c r="D678" s="34"/>
      <c r="E678" s="34">
        <v>139989.4</v>
      </c>
      <c r="F678" s="34">
        <v>32378.673940000001</v>
      </c>
      <c r="G678" s="34">
        <f t="shared" si="37"/>
        <v>104.43082848194962</v>
      </c>
      <c r="H678" s="34">
        <f t="shared" si="38"/>
        <v>23.129375466999647</v>
      </c>
      <c r="I678" s="34">
        <v>17056.965559999997</v>
      </c>
      <c r="J678" s="37">
        <f t="shared" si="39"/>
        <v>189.82669470782471</v>
      </c>
    </row>
    <row r="679" spans="1:10" x14ac:dyDescent="0.25">
      <c r="A679" s="10" t="s">
        <v>411</v>
      </c>
      <c r="B679" s="3" t="s">
        <v>1144</v>
      </c>
      <c r="C679" s="34">
        <v>168366.5</v>
      </c>
      <c r="D679" s="34"/>
      <c r="E679" s="34">
        <v>168203.13987000001</v>
      </c>
      <c r="F679" s="34">
        <v>73852.137579999995</v>
      </c>
      <c r="G679" s="34">
        <f t="shared" si="37"/>
        <v>43.863914484175886</v>
      </c>
      <c r="H679" s="34">
        <f t="shared" si="38"/>
        <v>43.906515441434955</v>
      </c>
      <c r="I679" s="34">
        <v>659750.67211000004</v>
      </c>
      <c r="J679" s="37">
        <f t="shared" si="39"/>
        <v>11.193946547080841</v>
      </c>
    </row>
    <row r="680" spans="1:10" x14ac:dyDescent="0.25">
      <c r="A680" s="10" t="s">
        <v>52</v>
      </c>
      <c r="B680" s="3" t="s">
        <v>607</v>
      </c>
      <c r="C680" s="34">
        <v>25286619.899999999</v>
      </c>
      <c r="D680" s="34"/>
      <c r="E680" s="34">
        <v>27445352.650200002</v>
      </c>
      <c r="F680" s="34">
        <v>17395903.13321</v>
      </c>
      <c r="G680" s="34">
        <f t="shared" si="37"/>
        <v>68.794893117407128</v>
      </c>
      <c r="H680" s="34">
        <f t="shared" si="38"/>
        <v>63.383784332912299</v>
      </c>
      <c r="I680" s="34">
        <v>15485983.414649999</v>
      </c>
      <c r="J680" s="37">
        <f t="shared" si="39"/>
        <v>112.33321557579086</v>
      </c>
    </row>
    <row r="681" spans="1:10" x14ac:dyDescent="0.25">
      <c r="A681" s="10" t="s">
        <v>1416</v>
      </c>
      <c r="B681" s="3" t="s">
        <v>828</v>
      </c>
      <c r="C681" s="34">
        <v>4222722.2</v>
      </c>
      <c r="D681" s="34"/>
      <c r="E681" s="34">
        <v>4222722.2</v>
      </c>
      <c r="F681" s="34">
        <v>3134314.9247900001</v>
      </c>
      <c r="G681" s="34">
        <f t="shared" si="37"/>
        <v>74.224985124287841</v>
      </c>
      <c r="H681" s="34">
        <f t="shared" si="38"/>
        <v>74.224985124287841</v>
      </c>
      <c r="I681" s="34">
        <v>2443271.9353700001</v>
      </c>
      <c r="J681" s="37">
        <f t="shared" si="39"/>
        <v>128.28350702253496</v>
      </c>
    </row>
    <row r="682" spans="1:10" x14ac:dyDescent="0.25">
      <c r="A682" s="10" t="s">
        <v>963</v>
      </c>
      <c r="B682" s="3" t="s">
        <v>1053</v>
      </c>
      <c r="C682" s="34">
        <v>15940363.4</v>
      </c>
      <c r="D682" s="34"/>
      <c r="E682" s="34">
        <v>17533723.664000001</v>
      </c>
      <c r="F682" s="34">
        <v>10434617.3254</v>
      </c>
      <c r="G682" s="34">
        <f t="shared" si="37"/>
        <v>65.460347819924863</v>
      </c>
      <c r="H682" s="34">
        <f t="shared" si="38"/>
        <v>59.511701708999851</v>
      </c>
      <c r="I682" s="34">
        <v>10217250.396569999</v>
      </c>
      <c r="J682" s="37">
        <f t="shared" si="39"/>
        <v>102.12745034518262</v>
      </c>
    </row>
    <row r="683" spans="1:10" x14ac:dyDescent="0.25">
      <c r="A683" s="10" t="s">
        <v>886</v>
      </c>
      <c r="B683" s="3" t="s">
        <v>427</v>
      </c>
      <c r="C683" s="34">
        <v>1013584.6</v>
      </c>
      <c r="D683" s="34"/>
      <c r="E683" s="34">
        <v>986984</v>
      </c>
      <c r="F683" s="34">
        <v>891891.06034000008</v>
      </c>
      <c r="G683" s="34">
        <f t="shared" si="37"/>
        <v>87.993746189513942</v>
      </c>
      <c r="H683" s="34">
        <f t="shared" si="38"/>
        <v>90.365300789070545</v>
      </c>
      <c r="I683" s="34">
        <v>626147.48164999997</v>
      </c>
      <c r="J683" s="37">
        <f t="shared" si="39"/>
        <v>142.44105206487819</v>
      </c>
    </row>
    <row r="684" spans="1:10" x14ac:dyDescent="0.25">
      <c r="A684" s="10" t="s">
        <v>158</v>
      </c>
      <c r="B684" s="3" t="s">
        <v>663</v>
      </c>
      <c r="C684" s="34">
        <v>2861449.1</v>
      </c>
      <c r="D684" s="34"/>
      <c r="E684" s="34">
        <v>3083602.8861999996</v>
      </c>
      <c r="F684" s="34">
        <v>1847861.92839</v>
      </c>
      <c r="G684" s="34">
        <f t="shared" si="37"/>
        <v>64.577836746772803</v>
      </c>
      <c r="H684" s="34">
        <f t="shared" si="38"/>
        <v>59.925418304014045</v>
      </c>
      <c r="I684" s="34">
        <v>1501864.4913399999</v>
      </c>
      <c r="J684" s="37">
        <f t="shared" si="39"/>
        <v>123.03785987651207</v>
      </c>
    </row>
    <row r="685" spans="1:10" ht="30" x14ac:dyDescent="0.25">
      <c r="A685" s="10" t="s">
        <v>647</v>
      </c>
      <c r="B685" s="3" t="s">
        <v>874</v>
      </c>
      <c r="C685" s="34">
        <v>109316.5</v>
      </c>
      <c r="D685" s="34"/>
      <c r="E685" s="34">
        <v>105077.3</v>
      </c>
      <c r="F685" s="34">
        <v>62002.760999999999</v>
      </c>
      <c r="G685" s="34">
        <f t="shared" si="37"/>
        <v>56.718574963523352</v>
      </c>
      <c r="H685" s="34">
        <f t="shared" si="38"/>
        <v>59.006808321112167</v>
      </c>
      <c r="I685" s="34">
        <v>57318.684520000003</v>
      </c>
      <c r="J685" s="37">
        <f t="shared" si="39"/>
        <v>108.17198880125309</v>
      </c>
    </row>
    <row r="686" spans="1:10" x14ac:dyDescent="0.25">
      <c r="A686" s="10" t="s">
        <v>174</v>
      </c>
      <c r="B686" s="3" t="s">
        <v>499</v>
      </c>
      <c r="C686" s="34">
        <v>143821.79999999999</v>
      </c>
      <c r="D686" s="34"/>
      <c r="E686" s="34">
        <v>143821.79999999999</v>
      </c>
      <c r="F686" s="34">
        <v>80086.920159999994</v>
      </c>
      <c r="G686" s="34">
        <f t="shared" si="37"/>
        <v>55.684826750881996</v>
      </c>
      <c r="H686" s="34">
        <f t="shared" si="38"/>
        <v>55.684826750881996</v>
      </c>
      <c r="I686" s="34">
        <v>106467.08620000001</v>
      </c>
      <c r="J686" s="37">
        <f t="shared" si="39"/>
        <v>75.222233479326675</v>
      </c>
    </row>
    <row r="687" spans="1:10" x14ac:dyDescent="0.25">
      <c r="A687" s="10" t="s">
        <v>90</v>
      </c>
      <c r="B687" s="3" t="s">
        <v>949</v>
      </c>
      <c r="C687" s="34">
        <v>995362.3</v>
      </c>
      <c r="D687" s="34"/>
      <c r="E687" s="34">
        <v>1369420.8</v>
      </c>
      <c r="F687" s="34">
        <v>945128.21313000005</v>
      </c>
      <c r="G687" s="34">
        <f t="shared" si="37"/>
        <v>94.953185702331695</v>
      </c>
      <c r="H687" s="34">
        <f t="shared" si="38"/>
        <v>69.016639233900932</v>
      </c>
      <c r="I687" s="34">
        <v>533663.33900000004</v>
      </c>
      <c r="J687" s="37">
        <f t="shared" si="39"/>
        <v>177.10195624474028</v>
      </c>
    </row>
    <row r="688" spans="1:10" x14ac:dyDescent="0.25">
      <c r="A688" s="10" t="s">
        <v>1454</v>
      </c>
      <c r="B688" s="3" t="s">
        <v>336</v>
      </c>
      <c r="C688" s="34">
        <v>4924513.5</v>
      </c>
      <c r="D688" s="34"/>
      <c r="E688" s="34">
        <v>5314409.5999999996</v>
      </c>
      <c r="F688" s="34">
        <v>2867261.6128600002</v>
      </c>
      <c r="G688" s="34">
        <f t="shared" si="37"/>
        <v>58.22426139881636</v>
      </c>
      <c r="H688" s="34">
        <f t="shared" si="38"/>
        <v>53.952589820325493</v>
      </c>
      <c r="I688" s="34">
        <v>2359197.4515</v>
      </c>
      <c r="J688" s="37">
        <f t="shared" si="39"/>
        <v>121.53546584398724</v>
      </c>
    </row>
    <row r="689" spans="1:10" x14ac:dyDescent="0.25">
      <c r="A689" s="10" t="s">
        <v>347</v>
      </c>
      <c r="B689" s="3" t="s">
        <v>1175</v>
      </c>
      <c r="C689" s="34">
        <v>4788271.7</v>
      </c>
      <c r="D689" s="34"/>
      <c r="E689" s="34">
        <v>5178167.8</v>
      </c>
      <c r="F689" s="34">
        <v>2791227.6260500001</v>
      </c>
      <c r="G689" s="34">
        <f t="shared" si="37"/>
        <v>58.293008436634878</v>
      </c>
      <c r="H689" s="34">
        <f t="shared" si="38"/>
        <v>53.903769322616391</v>
      </c>
      <c r="I689" s="34">
        <v>2296854.7531300001</v>
      </c>
      <c r="J689" s="37">
        <f t="shared" si="39"/>
        <v>121.52390664870305</v>
      </c>
    </row>
    <row r="690" spans="1:10" x14ac:dyDescent="0.25">
      <c r="A690" s="10" t="s">
        <v>74</v>
      </c>
      <c r="B690" s="3" t="s">
        <v>1396</v>
      </c>
      <c r="C690" s="34">
        <v>15450.6</v>
      </c>
      <c r="D690" s="34"/>
      <c r="E690" s="34">
        <v>15450.6</v>
      </c>
      <c r="F690" s="34">
        <v>10600</v>
      </c>
      <c r="G690" s="34">
        <f t="shared" si="37"/>
        <v>68.605749938513711</v>
      </c>
      <c r="H690" s="34">
        <f t="shared" si="38"/>
        <v>68.605749938513711</v>
      </c>
      <c r="I690" s="34">
        <v>10200</v>
      </c>
      <c r="J690" s="37">
        <f t="shared" si="39"/>
        <v>103.92156862745099</v>
      </c>
    </row>
    <row r="691" spans="1:10" x14ac:dyDescent="0.25">
      <c r="A691" s="10" t="s">
        <v>950</v>
      </c>
      <c r="B691" s="3" t="s">
        <v>406</v>
      </c>
      <c r="C691" s="34">
        <v>120791.2</v>
      </c>
      <c r="D691" s="34"/>
      <c r="E691" s="34">
        <v>120791.2</v>
      </c>
      <c r="F691" s="34">
        <v>65433.986810000002</v>
      </c>
      <c r="G691" s="34">
        <f t="shared" si="37"/>
        <v>54.171153867169132</v>
      </c>
      <c r="H691" s="34">
        <f t="shared" si="38"/>
        <v>54.171153867169132</v>
      </c>
      <c r="I691" s="34">
        <v>52142.698369999998</v>
      </c>
      <c r="J691" s="37">
        <f t="shared" si="39"/>
        <v>125.49021983037048</v>
      </c>
    </row>
    <row r="692" spans="1:10" x14ac:dyDescent="0.25">
      <c r="A692" s="10" t="s">
        <v>330</v>
      </c>
      <c r="B692" s="3" t="s">
        <v>698</v>
      </c>
      <c r="C692" s="34">
        <v>12538919.300000001</v>
      </c>
      <c r="D692" s="34"/>
      <c r="E692" s="34">
        <v>13935870.199999999</v>
      </c>
      <c r="F692" s="34">
        <v>7118981.7339200005</v>
      </c>
      <c r="G692" s="34">
        <f t="shared" si="37"/>
        <v>56.775082154966896</v>
      </c>
      <c r="H692" s="34">
        <f t="shared" si="38"/>
        <v>51.08386940859998</v>
      </c>
      <c r="I692" s="34">
        <v>5395373.2491000006</v>
      </c>
      <c r="J692" s="37">
        <f t="shared" si="39"/>
        <v>131.94604720085889</v>
      </c>
    </row>
    <row r="693" spans="1:10" x14ac:dyDescent="0.25">
      <c r="A693" s="10" t="s">
        <v>831</v>
      </c>
      <c r="B693" s="3" t="s">
        <v>918</v>
      </c>
      <c r="C693" s="34">
        <v>4282495.7</v>
      </c>
      <c r="D693" s="34"/>
      <c r="E693" s="34">
        <v>3740263.9</v>
      </c>
      <c r="F693" s="34">
        <v>1601625.0445000001</v>
      </c>
      <c r="G693" s="34">
        <f t="shared" si="37"/>
        <v>37.399338065885274</v>
      </c>
      <c r="H693" s="34">
        <f t="shared" si="38"/>
        <v>42.821177524398749</v>
      </c>
      <c r="I693" s="34">
        <v>1407577.44328</v>
      </c>
      <c r="J693" s="37">
        <f t="shared" si="39"/>
        <v>113.78592717199429</v>
      </c>
    </row>
    <row r="694" spans="1:10" x14ac:dyDescent="0.25">
      <c r="A694" s="10" t="s">
        <v>412</v>
      </c>
      <c r="B694" s="3" t="s">
        <v>1155</v>
      </c>
      <c r="C694" s="34">
        <v>3371101.3</v>
      </c>
      <c r="D694" s="34"/>
      <c r="E694" s="34">
        <v>4917190.4000000004</v>
      </c>
      <c r="F694" s="34">
        <v>2993330.7193200001</v>
      </c>
      <c r="G694" s="34">
        <f t="shared" si="37"/>
        <v>88.79385260003906</v>
      </c>
      <c r="H694" s="34">
        <f t="shared" si="38"/>
        <v>60.874818256376649</v>
      </c>
      <c r="I694" s="34">
        <v>2418835.88454</v>
      </c>
      <c r="J694" s="37">
        <f t="shared" si="39"/>
        <v>123.75088109333446</v>
      </c>
    </row>
    <row r="695" spans="1:10" x14ac:dyDescent="0.25">
      <c r="A695" s="10" t="s">
        <v>1442</v>
      </c>
      <c r="B695" s="3" t="s">
        <v>541</v>
      </c>
      <c r="C695" s="34">
        <v>67344.5</v>
      </c>
      <c r="D695" s="34"/>
      <c r="E695" s="34">
        <v>67344.5</v>
      </c>
      <c r="F695" s="34">
        <v>48418.429090000005</v>
      </c>
      <c r="G695" s="34">
        <f t="shared" si="37"/>
        <v>71.896634602677295</v>
      </c>
      <c r="H695" s="34">
        <f t="shared" si="38"/>
        <v>71.896634602677295</v>
      </c>
      <c r="I695" s="34">
        <v>44420.502479999996</v>
      </c>
      <c r="J695" s="37">
        <f t="shared" si="39"/>
        <v>109.00018321899903</v>
      </c>
    </row>
    <row r="696" spans="1:10" x14ac:dyDescent="0.25">
      <c r="A696" s="10" t="s">
        <v>4</v>
      </c>
      <c r="B696" s="3" t="s">
        <v>764</v>
      </c>
      <c r="C696" s="34">
        <v>1178901.3</v>
      </c>
      <c r="D696" s="34"/>
      <c r="E696" s="34">
        <v>1177165.3</v>
      </c>
      <c r="F696" s="34">
        <v>808800.41029999999</v>
      </c>
      <c r="G696" s="34">
        <f t="shared" si="37"/>
        <v>68.606287082726936</v>
      </c>
      <c r="H696" s="34">
        <f t="shared" si="38"/>
        <v>68.707462775193932</v>
      </c>
      <c r="I696" s="34">
        <v>409548.35954000003</v>
      </c>
      <c r="J696" s="37">
        <f t="shared" si="39"/>
        <v>197.48593577775168</v>
      </c>
    </row>
    <row r="697" spans="1:10" x14ac:dyDescent="0.25">
      <c r="A697" s="10" t="s">
        <v>1068</v>
      </c>
      <c r="B697" s="3" t="s">
        <v>984</v>
      </c>
      <c r="C697" s="34">
        <v>388505.4</v>
      </c>
      <c r="D697" s="34"/>
      <c r="E697" s="34">
        <v>328410</v>
      </c>
      <c r="F697" s="34">
        <v>209275.86499999999</v>
      </c>
      <c r="G697" s="34">
        <f t="shared" si="37"/>
        <v>53.866912789371781</v>
      </c>
      <c r="H697" s="34">
        <f t="shared" si="38"/>
        <v>63.723962425017511</v>
      </c>
      <c r="I697" s="34">
        <v>197728.06369000001</v>
      </c>
      <c r="J697" s="37">
        <f t="shared" si="39"/>
        <v>105.84024396663527</v>
      </c>
    </row>
    <row r="698" spans="1:10" ht="30" x14ac:dyDescent="0.25">
      <c r="A698" s="10" t="s">
        <v>1446</v>
      </c>
      <c r="B698" s="3" t="s">
        <v>1216</v>
      </c>
      <c r="C698" s="34">
        <v>165073.70000000001</v>
      </c>
      <c r="D698" s="34"/>
      <c r="E698" s="34">
        <v>165073.70000000001</v>
      </c>
      <c r="F698" s="34">
        <v>110848.923</v>
      </c>
      <c r="G698" s="34">
        <f t="shared" si="37"/>
        <v>67.151171264713867</v>
      </c>
      <c r="H698" s="34">
        <f t="shared" si="38"/>
        <v>67.151171264713867</v>
      </c>
      <c r="I698" s="34">
        <v>91781.329230000003</v>
      </c>
      <c r="J698" s="37">
        <f t="shared" si="39"/>
        <v>120.77502464822388</v>
      </c>
    </row>
    <row r="699" spans="1:10" x14ac:dyDescent="0.25">
      <c r="A699" s="10" t="s">
        <v>589</v>
      </c>
      <c r="B699" s="3" t="s">
        <v>1055</v>
      </c>
      <c r="C699" s="34">
        <v>3085497.4</v>
      </c>
      <c r="D699" s="34"/>
      <c r="E699" s="34">
        <v>3540422.4</v>
      </c>
      <c r="F699" s="34">
        <v>1346682.34271</v>
      </c>
      <c r="G699" s="34">
        <f t="shared" si="37"/>
        <v>43.645551045027617</v>
      </c>
      <c r="H699" s="34">
        <f t="shared" si="38"/>
        <v>38.037335395629626</v>
      </c>
      <c r="I699" s="34">
        <v>825481.66634</v>
      </c>
      <c r="J699" s="37">
        <f t="shared" si="39"/>
        <v>163.13897662692941</v>
      </c>
    </row>
    <row r="700" spans="1:10" x14ac:dyDescent="0.25">
      <c r="A700" s="10" t="s">
        <v>1206</v>
      </c>
      <c r="B700" s="3" t="s">
        <v>631</v>
      </c>
      <c r="C700" s="34">
        <v>22036741.699999999</v>
      </c>
      <c r="D700" s="34"/>
      <c r="E700" s="34">
        <v>24039482.975000001</v>
      </c>
      <c r="F700" s="34">
        <v>15185132.55988</v>
      </c>
      <c r="G700" s="34">
        <f t="shared" si="37"/>
        <v>68.908247719217044</v>
      </c>
      <c r="H700" s="34">
        <f t="shared" si="38"/>
        <v>63.167467352238262</v>
      </c>
      <c r="I700" s="34">
        <v>14070434.01712</v>
      </c>
      <c r="J700" s="37">
        <f t="shared" si="39"/>
        <v>107.92227547070479</v>
      </c>
    </row>
    <row r="701" spans="1:10" x14ac:dyDescent="0.25">
      <c r="A701" s="10" t="s">
        <v>787</v>
      </c>
      <c r="B701" s="3" t="s">
        <v>1449</v>
      </c>
      <c r="C701" s="34">
        <v>97615.6</v>
      </c>
      <c r="D701" s="34"/>
      <c r="E701" s="34">
        <v>97615.6</v>
      </c>
      <c r="F701" s="34">
        <v>60954.902190000001</v>
      </c>
      <c r="G701" s="34">
        <f t="shared" si="37"/>
        <v>62.443812454156912</v>
      </c>
      <c r="H701" s="34">
        <f t="shared" si="38"/>
        <v>62.443812454156912</v>
      </c>
      <c r="I701" s="34">
        <v>53674.436740000005</v>
      </c>
      <c r="J701" s="37">
        <f t="shared" si="39"/>
        <v>113.56412082210888</v>
      </c>
    </row>
    <row r="702" spans="1:10" x14ac:dyDescent="0.25">
      <c r="A702" s="10" t="s">
        <v>1358</v>
      </c>
      <c r="B702" s="3" t="s">
        <v>223</v>
      </c>
      <c r="C702" s="34">
        <v>3263742.4</v>
      </c>
      <c r="D702" s="34"/>
      <c r="E702" s="34">
        <v>3260147.9</v>
      </c>
      <c r="F702" s="34">
        <v>2114815.8818100002</v>
      </c>
      <c r="G702" s="34">
        <f t="shared" si="37"/>
        <v>64.797267143693702</v>
      </c>
      <c r="H702" s="34">
        <f t="shared" si="38"/>
        <v>64.868709846261879</v>
      </c>
      <c r="I702" s="34">
        <v>1799600.1333099999</v>
      </c>
      <c r="J702" s="37">
        <f t="shared" si="39"/>
        <v>117.51587714767639</v>
      </c>
    </row>
    <row r="703" spans="1:10" x14ac:dyDescent="0.25">
      <c r="A703" s="10" t="s">
        <v>938</v>
      </c>
      <c r="B703" s="3" t="s">
        <v>463</v>
      </c>
      <c r="C703" s="34">
        <v>13065896.9</v>
      </c>
      <c r="D703" s="34"/>
      <c r="E703" s="34">
        <v>15069747.074999999</v>
      </c>
      <c r="F703" s="34">
        <v>9518779.576030001</v>
      </c>
      <c r="G703" s="34">
        <f t="shared" si="37"/>
        <v>72.852094646713468</v>
      </c>
      <c r="H703" s="34">
        <f t="shared" si="38"/>
        <v>63.164826381334613</v>
      </c>
      <c r="I703" s="34">
        <v>8108010.8957099998</v>
      </c>
      <c r="J703" s="37">
        <f t="shared" si="39"/>
        <v>117.399689004691</v>
      </c>
    </row>
    <row r="704" spans="1:10" x14ac:dyDescent="0.25">
      <c r="A704" s="10" t="s">
        <v>327</v>
      </c>
      <c r="B704" s="3" t="s">
        <v>691</v>
      </c>
      <c r="C704" s="34">
        <v>5115557</v>
      </c>
      <c r="D704" s="34"/>
      <c r="E704" s="34">
        <v>5117803.5999999996</v>
      </c>
      <c r="F704" s="34">
        <v>3194634.8180200001</v>
      </c>
      <c r="G704" s="34">
        <f t="shared" si="37"/>
        <v>62.44940322275756</v>
      </c>
      <c r="H704" s="34">
        <f t="shared" si="38"/>
        <v>62.421989347539643</v>
      </c>
      <c r="I704" s="34">
        <v>3849054.6344299996</v>
      </c>
      <c r="J704" s="37">
        <f t="shared" si="39"/>
        <v>82.997907835441481</v>
      </c>
    </row>
    <row r="705" spans="1:10" x14ac:dyDescent="0.25">
      <c r="A705" s="10" t="s">
        <v>161</v>
      </c>
      <c r="B705" s="3" t="s">
        <v>282</v>
      </c>
      <c r="C705" s="34">
        <v>493929.8</v>
      </c>
      <c r="D705" s="34"/>
      <c r="E705" s="34">
        <v>494168.8</v>
      </c>
      <c r="F705" s="34">
        <v>295947.38182999997</v>
      </c>
      <c r="G705" s="34">
        <f t="shared" si="37"/>
        <v>59.916891394283148</v>
      </c>
      <c r="H705" s="34">
        <f t="shared" si="38"/>
        <v>59.887913164489539</v>
      </c>
      <c r="I705" s="34">
        <v>260093.91693000001</v>
      </c>
      <c r="J705" s="37">
        <f t="shared" si="39"/>
        <v>113.78481485580048</v>
      </c>
    </row>
    <row r="706" spans="1:10" x14ac:dyDescent="0.25">
      <c r="A706" s="10" t="s">
        <v>38</v>
      </c>
      <c r="B706" s="3" t="s">
        <v>968</v>
      </c>
      <c r="C706" s="34">
        <v>2229154.6</v>
      </c>
      <c r="D706" s="34"/>
      <c r="E706" s="34">
        <v>2500883.6</v>
      </c>
      <c r="F706" s="34">
        <v>670399.04691999999</v>
      </c>
      <c r="G706" s="34">
        <f t="shared" si="37"/>
        <v>30.074138730440676</v>
      </c>
      <c r="H706" s="34">
        <f t="shared" si="38"/>
        <v>26.806487391896205</v>
      </c>
      <c r="I706" s="34">
        <v>1025866.0391000001</v>
      </c>
      <c r="J706" s="37">
        <f t="shared" si="39"/>
        <v>65.349570155197469</v>
      </c>
    </row>
    <row r="707" spans="1:10" x14ac:dyDescent="0.25">
      <c r="A707" s="10" t="s">
        <v>562</v>
      </c>
      <c r="B707" s="3" t="s">
        <v>1424</v>
      </c>
      <c r="C707" s="34">
        <v>1549519.8</v>
      </c>
      <c r="D707" s="34"/>
      <c r="E707" s="34">
        <v>1840522.4</v>
      </c>
      <c r="F707" s="34">
        <v>227330.57277</v>
      </c>
      <c r="G707" s="34">
        <f t="shared" si="37"/>
        <v>14.671033746713015</v>
      </c>
      <c r="H707" s="34">
        <f t="shared" si="38"/>
        <v>12.351415705128066</v>
      </c>
      <c r="I707" s="34">
        <v>684965.44929000002</v>
      </c>
      <c r="J707" s="37">
        <f t="shared" si="39"/>
        <v>33.188618930434984</v>
      </c>
    </row>
    <row r="708" spans="1:10" x14ac:dyDescent="0.25">
      <c r="A708" s="10" t="s">
        <v>935</v>
      </c>
      <c r="B708" s="3" t="s">
        <v>808</v>
      </c>
      <c r="C708" s="34">
        <v>646322.4</v>
      </c>
      <c r="D708" s="34"/>
      <c r="E708" s="34">
        <v>627048.80000000005</v>
      </c>
      <c r="F708" s="34">
        <v>424052.86404000001</v>
      </c>
      <c r="G708" s="34">
        <f t="shared" si="37"/>
        <v>65.610114091666944</v>
      </c>
      <c r="H708" s="34">
        <f t="shared" si="38"/>
        <v>67.626772276735082</v>
      </c>
      <c r="I708" s="34">
        <v>326072.39088000002</v>
      </c>
      <c r="J708" s="37">
        <f t="shared" si="39"/>
        <v>130.04868731620348</v>
      </c>
    </row>
    <row r="709" spans="1:10" x14ac:dyDescent="0.25">
      <c r="A709" s="10" t="s">
        <v>1122</v>
      </c>
      <c r="B709" s="3" t="s">
        <v>1262</v>
      </c>
      <c r="C709" s="34">
        <v>33312.400000000001</v>
      </c>
      <c r="D709" s="34"/>
      <c r="E709" s="34">
        <v>33312.400000000001</v>
      </c>
      <c r="F709" s="34">
        <v>19015.610109999998</v>
      </c>
      <c r="G709" s="34">
        <f t="shared" si="37"/>
        <v>57.082678251942212</v>
      </c>
      <c r="H709" s="34">
        <f t="shared" si="38"/>
        <v>57.082678251942212</v>
      </c>
      <c r="I709" s="34">
        <v>14828.19893</v>
      </c>
      <c r="J709" s="37">
        <f t="shared" si="39"/>
        <v>128.23951310450889</v>
      </c>
    </row>
    <row r="710" spans="1:10" x14ac:dyDescent="0.25">
      <c r="A710" s="10" t="s">
        <v>1147</v>
      </c>
      <c r="B710" s="3" t="s">
        <v>720</v>
      </c>
      <c r="C710" s="34">
        <v>223466.2</v>
      </c>
      <c r="D710" s="34"/>
      <c r="E710" s="34">
        <v>227271.4</v>
      </c>
      <c r="F710" s="34">
        <v>153199.45497999998</v>
      </c>
      <c r="G710" s="34">
        <f t="shared" si="37"/>
        <v>68.555985191496504</v>
      </c>
      <c r="H710" s="34">
        <f t="shared" si="38"/>
        <v>67.408153854818508</v>
      </c>
      <c r="I710" s="34">
        <v>137834.10527999999</v>
      </c>
      <c r="J710" s="37">
        <f t="shared" si="39"/>
        <v>111.14771243937514</v>
      </c>
    </row>
    <row r="711" spans="1:10" x14ac:dyDescent="0.25">
      <c r="A711" s="10" t="s">
        <v>348</v>
      </c>
      <c r="B711" s="3" t="s">
        <v>79</v>
      </c>
      <c r="C711" s="34">
        <v>54129.1</v>
      </c>
      <c r="D711" s="34"/>
      <c r="E711" s="34">
        <v>54129.1</v>
      </c>
      <c r="F711" s="34">
        <v>33400</v>
      </c>
      <c r="G711" s="34">
        <f t="shared" si="37"/>
        <v>61.704332789571602</v>
      </c>
      <c r="H711" s="34">
        <f t="shared" si="38"/>
        <v>61.704332789571602</v>
      </c>
      <c r="I711" s="34">
        <v>25200</v>
      </c>
      <c r="J711" s="37">
        <f t="shared" si="39"/>
        <v>132.53968253968253</v>
      </c>
    </row>
    <row r="712" spans="1:10" x14ac:dyDescent="0.25">
      <c r="A712" s="10" t="s">
        <v>134</v>
      </c>
      <c r="B712" s="3" t="s">
        <v>320</v>
      </c>
      <c r="C712" s="34">
        <v>23273.4</v>
      </c>
      <c r="D712" s="34"/>
      <c r="E712" s="34">
        <v>23273.4</v>
      </c>
      <c r="F712" s="34">
        <v>14250</v>
      </c>
      <c r="G712" s="34">
        <f t="shared" ref="G712:G758" si="40">F712/C712*100</f>
        <v>61.228698857923632</v>
      </c>
      <c r="H712" s="34">
        <f t="shared" ref="H712:H758" si="41">F712/E712*100</f>
        <v>61.228698857923632</v>
      </c>
      <c r="I712" s="34">
        <v>14600</v>
      </c>
      <c r="J712" s="37">
        <f t="shared" ref="J712:J758" si="42">F712/I712*100</f>
        <v>97.602739726027394</v>
      </c>
    </row>
    <row r="713" spans="1:10" x14ac:dyDescent="0.25">
      <c r="A713" s="10" t="s">
        <v>1190</v>
      </c>
      <c r="B713" s="3" t="s">
        <v>785</v>
      </c>
      <c r="C713" s="34">
        <v>146063.70000000001</v>
      </c>
      <c r="D713" s="34"/>
      <c r="E713" s="34">
        <v>149868.9</v>
      </c>
      <c r="F713" s="34">
        <v>105549.45498000001</v>
      </c>
      <c r="G713" s="34">
        <f t="shared" si="40"/>
        <v>72.262618966930177</v>
      </c>
      <c r="H713" s="34">
        <f t="shared" si="41"/>
        <v>70.427857267251596</v>
      </c>
      <c r="I713" s="34">
        <v>98034.105280000003</v>
      </c>
      <c r="J713" s="37">
        <f t="shared" si="42"/>
        <v>107.66605629595441</v>
      </c>
    </row>
    <row r="714" spans="1:10" ht="30" x14ac:dyDescent="0.25">
      <c r="A714" s="10" t="s">
        <v>943</v>
      </c>
      <c r="B714" s="3" t="s">
        <v>1076</v>
      </c>
      <c r="C714" s="34">
        <v>57109.8</v>
      </c>
      <c r="D714" s="34"/>
      <c r="E714" s="34">
        <v>57109.8</v>
      </c>
      <c r="F714" s="34">
        <v>1406.17497</v>
      </c>
      <c r="G714" s="34">
        <f t="shared" si="40"/>
        <v>2.4622305979008856</v>
      </c>
      <c r="H714" s="34">
        <f t="shared" si="41"/>
        <v>2.4622305979008856</v>
      </c>
      <c r="I714" s="34">
        <v>0</v>
      </c>
      <c r="J714" s="37"/>
    </row>
    <row r="715" spans="1:10" x14ac:dyDescent="0.25">
      <c r="A715" s="10" t="s">
        <v>382</v>
      </c>
      <c r="B715" s="3" t="s">
        <v>1296</v>
      </c>
      <c r="C715" s="34">
        <v>57109.8</v>
      </c>
      <c r="D715" s="34"/>
      <c r="E715" s="34">
        <v>57109.8</v>
      </c>
      <c r="F715" s="34">
        <v>1406.17497</v>
      </c>
      <c r="G715" s="34">
        <f t="shared" si="40"/>
        <v>2.4622305979008856</v>
      </c>
      <c r="H715" s="34">
        <f t="shared" si="41"/>
        <v>2.4622305979008856</v>
      </c>
      <c r="I715" s="34">
        <v>0</v>
      </c>
      <c r="J715" s="37"/>
    </row>
    <row r="716" spans="1:10" ht="45" x14ac:dyDescent="0.25">
      <c r="A716" s="10" t="s">
        <v>1029</v>
      </c>
      <c r="B716" s="3" t="s">
        <v>826</v>
      </c>
      <c r="C716" s="34">
        <v>2931717.3</v>
      </c>
      <c r="D716" s="34"/>
      <c r="E716" s="34">
        <v>2975728.9</v>
      </c>
      <c r="F716" s="34">
        <v>1790653.2345799999</v>
      </c>
      <c r="G716" s="34">
        <f t="shared" si="40"/>
        <v>61.078646108886424</v>
      </c>
      <c r="H716" s="34">
        <f t="shared" si="41"/>
        <v>60.17528124218574</v>
      </c>
      <c r="I716" s="34">
        <v>1481658.5150799998</v>
      </c>
      <c r="J716" s="37">
        <f t="shared" si="42"/>
        <v>120.85465148380135</v>
      </c>
    </row>
    <row r="717" spans="1:10" ht="30" x14ac:dyDescent="0.25">
      <c r="A717" s="10" t="s">
        <v>111</v>
      </c>
      <c r="B717" s="3" t="s">
        <v>196</v>
      </c>
      <c r="C717" s="34">
        <v>1677100.2</v>
      </c>
      <c r="D717" s="34"/>
      <c r="E717" s="34">
        <v>1677100.2</v>
      </c>
      <c r="F717" s="34">
        <v>1278679.95</v>
      </c>
      <c r="G717" s="34">
        <f t="shared" si="40"/>
        <v>76.243503518752192</v>
      </c>
      <c r="H717" s="34">
        <f t="shared" si="41"/>
        <v>76.243503518752192</v>
      </c>
      <c r="I717" s="34">
        <v>1120070.3500000001</v>
      </c>
      <c r="J717" s="37">
        <f t="shared" si="42"/>
        <v>114.16068196073577</v>
      </c>
    </row>
    <row r="718" spans="1:10" x14ac:dyDescent="0.25">
      <c r="A718" s="10" t="s">
        <v>805</v>
      </c>
      <c r="B718" s="3" t="s">
        <v>426</v>
      </c>
      <c r="C718" s="34">
        <v>736929.4</v>
      </c>
      <c r="D718" s="34"/>
      <c r="E718" s="34">
        <v>736929.4</v>
      </c>
      <c r="F718" s="34">
        <v>252356.92499999999</v>
      </c>
      <c r="G718" s="34">
        <f t="shared" si="40"/>
        <v>34.244382840472909</v>
      </c>
      <c r="H718" s="34">
        <f t="shared" si="41"/>
        <v>34.244382840472909</v>
      </c>
      <c r="I718" s="34">
        <v>249847.35</v>
      </c>
      <c r="J718" s="37">
        <f t="shared" si="42"/>
        <v>101.00444331308695</v>
      </c>
    </row>
    <row r="719" spans="1:10" x14ac:dyDescent="0.25">
      <c r="A719" s="10" t="s">
        <v>147</v>
      </c>
      <c r="B719" s="3" t="s">
        <v>659</v>
      </c>
      <c r="C719" s="34">
        <v>517687.7</v>
      </c>
      <c r="D719" s="34"/>
      <c r="E719" s="34">
        <v>561699.30000000005</v>
      </c>
      <c r="F719" s="34">
        <v>259616.35958000002</v>
      </c>
      <c r="G719" s="34">
        <f t="shared" si="40"/>
        <v>50.149223089519033</v>
      </c>
      <c r="H719" s="34">
        <f t="shared" si="41"/>
        <v>46.219811842386136</v>
      </c>
      <c r="I719" s="34">
        <v>111740.81508</v>
      </c>
      <c r="J719" s="37" t="s">
        <v>1499</v>
      </c>
    </row>
    <row r="720" spans="1:10" s="23" customFormat="1" ht="14.25" x14ac:dyDescent="0.2">
      <c r="A720" s="28" t="s">
        <v>1371</v>
      </c>
      <c r="B720" s="29" t="s">
        <v>479</v>
      </c>
      <c r="C720" s="35">
        <f>C7-C640</f>
        <v>-7003307.1000000089</v>
      </c>
      <c r="D720" s="35"/>
      <c r="E720" s="35">
        <f>E7-E640</f>
        <v>-13129002.965990007</v>
      </c>
      <c r="F720" s="35">
        <v>10367707.076450001</v>
      </c>
      <c r="G720" s="35">
        <f t="shared" si="40"/>
        <v>-148.0401605757084</v>
      </c>
      <c r="H720" s="35">
        <f t="shared" si="41"/>
        <v>-78.967969641769457</v>
      </c>
      <c r="I720" s="35">
        <f>I7-I640</f>
        <v>10773221.807630002</v>
      </c>
      <c r="J720" s="40">
        <f t="shared" si="42"/>
        <v>96.235901029227861</v>
      </c>
    </row>
    <row r="721" spans="1:10" s="23" customFormat="1" x14ac:dyDescent="0.25">
      <c r="A721" s="30" t="s">
        <v>568</v>
      </c>
      <c r="B721" s="31" t="s">
        <v>1403</v>
      </c>
      <c r="C721" s="36">
        <v>7003307.0999999996</v>
      </c>
      <c r="D721" s="36"/>
      <c r="E721" s="36">
        <f>E722+E749</f>
        <v>13129002.965990016</v>
      </c>
      <c r="F721" s="36">
        <v>-10367707.07645</v>
      </c>
      <c r="G721" s="36">
        <f t="shared" si="40"/>
        <v>-148.0401605757086</v>
      </c>
      <c r="H721" s="36">
        <f t="shared" si="41"/>
        <v>-78.9679696417694</v>
      </c>
      <c r="I721" s="36">
        <v>-10773221.807630001</v>
      </c>
      <c r="J721" s="38">
        <f t="shared" si="42"/>
        <v>96.235901029227861</v>
      </c>
    </row>
    <row r="722" spans="1:10" s="23" customFormat="1" ht="30" x14ac:dyDescent="0.25">
      <c r="A722" s="30" t="s">
        <v>1214</v>
      </c>
      <c r="B722" s="31" t="s">
        <v>815</v>
      </c>
      <c r="C722" s="36">
        <v>-8951833.5999999996</v>
      </c>
      <c r="D722" s="36"/>
      <c r="E722" s="36">
        <v>-8951833.5999999996</v>
      </c>
      <c r="F722" s="36">
        <v>-3942124.1363300001</v>
      </c>
      <c r="G722" s="36">
        <f t="shared" si="40"/>
        <v>44.037057797075228</v>
      </c>
      <c r="H722" s="36">
        <f t="shared" si="41"/>
        <v>44.037057797075228</v>
      </c>
      <c r="I722" s="36">
        <v>4506174.3743599998</v>
      </c>
      <c r="J722" s="38">
        <f t="shared" si="42"/>
        <v>-87.48272500861421</v>
      </c>
    </row>
    <row r="723" spans="1:10" s="23" customFormat="1" ht="30" x14ac:dyDescent="0.25">
      <c r="A723" s="30" t="s">
        <v>507</v>
      </c>
      <c r="B723" s="31" t="s">
        <v>799</v>
      </c>
      <c r="C723" s="36">
        <v>-3168418.5</v>
      </c>
      <c r="D723" s="36"/>
      <c r="E723" s="36">
        <v>-3168418.5</v>
      </c>
      <c r="F723" s="36">
        <v>-4305730</v>
      </c>
      <c r="G723" s="36">
        <f t="shared" si="40"/>
        <v>135.895242374074</v>
      </c>
      <c r="H723" s="36">
        <f t="shared" si="41"/>
        <v>135.895242374074</v>
      </c>
      <c r="I723" s="36">
        <v>915344.91</v>
      </c>
      <c r="J723" s="38" t="s">
        <v>1499</v>
      </c>
    </row>
    <row r="724" spans="1:10" s="23" customFormat="1" ht="30" x14ac:dyDescent="0.25">
      <c r="A724" s="30" t="s">
        <v>1239</v>
      </c>
      <c r="B724" s="31" t="s">
        <v>1012</v>
      </c>
      <c r="C724" s="36">
        <v>-3168418.5</v>
      </c>
      <c r="D724" s="36"/>
      <c r="E724" s="36">
        <v>-3168418.5</v>
      </c>
      <c r="F724" s="36">
        <v>-4305730</v>
      </c>
      <c r="G724" s="36">
        <f t="shared" si="40"/>
        <v>135.895242374074</v>
      </c>
      <c r="H724" s="36">
        <f t="shared" si="41"/>
        <v>135.895242374074</v>
      </c>
      <c r="I724" s="36">
        <v>915344.91</v>
      </c>
      <c r="J724" s="38" t="s">
        <v>1499</v>
      </c>
    </row>
    <row r="725" spans="1:10" s="23" customFormat="1" ht="30" x14ac:dyDescent="0.25">
      <c r="A725" s="30" t="s">
        <v>384</v>
      </c>
      <c r="B725" s="31" t="s">
        <v>201</v>
      </c>
      <c r="C725" s="36">
        <v>1948317</v>
      </c>
      <c r="D725" s="36"/>
      <c r="E725" s="36">
        <v>1948317</v>
      </c>
      <c r="F725" s="36">
        <v>0</v>
      </c>
      <c r="G725" s="36">
        <f t="shared" si="40"/>
        <v>0</v>
      </c>
      <c r="H725" s="36">
        <f t="shared" si="41"/>
        <v>0</v>
      </c>
      <c r="I725" s="36">
        <v>915344.91</v>
      </c>
      <c r="J725" s="38">
        <f t="shared" si="42"/>
        <v>0</v>
      </c>
    </row>
    <row r="726" spans="1:10" s="23" customFormat="1" ht="45" x14ac:dyDescent="0.25">
      <c r="A726" s="30" t="s">
        <v>1336</v>
      </c>
      <c r="B726" s="31" t="s">
        <v>1397</v>
      </c>
      <c r="C726" s="36">
        <v>-5116735.5</v>
      </c>
      <c r="D726" s="36"/>
      <c r="E726" s="36">
        <v>-5116735.5</v>
      </c>
      <c r="F726" s="36">
        <v>-4305730</v>
      </c>
      <c r="G726" s="36">
        <f t="shared" si="40"/>
        <v>84.14994286884675</v>
      </c>
      <c r="H726" s="36">
        <f t="shared" si="41"/>
        <v>84.14994286884675</v>
      </c>
      <c r="I726" s="36">
        <v>0</v>
      </c>
      <c r="J726" s="38"/>
    </row>
    <row r="727" spans="1:10" s="23" customFormat="1" ht="45" x14ac:dyDescent="0.25">
      <c r="A727" s="30" t="s">
        <v>966</v>
      </c>
      <c r="B727" s="31" t="s">
        <v>812</v>
      </c>
      <c r="C727" s="36">
        <v>1948317</v>
      </c>
      <c r="D727" s="36"/>
      <c r="E727" s="36">
        <v>1948317</v>
      </c>
      <c r="F727" s="36">
        <v>0</v>
      </c>
      <c r="G727" s="36">
        <f t="shared" si="40"/>
        <v>0</v>
      </c>
      <c r="H727" s="36">
        <f t="shared" si="41"/>
        <v>0</v>
      </c>
      <c r="I727" s="36">
        <v>915344.91</v>
      </c>
      <c r="J727" s="38">
        <f t="shared" si="42"/>
        <v>0</v>
      </c>
    </row>
    <row r="728" spans="1:10" s="23" customFormat="1" ht="45" x14ac:dyDescent="0.25">
      <c r="A728" s="30" t="s">
        <v>1466</v>
      </c>
      <c r="B728" s="31" t="s">
        <v>1163</v>
      </c>
      <c r="C728" s="36">
        <v>-5116735.5</v>
      </c>
      <c r="D728" s="36"/>
      <c r="E728" s="36">
        <v>-5116735.5</v>
      </c>
      <c r="F728" s="36">
        <v>-4305730</v>
      </c>
      <c r="G728" s="36">
        <f t="shared" si="40"/>
        <v>84.14994286884675</v>
      </c>
      <c r="H728" s="36">
        <f t="shared" si="41"/>
        <v>84.14994286884675</v>
      </c>
      <c r="I728" s="36">
        <v>0</v>
      </c>
      <c r="J728" s="38"/>
    </row>
    <row r="729" spans="1:10" s="23" customFormat="1" x14ac:dyDescent="0.25">
      <c r="A729" s="30" t="s">
        <v>1208</v>
      </c>
      <c r="B729" s="31" t="s">
        <v>1385</v>
      </c>
      <c r="C729" s="36">
        <v>-5783415.0999999996</v>
      </c>
      <c r="D729" s="36"/>
      <c r="E729" s="36">
        <v>-5783415.0999999996</v>
      </c>
      <c r="F729" s="36">
        <v>363605.86366999999</v>
      </c>
      <c r="G729" s="36">
        <f t="shared" si="40"/>
        <v>-6.2870442010984124</v>
      </c>
      <c r="H729" s="36">
        <f t="shared" si="41"/>
        <v>-6.2870442010984124</v>
      </c>
      <c r="I729" s="36">
        <v>3590829.4643600001</v>
      </c>
      <c r="J729" s="38">
        <f t="shared" si="42"/>
        <v>10.125957450190581</v>
      </c>
    </row>
    <row r="730" spans="1:10" s="23" customFormat="1" ht="30" x14ac:dyDescent="0.25">
      <c r="A730" s="30" t="s">
        <v>1469</v>
      </c>
      <c r="B730" s="31" t="s">
        <v>125</v>
      </c>
      <c r="C730" s="36">
        <v>20000</v>
      </c>
      <c r="D730" s="36"/>
      <c r="E730" s="36">
        <v>20000</v>
      </c>
      <c r="F730" s="36">
        <v>100823</v>
      </c>
      <c r="G730" s="34" t="s">
        <v>1499</v>
      </c>
      <c r="H730" s="36" t="s">
        <v>1499</v>
      </c>
      <c r="I730" s="36">
        <v>0</v>
      </c>
      <c r="J730" s="38"/>
    </row>
    <row r="731" spans="1:10" s="23" customFormat="1" ht="30" x14ac:dyDescent="0.25">
      <c r="A731" s="30" t="s">
        <v>447</v>
      </c>
      <c r="B731" s="31" t="s">
        <v>784</v>
      </c>
      <c r="C731" s="36">
        <v>20000</v>
      </c>
      <c r="D731" s="36"/>
      <c r="E731" s="36">
        <v>20000</v>
      </c>
      <c r="F731" s="36">
        <v>100823</v>
      </c>
      <c r="G731" s="34" t="s">
        <v>1499</v>
      </c>
      <c r="H731" s="36" t="s">
        <v>1499</v>
      </c>
      <c r="I731" s="36">
        <v>0</v>
      </c>
      <c r="J731" s="38"/>
    </row>
    <row r="732" spans="1:10" s="23" customFormat="1" ht="30" x14ac:dyDescent="0.25">
      <c r="A732" s="30" t="s">
        <v>710</v>
      </c>
      <c r="B732" s="31" t="s">
        <v>226</v>
      </c>
      <c r="C732" s="36">
        <v>20000</v>
      </c>
      <c r="D732" s="36"/>
      <c r="E732" s="36">
        <v>20000</v>
      </c>
      <c r="F732" s="36">
        <v>100823</v>
      </c>
      <c r="G732" s="34" t="s">
        <v>1499</v>
      </c>
      <c r="H732" s="36" t="s">
        <v>1499</v>
      </c>
      <c r="I732" s="36">
        <v>0</v>
      </c>
      <c r="J732" s="38"/>
    </row>
    <row r="733" spans="1:10" s="23" customFormat="1" ht="30" x14ac:dyDescent="0.25">
      <c r="A733" s="30" t="s">
        <v>186</v>
      </c>
      <c r="B733" s="31" t="s">
        <v>344</v>
      </c>
      <c r="C733" s="36">
        <v>8988.9</v>
      </c>
      <c r="D733" s="36"/>
      <c r="E733" s="36">
        <v>8988.9</v>
      </c>
      <c r="F733" s="36">
        <v>43076.863669999999</v>
      </c>
      <c r="G733" s="34" t="s">
        <v>1499</v>
      </c>
      <c r="H733" s="36" t="s">
        <v>1499</v>
      </c>
      <c r="I733" s="36">
        <v>-1166257.42625</v>
      </c>
      <c r="J733" s="38">
        <f t="shared" si="42"/>
        <v>-3.6935982314393425</v>
      </c>
    </row>
    <row r="734" spans="1:10" s="23" customFormat="1" ht="30" x14ac:dyDescent="0.25">
      <c r="A734" s="30" t="s">
        <v>945</v>
      </c>
      <c r="B734" s="31" t="s">
        <v>294</v>
      </c>
      <c r="C734" s="36">
        <v>-180000</v>
      </c>
      <c r="D734" s="36"/>
      <c r="E734" s="36">
        <v>-180000</v>
      </c>
      <c r="F734" s="36">
        <v>0</v>
      </c>
      <c r="G734" s="36">
        <f t="shared" si="40"/>
        <v>0</v>
      </c>
      <c r="H734" s="36">
        <f t="shared" si="41"/>
        <v>0</v>
      </c>
      <c r="I734" s="36">
        <v>-1218567.1910000001</v>
      </c>
      <c r="J734" s="38">
        <f t="shared" si="42"/>
        <v>0</v>
      </c>
    </row>
    <row r="735" spans="1:10" s="23" customFormat="1" ht="30" x14ac:dyDescent="0.25">
      <c r="A735" s="30" t="s">
        <v>1392</v>
      </c>
      <c r="B735" s="31" t="s">
        <v>656</v>
      </c>
      <c r="C735" s="36">
        <v>188988.9</v>
      </c>
      <c r="D735" s="36"/>
      <c r="E735" s="36">
        <v>188988.9</v>
      </c>
      <c r="F735" s="36">
        <v>43076.863669999999</v>
      </c>
      <c r="G735" s="36">
        <f t="shared" si="40"/>
        <v>22.793330015678169</v>
      </c>
      <c r="H735" s="36">
        <f t="shared" si="41"/>
        <v>22.793330015678169</v>
      </c>
      <c r="I735" s="36">
        <v>52309.764750000002</v>
      </c>
      <c r="J735" s="38">
        <f t="shared" si="42"/>
        <v>82.349564896485219</v>
      </c>
    </row>
    <row r="736" spans="1:10" s="23" customFormat="1" ht="30" x14ac:dyDescent="0.25">
      <c r="A736" s="30" t="s">
        <v>352</v>
      </c>
      <c r="B736" s="31" t="s">
        <v>1360</v>
      </c>
      <c r="C736" s="36">
        <v>0</v>
      </c>
      <c r="D736" s="36"/>
      <c r="E736" s="36">
        <v>0</v>
      </c>
      <c r="F736" s="36">
        <v>1.8636699999999999</v>
      </c>
      <c r="G736" s="36"/>
      <c r="H736" s="36"/>
      <c r="I736" s="36">
        <v>376.66475000000003</v>
      </c>
      <c r="J736" s="38">
        <f t="shared" si="42"/>
        <v>0.49478216371454986</v>
      </c>
    </row>
    <row r="737" spans="1:10" s="23" customFormat="1" ht="45" x14ac:dyDescent="0.25">
      <c r="A737" s="30" t="s">
        <v>1089</v>
      </c>
      <c r="B737" s="31" t="s">
        <v>1470</v>
      </c>
      <c r="C737" s="36">
        <v>0</v>
      </c>
      <c r="D737" s="36"/>
      <c r="E737" s="36">
        <v>0</v>
      </c>
      <c r="F737" s="36">
        <v>1.8636699999999999</v>
      </c>
      <c r="G737" s="36"/>
      <c r="H737" s="36"/>
      <c r="I737" s="36">
        <v>376.66475000000003</v>
      </c>
      <c r="J737" s="38">
        <f t="shared" si="42"/>
        <v>0.49478216371454986</v>
      </c>
    </row>
    <row r="738" spans="1:10" s="23" customFormat="1" ht="30" x14ac:dyDescent="0.25">
      <c r="A738" s="30" t="s">
        <v>741</v>
      </c>
      <c r="B738" s="31" t="s">
        <v>264</v>
      </c>
      <c r="C738" s="36">
        <v>-180000</v>
      </c>
      <c r="D738" s="36"/>
      <c r="E738" s="36">
        <v>-180000</v>
      </c>
      <c r="F738" s="36">
        <v>0</v>
      </c>
      <c r="G738" s="36">
        <f t="shared" si="40"/>
        <v>0</v>
      </c>
      <c r="H738" s="36">
        <f t="shared" si="41"/>
        <v>0</v>
      </c>
      <c r="I738" s="36">
        <v>-1218567.1910000001</v>
      </c>
      <c r="J738" s="38">
        <f t="shared" si="42"/>
        <v>0</v>
      </c>
    </row>
    <row r="739" spans="1:10" s="23" customFormat="1" ht="45" x14ac:dyDescent="0.25">
      <c r="A739" s="30" t="s">
        <v>605</v>
      </c>
      <c r="B739" s="31" t="s">
        <v>634</v>
      </c>
      <c r="C739" s="36">
        <v>188988.9</v>
      </c>
      <c r="D739" s="36"/>
      <c r="E739" s="36">
        <v>188988.9</v>
      </c>
      <c r="F739" s="36">
        <v>43075</v>
      </c>
      <c r="G739" s="36">
        <f t="shared" si="40"/>
        <v>22.792343888979723</v>
      </c>
      <c r="H739" s="36">
        <f t="shared" si="41"/>
        <v>22.792343888979723</v>
      </c>
      <c r="I739" s="36">
        <v>51933.1</v>
      </c>
      <c r="J739" s="38">
        <f t="shared" si="42"/>
        <v>82.943248140396008</v>
      </c>
    </row>
    <row r="740" spans="1:10" s="23" customFormat="1" ht="45" x14ac:dyDescent="0.25">
      <c r="A740" s="30" t="s">
        <v>925</v>
      </c>
      <c r="B740" s="31" t="s">
        <v>371</v>
      </c>
      <c r="C740" s="36">
        <v>-180000</v>
      </c>
      <c r="D740" s="36"/>
      <c r="E740" s="36">
        <v>-180000</v>
      </c>
      <c r="F740" s="36">
        <v>0</v>
      </c>
      <c r="G740" s="36">
        <f t="shared" si="40"/>
        <v>0</v>
      </c>
      <c r="H740" s="36">
        <f t="shared" si="41"/>
        <v>0</v>
      </c>
      <c r="I740" s="36">
        <v>-1218567.1910000001</v>
      </c>
      <c r="J740" s="38">
        <f t="shared" si="42"/>
        <v>0</v>
      </c>
    </row>
    <row r="741" spans="1:10" s="23" customFormat="1" ht="45" x14ac:dyDescent="0.25">
      <c r="A741" s="30" t="s">
        <v>593</v>
      </c>
      <c r="B741" s="31" t="s">
        <v>107</v>
      </c>
      <c r="C741" s="36">
        <v>188988.9</v>
      </c>
      <c r="D741" s="36"/>
      <c r="E741" s="36">
        <v>188988.9</v>
      </c>
      <c r="F741" s="36">
        <v>43075</v>
      </c>
      <c r="G741" s="36">
        <f t="shared" si="40"/>
        <v>22.792343888979723</v>
      </c>
      <c r="H741" s="36">
        <f t="shared" si="41"/>
        <v>22.792343888979723</v>
      </c>
      <c r="I741" s="36">
        <v>51933.1</v>
      </c>
      <c r="J741" s="38">
        <f t="shared" si="42"/>
        <v>82.943248140396008</v>
      </c>
    </row>
    <row r="742" spans="1:10" s="23" customFormat="1" ht="30" x14ac:dyDescent="0.25">
      <c r="A742" s="30" t="s">
        <v>1257</v>
      </c>
      <c r="B742" s="31" t="s">
        <v>899</v>
      </c>
      <c r="C742" s="36">
        <v>-5812404</v>
      </c>
      <c r="D742" s="36"/>
      <c r="E742" s="36">
        <v>-5812404</v>
      </c>
      <c r="F742" s="36">
        <v>219706</v>
      </c>
      <c r="G742" s="36">
        <f t="shared" si="40"/>
        <v>-3.7799506021948917</v>
      </c>
      <c r="H742" s="36">
        <f t="shared" si="41"/>
        <v>-3.7799506021948917</v>
      </c>
      <c r="I742" s="36">
        <v>4757086.8906100001</v>
      </c>
      <c r="J742" s="38">
        <f t="shared" si="42"/>
        <v>4.618498779866246</v>
      </c>
    </row>
    <row r="743" spans="1:10" s="23" customFormat="1" ht="75" x14ac:dyDescent="0.25">
      <c r="A743" s="30" t="s">
        <v>851</v>
      </c>
      <c r="B743" s="31" t="s">
        <v>830</v>
      </c>
      <c r="C743" s="36">
        <v>-5812404</v>
      </c>
      <c r="D743" s="36"/>
      <c r="E743" s="36">
        <v>-5812404</v>
      </c>
      <c r="F743" s="36">
        <v>219706</v>
      </c>
      <c r="G743" s="36">
        <f t="shared" si="40"/>
        <v>-3.7799506021948917</v>
      </c>
      <c r="H743" s="36">
        <f t="shared" si="41"/>
        <v>-3.7799506021948917</v>
      </c>
      <c r="I743" s="36">
        <v>4757086.8906100001</v>
      </c>
      <c r="J743" s="38">
        <f t="shared" si="42"/>
        <v>4.618498779866246</v>
      </c>
    </row>
    <row r="744" spans="1:10" s="23" customFormat="1" ht="165" x14ac:dyDescent="0.25">
      <c r="A744" s="30" t="s">
        <v>1225</v>
      </c>
      <c r="B744" s="31" t="s">
        <v>654</v>
      </c>
      <c r="C744" s="36">
        <v>-5812404</v>
      </c>
      <c r="D744" s="36"/>
      <c r="E744" s="36">
        <v>-5812404</v>
      </c>
      <c r="F744" s="36">
        <v>219706</v>
      </c>
      <c r="G744" s="36">
        <f t="shared" si="40"/>
        <v>-3.7799506021948917</v>
      </c>
      <c r="H744" s="36">
        <f t="shared" si="41"/>
        <v>-3.7799506021948917</v>
      </c>
      <c r="I744" s="36">
        <v>4757086.8906100001</v>
      </c>
      <c r="J744" s="38">
        <f t="shared" si="42"/>
        <v>4.618498779866246</v>
      </c>
    </row>
    <row r="745" spans="1:10" s="23" customFormat="1" ht="255" x14ac:dyDescent="0.25">
      <c r="A745" s="30" t="s">
        <v>151</v>
      </c>
      <c r="B745" s="31" t="s">
        <v>1325</v>
      </c>
      <c r="C745" s="36">
        <v>0</v>
      </c>
      <c r="D745" s="36"/>
      <c r="E745" s="36">
        <v>0</v>
      </c>
      <c r="F745" s="36">
        <v>-152179</v>
      </c>
      <c r="G745" s="36"/>
      <c r="H745" s="36"/>
      <c r="I745" s="36">
        <v>-21773</v>
      </c>
      <c r="J745" s="38" t="s">
        <v>1499</v>
      </c>
    </row>
    <row r="746" spans="1:10" s="23" customFormat="1" ht="255" x14ac:dyDescent="0.25">
      <c r="A746" s="30" t="s">
        <v>1186</v>
      </c>
      <c r="B746" s="31" t="s">
        <v>563</v>
      </c>
      <c r="C746" s="36">
        <v>0</v>
      </c>
      <c r="D746" s="36"/>
      <c r="E746" s="36">
        <v>0</v>
      </c>
      <c r="F746" s="36">
        <v>778212</v>
      </c>
      <c r="G746" s="36"/>
      <c r="H746" s="36"/>
      <c r="I746" s="36">
        <v>791389</v>
      </c>
      <c r="J746" s="38">
        <f t="shared" si="42"/>
        <v>98.334952848725464</v>
      </c>
    </row>
    <row r="747" spans="1:10" s="23" customFormat="1" ht="255" x14ac:dyDescent="0.25">
      <c r="A747" s="30" t="s">
        <v>211</v>
      </c>
      <c r="B747" s="31" t="s">
        <v>1222</v>
      </c>
      <c r="C747" s="36">
        <v>-1139100</v>
      </c>
      <c r="D747" s="36"/>
      <c r="E747" s="36">
        <v>-1139100</v>
      </c>
      <c r="F747" s="36">
        <v>1288000</v>
      </c>
      <c r="G747" s="36">
        <f t="shared" si="40"/>
        <v>-113.07172329031691</v>
      </c>
      <c r="H747" s="36">
        <f t="shared" si="41"/>
        <v>-113.07172329031691</v>
      </c>
      <c r="I747" s="36">
        <v>2293420.8906100001</v>
      </c>
      <c r="J747" s="38">
        <f t="shared" si="42"/>
        <v>56.160646537819758</v>
      </c>
    </row>
    <row r="748" spans="1:10" s="23" customFormat="1" ht="255" x14ac:dyDescent="0.25">
      <c r="A748" s="30" t="s">
        <v>1362</v>
      </c>
      <c r="B748" s="31" t="s">
        <v>1136</v>
      </c>
      <c r="C748" s="36">
        <v>-4673304</v>
      </c>
      <c r="D748" s="36"/>
      <c r="E748" s="36">
        <v>-4673304</v>
      </c>
      <c r="F748" s="36">
        <v>-1694327</v>
      </c>
      <c r="G748" s="36">
        <f t="shared" si="40"/>
        <v>36.25544154628075</v>
      </c>
      <c r="H748" s="36">
        <f t="shared" si="41"/>
        <v>36.25544154628075</v>
      </c>
      <c r="I748" s="36">
        <v>1694050</v>
      </c>
      <c r="J748" s="38">
        <f t="shared" si="42"/>
        <v>-100.01635134736281</v>
      </c>
    </row>
    <row r="749" spans="1:10" s="32" customFormat="1" x14ac:dyDescent="0.25">
      <c r="A749" s="30" t="s">
        <v>772</v>
      </c>
      <c r="B749" s="31" t="s">
        <v>815</v>
      </c>
      <c r="C749" s="36">
        <v>15955140.699999999</v>
      </c>
      <c r="D749" s="36"/>
      <c r="E749" s="36">
        <f>E750</f>
        <v>22080836.565990016</v>
      </c>
      <c r="F749" s="36">
        <v>-6425582.9401200004</v>
      </c>
      <c r="G749" s="36">
        <f t="shared" si="40"/>
        <v>-40.272806495025151</v>
      </c>
      <c r="H749" s="36">
        <f t="shared" si="41"/>
        <v>-29.100269461787498</v>
      </c>
      <c r="I749" s="36">
        <v>-15279396.181989999</v>
      </c>
      <c r="J749" s="38">
        <f t="shared" si="42"/>
        <v>42.05390621190849</v>
      </c>
    </row>
    <row r="750" spans="1:10" s="23" customFormat="1" x14ac:dyDescent="0.25">
      <c r="A750" s="30" t="s">
        <v>1157</v>
      </c>
      <c r="B750" s="31" t="s">
        <v>996</v>
      </c>
      <c r="C750" s="36">
        <f>C755+C751</f>
        <v>15955140.700000003</v>
      </c>
      <c r="D750" s="36"/>
      <c r="E750" s="36">
        <f>E755+E751</f>
        <v>22080836.565990016</v>
      </c>
      <c r="F750" s="36">
        <v>-6425582.9401200004</v>
      </c>
      <c r="G750" s="36">
        <f t="shared" si="40"/>
        <v>-40.272806495025137</v>
      </c>
      <c r="H750" s="36">
        <f t="shared" si="41"/>
        <v>-29.100269461787498</v>
      </c>
      <c r="I750" s="36">
        <v>-15279396.181989999</v>
      </c>
      <c r="J750" s="38">
        <f t="shared" si="42"/>
        <v>42.05390621190849</v>
      </c>
    </row>
    <row r="751" spans="1:10" s="23" customFormat="1" x14ac:dyDescent="0.25">
      <c r="A751" s="30" t="s">
        <v>795</v>
      </c>
      <c r="B751" s="31" t="s">
        <v>68</v>
      </c>
      <c r="C751" s="36">
        <v>-112011451.09999999</v>
      </c>
      <c r="D751" s="36"/>
      <c r="E751" s="36">
        <f>E752</f>
        <v>-112824134.77106</v>
      </c>
      <c r="F751" s="36">
        <v>-108384134.84810001</v>
      </c>
      <c r="G751" s="36">
        <f t="shared" si="40"/>
        <v>96.761655869754208</v>
      </c>
      <c r="H751" s="36">
        <f t="shared" si="41"/>
        <v>96.064671861238253</v>
      </c>
      <c r="I751" s="36">
        <v>-103841003.08096001</v>
      </c>
      <c r="J751" s="38">
        <f t="shared" si="42"/>
        <v>104.37508463164396</v>
      </c>
    </row>
    <row r="752" spans="1:10" s="23" customFormat="1" x14ac:dyDescent="0.25">
      <c r="A752" s="30" t="s">
        <v>1450</v>
      </c>
      <c r="B752" s="31" t="s">
        <v>500</v>
      </c>
      <c r="C752" s="36">
        <v>-112011451.09999999</v>
      </c>
      <c r="D752" s="36"/>
      <c r="E752" s="36">
        <f>E753</f>
        <v>-112824134.77106</v>
      </c>
      <c r="F752" s="36">
        <v>-108384134.84810001</v>
      </c>
      <c r="G752" s="36">
        <f t="shared" si="40"/>
        <v>96.761655869754208</v>
      </c>
      <c r="H752" s="36">
        <f t="shared" si="41"/>
        <v>96.064671861238253</v>
      </c>
      <c r="I752" s="36">
        <v>-103841003.08096001</v>
      </c>
      <c r="J752" s="38">
        <f t="shared" si="42"/>
        <v>104.37508463164396</v>
      </c>
    </row>
    <row r="753" spans="1:10" s="23" customFormat="1" x14ac:dyDescent="0.25">
      <c r="A753" s="30" t="s">
        <v>421</v>
      </c>
      <c r="B753" s="31" t="s">
        <v>920</v>
      </c>
      <c r="C753" s="36">
        <v>-112011451.09999999</v>
      </c>
      <c r="D753" s="36"/>
      <c r="E753" s="36">
        <f>E754</f>
        <v>-112824134.77106</v>
      </c>
      <c r="F753" s="36">
        <v>-108384134.84810001</v>
      </c>
      <c r="G753" s="36">
        <f t="shared" si="40"/>
        <v>96.761655869754208</v>
      </c>
      <c r="H753" s="36">
        <f t="shared" si="41"/>
        <v>96.064671861238253</v>
      </c>
      <c r="I753" s="36">
        <v>-103841003.08096001</v>
      </c>
      <c r="J753" s="38">
        <f t="shared" si="42"/>
        <v>104.37508463164396</v>
      </c>
    </row>
    <row r="754" spans="1:10" s="23" customFormat="1" ht="30" x14ac:dyDescent="0.25">
      <c r="A754" s="30" t="s">
        <v>931</v>
      </c>
      <c r="B754" s="31" t="s">
        <v>359</v>
      </c>
      <c r="C754" s="36">
        <v>-112011451.09999999</v>
      </c>
      <c r="D754" s="36"/>
      <c r="E754" s="36">
        <f>-(E7+E725+E732+E741+E742)</f>
        <v>-112824134.77106</v>
      </c>
      <c r="F754" s="36">
        <v>-108384134.84810001</v>
      </c>
      <c r="G754" s="36">
        <f t="shared" si="40"/>
        <v>96.761655869754208</v>
      </c>
      <c r="H754" s="36">
        <f t="shared" si="41"/>
        <v>96.064671861238253</v>
      </c>
      <c r="I754" s="36">
        <v>-103841003.08096001</v>
      </c>
      <c r="J754" s="38">
        <f t="shared" si="42"/>
        <v>104.37508463164396</v>
      </c>
    </row>
    <row r="755" spans="1:10" s="23" customFormat="1" x14ac:dyDescent="0.25">
      <c r="A755" s="30" t="s">
        <v>1229</v>
      </c>
      <c r="B755" s="31" t="s">
        <v>444</v>
      </c>
      <c r="C755" s="36">
        <f>C756</f>
        <v>127966591.8</v>
      </c>
      <c r="D755" s="36"/>
      <c r="E755" s="36">
        <f>E756</f>
        <v>134904971.33705002</v>
      </c>
      <c r="F755" s="36">
        <v>101958551.90798</v>
      </c>
      <c r="G755" s="36">
        <f t="shared" si="40"/>
        <v>79.675914216213414</v>
      </c>
      <c r="H755" s="36">
        <f t="shared" si="41"/>
        <v>75.578053868188562</v>
      </c>
      <c r="I755" s="36">
        <v>88561606.898969993</v>
      </c>
      <c r="J755" s="38">
        <f t="shared" si="42"/>
        <v>115.12726053434541</v>
      </c>
    </row>
    <row r="756" spans="1:10" s="23" customFormat="1" x14ac:dyDescent="0.25">
      <c r="A756" s="30" t="s">
        <v>1368</v>
      </c>
      <c r="B756" s="31" t="s">
        <v>241</v>
      </c>
      <c r="C756" s="36">
        <f>C757</f>
        <v>127966591.8</v>
      </c>
      <c r="D756" s="36"/>
      <c r="E756" s="36">
        <f>E757</f>
        <v>134904971.33705002</v>
      </c>
      <c r="F756" s="36">
        <v>101958551.90798</v>
      </c>
      <c r="G756" s="36">
        <f t="shared" si="40"/>
        <v>79.675914216213414</v>
      </c>
      <c r="H756" s="36">
        <f t="shared" si="41"/>
        <v>75.578053868188562</v>
      </c>
      <c r="I756" s="36">
        <v>88561606.898969993</v>
      </c>
      <c r="J756" s="38">
        <f t="shared" si="42"/>
        <v>115.12726053434541</v>
      </c>
    </row>
    <row r="757" spans="1:10" s="23" customFormat="1" x14ac:dyDescent="0.25">
      <c r="A757" s="30" t="s">
        <v>1338</v>
      </c>
      <c r="B757" s="31" t="s">
        <v>1273</v>
      </c>
      <c r="C757" s="36">
        <f>C758</f>
        <v>127966591.8</v>
      </c>
      <c r="D757" s="36"/>
      <c r="E757" s="36">
        <f t="shared" ref="E757" si="43">E758</f>
        <v>134904971.33705002</v>
      </c>
      <c r="F757" s="36">
        <v>101958551.90798</v>
      </c>
      <c r="G757" s="36">
        <f t="shared" si="40"/>
        <v>79.675914216213414</v>
      </c>
      <c r="H757" s="36">
        <f t="shared" si="41"/>
        <v>75.578053868188562</v>
      </c>
      <c r="I757" s="36">
        <v>88561606.898969993</v>
      </c>
      <c r="J757" s="38">
        <f t="shared" si="42"/>
        <v>115.12726053434541</v>
      </c>
    </row>
    <row r="758" spans="1:10" s="23" customFormat="1" ht="30" x14ac:dyDescent="0.25">
      <c r="A758" s="30" t="s">
        <v>432</v>
      </c>
      <c r="B758" s="31" t="s">
        <v>100</v>
      </c>
      <c r="C758" s="36">
        <f>C640-C726-C740</f>
        <v>127966591.8</v>
      </c>
      <c r="D758" s="36"/>
      <c r="E758" s="36">
        <f>E640-E726-E740</f>
        <v>134904971.33705002</v>
      </c>
      <c r="F758" s="36">
        <v>101958551.90798</v>
      </c>
      <c r="G758" s="36">
        <f t="shared" si="40"/>
        <v>79.675914216213414</v>
      </c>
      <c r="H758" s="36">
        <f t="shared" si="41"/>
        <v>75.578053868188562</v>
      </c>
      <c r="I758" s="36">
        <v>88561606.898969993</v>
      </c>
      <c r="J758" s="38">
        <f t="shared" si="42"/>
        <v>115.12726053434541</v>
      </c>
    </row>
  </sheetData>
  <autoFilter ref="A6:J758"/>
  <mergeCells count="8">
    <mergeCell ref="I4:J4"/>
    <mergeCell ref="B2:F2"/>
    <mergeCell ref="C4:C5"/>
    <mergeCell ref="F4:F5"/>
    <mergeCell ref="B4:B5"/>
    <mergeCell ref="A4:A5"/>
    <mergeCell ref="E4:E5"/>
    <mergeCell ref="G4:H4"/>
  </mergeCells>
  <pageMargins left="0.7" right="0.7" top="0.75" bottom="0.75" header="0.3" footer="0.3"/>
  <pageSetup paperSize="9" scale="6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Чижова Елена Анатольевна</dc:creator>
  <cp:lastModifiedBy>Чижова Елена Анатольевна</cp:lastModifiedBy>
  <cp:lastPrinted>2024-09-18T12:11:17Z</cp:lastPrinted>
  <dcterms:created xsi:type="dcterms:W3CDTF">2024-09-18T12:13:33Z</dcterms:created>
  <dcterms:modified xsi:type="dcterms:W3CDTF">2024-09-19T08:38:34Z</dcterms:modified>
</cp:coreProperties>
</file>