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Годовые за 2022 год\"/>
    </mc:Choice>
  </mc:AlternateContent>
  <bookViews>
    <workbookView xWindow="0" yWindow="825" windowWidth="11805" windowHeight="5685"/>
  </bookViews>
  <sheets>
    <sheet name="01.01.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'01.01.2023'!$A$6:$H$1092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'01.01.2023'!$3:$6</definedName>
    <definedName name="_xlnm.Print_Area" localSheetId="0">'01.01.2023'!$A$1:$G$1094</definedName>
  </definedNames>
  <calcPr calcId="162913"/>
</workbook>
</file>

<file path=xl/calcChain.xml><?xml version="1.0" encoding="utf-8"?>
<calcChain xmlns="http://schemas.openxmlformats.org/spreadsheetml/2006/main">
  <c r="G1031" i="14" l="1"/>
  <c r="G833" i="14"/>
  <c r="G798" i="14"/>
  <c r="G797" i="14"/>
  <c r="G779" i="14"/>
  <c r="G771" i="14"/>
  <c r="G750" i="14"/>
  <c r="G749" i="14"/>
  <c r="G719" i="14"/>
  <c r="G718" i="14"/>
  <c r="G698" i="14"/>
  <c r="G697" i="14"/>
  <c r="G639" i="14" l="1"/>
  <c r="G638" i="14"/>
  <c r="G606" i="14"/>
  <c r="G605" i="14"/>
  <c r="G576" i="14"/>
  <c r="G575" i="14"/>
  <c r="G570" i="14"/>
  <c r="G569" i="14"/>
  <c r="G460" i="14"/>
  <c r="G459" i="14"/>
  <c r="G421" i="14"/>
  <c r="G420" i="14"/>
  <c r="G417" i="14"/>
  <c r="G416" i="14"/>
  <c r="G343" i="14"/>
  <c r="G335" i="14"/>
  <c r="G313" i="14" l="1"/>
  <c r="G280" i="14"/>
  <c r="G225" i="14"/>
  <c r="G169" i="14"/>
  <c r="G168" i="14"/>
  <c r="G141" i="14"/>
  <c r="G116" i="14"/>
  <c r="C1084" i="14" l="1"/>
  <c r="C1087" i="14" s="1"/>
  <c r="C824" i="14"/>
  <c r="C860" i="14"/>
  <c r="I860" i="14" s="1"/>
  <c r="C861" i="14"/>
  <c r="C894" i="14"/>
  <c r="I894" i="14" s="1"/>
  <c r="C868" i="14"/>
  <c r="C862" i="14" s="1"/>
  <c r="C1085" i="14" l="1"/>
  <c r="C1086" i="14"/>
  <c r="I862" i="14" l="1"/>
  <c r="C843" i="14"/>
  <c r="C842" i="14" s="1"/>
  <c r="I842" i="14" s="1"/>
  <c r="C816" i="14" l="1"/>
  <c r="C815" i="14" s="1"/>
  <c r="I815" i="14" s="1"/>
  <c r="C758" i="14"/>
  <c r="I758" i="14" s="1"/>
  <c r="C703" i="14"/>
  <c r="I703" i="14" s="1"/>
  <c r="C679" i="14"/>
  <c r="C539" i="14" s="1"/>
  <c r="I539" i="14" s="1"/>
  <c r="C527" i="14"/>
  <c r="C526" i="14" s="1"/>
  <c r="I526" i="14" l="1"/>
  <c r="C525" i="14"/>
  <c r="E525" i="14" s="1"/>
  <c r="G1092" i="14"/>
  <c r="E1092" i="14"/>
  <c r="G1091" i="14"/>
  <c r="E1091" i="14"/>
  <c r="G1090" i="14"/>
  <c r="E1090" i="14"/>
  <c r="G1089" i="14"/>
  <c r="E1089" i="14"/>
  <c r="G1087" i="14"/>
  <c r="E1087" i="14"/>
  <c r="G1086" i="14"/>
  <c r="E1086" i="14"/>
  <c r="G1085" i="14"/>
  <c r="E1085" i="14"/>
  <c r="G1084" i="14"/>
  <c r="E1084" i="14"/>
  <c r="G1083" i="14"/>
  <c r="E1083" i="14"/>
  <c r="G1082" i="14"/>
  <c r="E1082" i="14"/>
  <c r="G1081" i="14"/>
  <c r="E1081" i="14"/>
  <c r="G1080" i="14"/>
  <c r="E1080" i="14"/>
  <c r="G1079" i="14"/>
  <c r="E1079" i="14"/>
  <c r="G1078" i="14"/>
  <c r="G1077" i="14"/>
  <c r="G1076" i="14"/>
  <c r="G1075" i="14"/>
  <c r="E1072" i="14"/>
  <c r="E1071" i="14"/>
  <c r="E1070" i="14"/>
  <c r="E1069" i="14"/>
  <c r="E1068" i="14"/>
  <c r="E1067" i="14"/>
  <c r="E1066" i="14"/>
  <c r="E1065" i="14"/>
  <c r="E1064" i="14"/>
  <c r="G1063" i="14"/>
  <c r="E1063" i="14"/>
  <c r="G1062" i="14"/>
  <c r="E1062" i="14"/>
  <c r="G1061" i="14"/>
  <c r="E1060" i="14"/>
  <c r="G1059" i="14"/>
  <c r="E1058" i="14"/>
  <c r="E1057" i="14"/>
  <c r="E1056" i="14"/>
  <c r="E1055" i="14"/>
  <c r="E1054" i="14"/>
  <c r="E1053" i="14"/>
  <c r="E1052" i="14"/>
  <c r="E1051" i="14"/>
  <c r="E1050" i="14"/>
  <c r="E1049" i="14"/>
  <c r="E1048" i="14"/>
  <c r="E1047" i="14"/>
  <c r="G1046" i="14"/>
  <c r="E1046" i="14"/>
  <c r="G1045" i="14"/>
  <c r="E1045" i="14"/>
  <c r="G1044" i="14"/>
  <c r="E1044" i="14"/>
  <c r="E1043" i="14"/>
  <c r="G1042" i="14"/>
  <c r="E1042" i="14"/>
  <c r="E1041" i="14"/>
  <c r="E1040" i="14"/>
  <c r="E1039" i="14"/>
  <c r="E1038" i="14"/>
  <c r="G1037" i="14"/>
  <c r="E1037" i="14"/>
  <c r="G1036" i="14"/>
  <c r="E1036" i="14"/>
  <c r="E1035" i="14"/>
  <c r="E1034" i="14"/>
  <c r="G1033" i="14"/>
  <c r="E1033" i="14"/>
  <c r="G1032" i="14"/>
  <c r="E1032" i="14"/>
  <c r="G1030" i="14"/>
  <c r="E1030" i="14"/>
  <c r="G1029" i="14"/>
  <c r="E1029" i="14"/>
  <c r="G1028" i="14"/>
  <c r="E1028" i="14"/>
  <c r="E1027" i="14"/>
  <c r="G1026" i="14"/>
  <c r="G1025" i="14"/>
  <c r="E1024" i="14"/>
  <c r="G1023" i="14"/>
  <c r="E1023" i="14"/>
  <c r="G1021" i="14"/>
  <c r="E1021" i="14"/>
  <c r="G1020" i="14"/>
  <c r="E1020" i="14"/>
  <c r="G1019" i="14"/>
  <c r="E1019" i="14"/>
  <c r="G1018" i="14"/>
  <c r="E1018" i="14"/>
  <c r="G1009" i="14"/>
  <c r="E1009" i="14"/>
  <c r="G1008" i="14"/>
  <c r="E1008" i="14"/>
  <c r="G1007" i="14"/>
  <c r="E1007" i="14"/>
  <c r="G1006" i="14"/>
  <c r="E1006" i="14"/>
  <c r="G1005" i="14"/>
  <c r="E1005" i="14"/>
  <c r="G1004" i="14"/>
  <c r="E1004" i="14"/>
  <c r="G1003" i="14"/>
  <c r="E1003" i="14"/>
  <c r="G1002" i="14"/>
  <c r="E1002" i="14"/>
  <c r="G1001" i="14"/>
  <c r="E1001" i="14"/>
  <c r="G1000" i="14"/>
  <c r="E1000" i="14"/>
  <c r="G999" i="14"/>
  <c r="E999" i="14"/>
  <c r="G998" i="14"/>
  <c r="E998" i="14"/>
  <c r="E997" i="14"/>
  <c r="G996" i="14"/>
  <c r="E996" i="14"/>
  <c r="G995" i="14"/>
  <c r="E995" i="14"/>
  <c r="G994" i="14"/>
  <c r="E994" i="14"/>
  <c r="G993" i="14"/>
  <c r="E993" i="14"/>
  <c r="G992" i="14"/>
  <c r="E992" i="14"/>
  <c r="G991" i="14"/>
  <c r="E991" i="14"/>
  <c r="G990" i="14"/>
  <c r="E990" i="14"/>
  <c r="G989" i="14"/>
  <c r="E989" i="14"/>
  <c r="G988" i="14"/>
  <c r="E988" i="14"/>
  <c r="G987" i="14"/>
  <c r="E987" i="14"/>
  <c r="G986" i="14"/>
  <c r="E986" i="14"/>
  <c r="G985" i="14"/>
  <c r="E985" i="14"/>
  <c r="G984" i="14"/>
  <c r="E984" i="14"/>
  <c r="G983" i="14"/>
  <c r="E983" i="14"/>
  <c r="G982" i="14"/>
  <c r="E982" i="14"/>
  <c r="G981" i="14"/>
  <c r="E981" i="14"/>
  <c r="G980" i="14"/>
  <c r="E980" i="14"/>
  <c r="G979" i="14"/>
  <c r="E979" i="14"/>
  <c r="G1088" i="14"/>
  <c r="E1088" i="14"/>
  <c r="G1017" i="14"/>
  <c r="E1017" i="14"/>
  <c r="G1016" i="14"/>
  <c r="E1016" i="14"/>
  <c r="G1015" i="14"/>
  <c r="E1015" i="14"/>
  <c r="G1014" i="14"/>
  <c r="E1014" i="14"/>
  <c r="G1013" i="14"/>
  <c r="E1013" i="14"/>
  <c r="G1012" i="14"/>
  <c r="E1012" i="14"/>
  <c r="G1011" i="14"/>
  <c r="E1011" i="14"/>
  <c r="G1010" i="14"/>
  <c r="E1010" i="14"/>
  <c r="G978" i="14"/>
  <c r="E978" i="14"/>
  <c r="G977" i="14"/>
  <c r="E977" i="14"/>
  <c r="E976" i="14"/>
  <c r="G975" i="14"/>
  <c r="E975" i="14"/>
  <c r="G974" i="14"/>
  <c r="E974" i="14"/>
  <c r="G973" i="14"/>
  <c r="E973" i="14"/>
  <c r="G972" i="14"/>
  <c r="E972" i="14"/>
  <c r="G971" i="14"/>
  <c r="E971" i="14"/>
  <c r="G970" i="14"/>
  <c r="E970" i="14"/>
  <c r="G969" i="14"/>
  <c r="E969" i="14"/>
  <c r="G968" i="14"/>
  <c r="E968" i="14"/>
  <c r="G965" i="14"/>
  <c r="E965" i="14"/>
  <c r="G964" i="14"/>
  <c r="E964" i="14"/>
  <c r="G963" i="14"/>
  <c r="E963" i="14"/>
  <c r="G962" i="14"/>
  <c r="E962" i="14"/>
  <c r="G961" i="14"/>
  <c r="E961" i="14"/>
  <c r="G960" i="14"/>
  <c r="E960" i="14"/>
  <c r="E959" i="14"/>
  <c r="E958" i="14"/>
  <c r="G957" i="14"/>
  <c r="E957" i="14"/>
  <c r="G15" i="14"/>
  <c r="G16" i="14"/>
  <c r="G17" i="14"/>
  <c r="G18" i="14"/>
  <c r="G19" i="14"/>
  <c r="G20" i="14"/>
  <c r="G25" i="14"/>
  <c r="G26" i="14"/>
  <c r="G30" i="14"/>
  <c r="G31" i="14"/>
  <c r="G33" i="14"/>
  <c r="G34" i="14"/>
  <c r="G35" i="14"/>
  <c r="G36" i="14"/>
  <c r="G37" i="14"/>
  <c r="G39" i="14"/>
  <c r="G40" i="14"/>
  <c r="G41" i="14"/>
  <c r="G42" i="14"/>
  <c r="G43" i="14"/>
  <c r="G44" i="14"/>
  <c r="G45" i="14"/>
  <c r="G46" i="14"/>
  <c r="G47" i="14"/>
  <c r="G48" i="14"/>
  <c r="G49" i="14"/>
  <c r="G50" i="14"/>
  <c r="G51" i="14"/>
  <c r="G52" i="14"/>
  <c r="G53" i="14"/>
  <c r="G54" i="14"/>
  <c r="G55" i="14"/>
  <c r="G56" i="14"/>
  <c r="G58" i="14"/>
  <c r="G59" i="14"/>
  <c r="G64" i="14"/>
  <c r="G65" i="14"/>
  <c r="G66" i="14"/>
  <c r="G68" i="14"/>
  <c r="G69" i="14"/>
  <c r="G70" i="14"/>
  <c r="G71"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2" i="14"/>
  <c r="G103" i="14"/>
  <c r="G106" i="14"/>
  <c r="G109" i="14"/>
  <c r="G110" i="14"/>
  <c r="G111" i="14"/>
  <c r="G112" i="14"/>
  <c r="G114" i="14"/>
  <c r="G115" i="14"/>
  <c r="G117" i="14"/>
  <c r="G118" i="14"/>
  <c r="G119" i="14"/>
  <c r="G120" i="14"/>
  <c r="G121" i="14"/>
  <c r="G123" i="14"/>
  <c r="G124" i="14"/>
  <c r="G125" i="14"/>
  <c r="G126" i="14"/>
  <c r="G127" i="14"/>
  <c r="G129" i="14"/>
  <c r="G130" i="14"/>
  <c r="G131" i="14"/>
  <c r="G133" i="14"/>
  <c r="G136" i="14"/>
  <c r="G137" i="14"/>
  <c r="G149" i="14"/>
  <c r="G151" i="14"/>
  <c r="G152" i="14"/>
  <c r="G157" i="14"/>
  <c r="G158" i="14"/>
  <c r="G159" i="14"/>
  <c r="G160" i="14"/>
  <c r="G161" i="14"/>
  <c r="G164" i="14"/>
  <c r="G165" i="14"/>
  <c r="G167" i="14"/>
  <c r="G170" i="14"/>
  <c r="G171" i="14"/>
  <c r="G176" i="14"/>
  <c r="G177" i="14"/>
  <c r="G178" i="14"/>
  <c r="G185" i="14"/>
  <c r="G186" i="14"/>
  <c r="G187" i="14"/>
  <c r="G188" i="14"/>
  <c r="G189" i="14"/>
  <c r="G190" i="14"/>
  <c r="G191" i="14"/>
  <c r="G192" i="14"/>
  <c r="G193" i="14"/>
  <c r="G194" i="14"/>
  <c r="G195" i="14"/>
  <c r="G196" i="14"/>
  <c r="G197" i="14"/>
  <c r="G198" i="14"/>
  <c r="G199" i="14"/>
  <c r="G200" i="14"/>
  <c r="G201" i="14"/>
  <c r="G202" i="14"/>
  <c r="G203" i="14"/>
  <c r="G204" i="14"/>
  <c r="G205" i="14"/>
  <c r="G207" i="14"/>
  <c r="G208" i="14"/>
  <c r="G209" i="14"/>
  <c r="G210" i="14"/>
  <c r="G211" i="14"/>
  <c r="G212" i="14"/>
  <c r="G213" i="14"/>
  <c r="G215" i="14"/>
  <c r="G216" i="14"/>
  <c r="G217" i="14"/>
  <c r="G218" i="14"/>
  <c r="G219" i="14"/>
  <c r="G222" i="14"/>
  <c r="G223" i="14"/>
  <c r="G224" i="14"/>
  <c r="G226" i="14"/>
  <c r="G232" i="14"/>
  <c r="G233" i="14"/>
  <c r="G234" i="14"/>
  <c r="G235" i="14"/>
  <c r="G236" i="14"/>
  <c r="G237" i="14"/>
  <c r="G239" i="14"/>
  <c r="G240" i="14"/>
  <c r="G243" i="14"/>
  <c r="G244" i="14"/>
  <c r="G245" i="14"/>
  <c r="G246" i="14"/>
  <c r="G247" i="14"/>
  <c r="G248" i="14"/>
  <c r="G249" i="14"/>
  <c r="G250" i="14"/>
  <c r="G251" i="14"/>
  <c r="G254" i="14"/>
  <c r="G256" i="14"/>
  <c r="G257" i="14"/>
  <c r="G258" i="14"/>
  <c r="G259" i="14"/>
  <c r="G260" i="14"/>
  <c r="G261" i="14"/>
  <c r="G262" i="14"/>
  <c r="G263" i="14"/>
  <c r="G268" i="14"/>
  <c r="G269" i="14"/>
  <c r="G272" i="14"/>
  <c r="G273" i="14"/>
  <c r="G275" i="14"/>
  <c r="G276" i="14"/>
  <c r="G277" i="14"/>
  <c r="G278" i="14"/>
  <c r="G279" i="14"/>
  <c r="G281" i="14"/>
  <c r="G282" i="14"/>
  <c r="G283" i="14"/>
  <c r="G284" i="14"/>
  <c r="G285" i="14"/>
  <c r="G286" i="14"/>
  <c r="G288" i="14"/>
  <c r="G289" i="14"/>
  <c r="G290" i="14"/>
  <c r="G291" i="14"/>
  <c r="G292" i="14"/>
  <c r="G293" i="14"/>
  <c r="G294" i="14"/>
  <c r="G295" i="14"/>
  <c r="G296" i="14"/>
  <c r="G297" i="14"/>
  <c r="G298" i="14"/>
  <c r="G299" i="14"/>
  <c r="G300" i="14"/>
  <c r="G301" i="14"/>
  <c r="G302" i="14"/>
  <c r="G303" i="14"/>
  <c r="G304" i="14"/>
  <c r="G307" i="14"/>
  <c r="G309" i="14"/>
  <c r="G310" i="14"/>
  <c r="G311" i="14"/>
  <c r="G312" i="14"/>
  <c r="G314" i="14"/>
  <c r="G315" i="14"/>
  <c r="G316" i="14"/>
  <c r="G317" i="14"/>
  <c r="G318" i="14"/>
  <c r="G319" i="14"/>
  <c r="G320" i="14"/>
  <c r="G321" i="14"/>
  <c r="G322" i="14"/>
  <c r="G323" i="14"/>
  <c r="G324" i="14"/>
  <c r="G326" i="14"/>
  <c r="G327" i="14"/>
  <c r="G328" i="14"/>
  <c r="G329" i="14"/>
  <c r="G331" i="14"/>
  <c r="G332" i="14"/>
  <c r="G333" i="14"/>
  <c r="G334" i="14"/>
  <c r="G336" i="14"/>
  <c r="G339" i="14"/>
  <c r="G340" i="14"/>
  <c r="G341" i="14"/>
  <c r="G342" i="14"/>
  <c r="G344" i="14"/>
  <c r="G347" i="14"/>
  <c r="G350" i="14"/>
  <c r="G352" i="14"/>
  <c r="G357" i="14"/>
  <c r="G358" i="14"/>
  <c r="G359" i="14"/>
  <c r="G360" i="14"/>
  <c r="G361" i="14"/>
  <c r="G362" i="14"/>
  <c r="G363" i="14"/>
  <c r="G364" i="14"/>
  <c r="G365" i="14"/>
  <c r="G367" i="14"/>
  <c r="G368" i="14"/>
  <c r="G369" i="14"/>
  <c r="G371" i="14"/>
  <c r="G373" i="14"/>
  <c r="G374" i="14"/>
  <c r="G375" i="14"/>
  <c r="G376" i="14"/>
  <c r="G378" i="14"/>
  <c r="G379" i="14"/>
  <c r="G380" i="14"/>
  <c r="G381" i="14"/>
  <c r="G382" i="14"/>
  <c r="G383" i="14"/>
  <c r="G385" i="14"/>
  <c r="G387" i="14"/>
  <c r="G388" i="14"/>
  <c r="G389" i="14"/>
  <c r="G390" i="14"/>
  <c r="G391" i="14"/>
  <c r="G392" i="14"/>
  <c r="G393" i="14"/>
  <c r="G395" i="14"/>
  <c r="G396" i="14"/>
  <c r="G397" i="14"/>
  <c r="G398" i="14"/>
  <c r="G399" i="14"/>
  <c r="G400" i="14"/>
  <c r="G401" i="14"/>
  <c r="G402" i="14"/>
  <c r="G403" i="14"/>
  <c r="G404" i="14"/>
  <c r="G405" i="14"/>
  <c r="G406" i="14"/>
  <c r="G407" i="14"/>
  <c r="G408" i="14"/>
  <c r="G409" i="14"/>
  <c r="G410" i="14"/>
  <c r="G411" i="14"/>
  <c r="G412" i="14"/>
  <c r="G413" i="14"/>
  <c r="G415" i="14"/>
  <c r="G418" i="14"/>
  <c r="G419" i="14"/>
  <c r="G422" i="14"/>
  <c r="G423" i="14"/>
  <c r="G424" i="14"/>
  <c r="G425" i="14"/>
  <c r="G426" i="14"/>
  <c r="G427" i="14"/>
  <c r="G428" i="14"/>
  <c r="G429" i="14"/>
  <c r="G430" i="14"/>
  <c r="G431" i="14"/>
  <c r="G432" i="14"/>
  <c r="G433" i="14"/>
  <c r="G434" i="14"/>
  <c r="G435" i="14"/>
  <c r="G436" i="14"/>
  <c r="G437" i="14"/>
  <c r="G438" i="14"/>
  <c r="G439" i="14"/>
  <c r="G440" i="14"/>
  <c r="G441" i="14"/>
  <c r="G442" i="14"/>
  <c r="G444" i="14"/>
  <c r="G445" i="14"/>
  <c r="G448" i="14"/>
  <c r="G449" i="14"/>
  <c r="G450" i="14"/>
  <c r="G451" i="14"/>
  <c r="G458" i="14"/>
  <c r="G463" i="14"/>
  <c r="G465" i="14"/>
  <c r="G466" i="14"/>
  <c r="G467" i="14"/>
  <c r="G468" i="14"/>
  <c r="G469" i="14"/>
  <c r="G471" i="14"/>
  <c r="G472" i="14"/>
  <c r="G473" i="14"/>
  <c r="G477" i="14"/>
  <c r="G478" i="14"/>
  <c r="G479" i="14"/>
  <c r="G481" i="14"/>
  <c r="G482" i="14"/>
  <c r="G483" i="14"/>
  <c r="G485" i="14"/>
  <c r="G490" i="14"/>
  <c r="G492" i="14"/>
  <c r="G493" i="14"/>
  <c r="G494" i="14"/>
  <c r="G495" i="14"/>
  <c r="G496" i="14"/>
  <c r="G497" i="14"/>
  <c r="G498" i="14"/>
  <c r="G499" i="14"/>
  <c r="G502" i="14"/>
  <c r="G508" i="14"/>
  <c r="G510" i="14"/>
  <c r="G512" i="14"/>
  <c r="G514" i="14"/>
  <c r="G515" i="14"/>
  <c r="G517" i="14"/>
  <c r="G518" i="14"/>
  <c r="G519" i="14"/>
  <c r="G520" i="14"/>
  <c r="G521" i="14"/>
  <c r="G524" i="14"/>
  <c r="G525" i="14"/>
  <c r="G526" i="14"/>
  <c r="G527" i="14"/>
  <c r="G528" i="14"/>
  <c r="G531" i="14"/>
  <c r="G534" i="14"/>
  <c r="G535" i="14"/>
  <c r="G536" i="14"/>
  <c r="G537" i="14"/>
  <c r="G538" i="14"/>
  <c r="G539" i="14"/>
  <c r="G546" i="14"/>
  <c r="G547" i="14"/>
  <c r="G554" i="14"/>
  <c r="G555" i="14"/>
  <c r="G556" i="14"/>
  <c r="G557" i="14"/>
  <c r="G558" i="14"/>
  <c r="G559" i="14"/>
  <c r="G560" i="14"/>
  <c r="G561" i="14"/>
  <c r="G562" i="14"/>
  <c r="G567" i="14"/>
  <c r="G568" i="14"/>
  <c r="G573" i="14"/>
  <c r="G574" i="14"/>
  <c r="G577" i="14"/>
  <c r="G578" i="14"/>
  <c r="G579" i="14"/>
  <c r="G580" i="14"/>
  <c r="G581" i="14"/>
  <c r="G582" i="14"/>
  <c r="G585" i="14"/>
  <c r="G586" i="14"/>
  <c r="G591" i="14"/>
  <c r="G592" i="14"/>
  <c r="G600" i="14"/>
  <c r="G601" i="14"/>
  <c r="G602" i="14"/>
  <c r="G603" i="14"/>
  <c r="G607" i="14"/>
  <c r="G608" i="14"/>
  <c r="G611" i="14"/>
  <c r="G612" i="14"/>
  <c r="G613" i="14"/>
  <c r="G626" i="14"/>
  <c r="G630" i="14"/>
  <c r="G631" i="14"/>
  <c r="G632" i="14"/>
  <c r="G633" i="14"/>
  <c r="G634" i="14"/>
  <c r="G635" i="14"/>
  <c r="G636" i="14"/>
  <c r="G637" i="14"/>
  <c r="G640" i="14"/>
  <c r="G641" i="14"/>
  <c r="G644" i="14"/>
  <c r="G645" i="14"/>
  <c r="G649" i="14"/>
  <c r="G650" i="14"/>
  <c r="G651" i="14"/>
  <c r="G652" i="14"/>
  <c r="G653" i="14"/>
  <c r="G654" i="14"/>
  <c r="G655" i="14"/>
  <c r="G656" i="14"/>
  <c r="G659" i="14"/>
  <c r="G660" i="14"/>
  <c r="G661" i="14"/>
  <c r="G662" i="14"/>
  <c r="G663" i="14"/>
  <c r="G664" i="14"/>
  <c r="G665" i="14"/>
  <c r="G666" i="14"/>
  <c r="G668" i="14"/>
  <c r="G669" i="14"/>
  <c r="G670" i="14"/>
  <c r="G672" i="14"/>
  <c r="G673" i="14"/>
  <c r="G674" i="14"/>
  <c r="G693" i="14"/>
  <c r="G694" i="14"/>
  <c r="G695" i="14"/>
  <c r="G696" i="14"/>
  <c r="G703" i="14"/>
  <c r="G706" i="14"/>
  <c r="G707" i="14"/>
  <c r="G708" i="14"/>
  <c r="G709" i="14"/>
  <c r="G712" i="14"/>
  <c r="G713" i="14"/>
  <c r="G714" i="14"/>
  <c r="G715" i="14"/>
  <c r="G716" i="14"/>
  <c r="G717" i="14"/>
  <c r="G722" i="14"/>
  <c r="G723" i="14"/>
  <c r="G724" i="14"/>
  <c r="G725" i="14"/>
  <c r="G726" i="14"/>
  <c r="G727" i="14"/>
  <c r="G734" i="14"/>
  <c r="G741" i="14"/>
  <c r="G742" i="14"/>
  <c r="G745" i="14"/>
  <c r="G746" i="14"/>
  <c r="G747" i="14"/>
  <c r="G748" i="14"/>
  <c r="G753" i="14"/>
  <c r="G754" i="14"/>
  <c r="G755" i="14"/>
  <c r="G758" i="14"/>
  <c r="G761" i="14"/>
  <c r="G762" i="14"/>
  <c r="G765" i="14"/>
  <c r="G766" i="14"/>
  <c r="G767" i="14"/>
  <c r="G768" i="14"/>
  <c r="G769" i="14"/>
  <c r="G770" i="14"/>
  <c r="G772" i="14"/>
  <c r="G773" i="14"/>
  <c r="G775" i="14"/>
  <c r="G776" i="14"/>
  <c r="G777" i="14"/>
  <c r="G778" i="14"/>
  <c r="G793" i="14"/>
  <c r="G794" i="14"/>
  <c r="G795" i="14"/>
  <c r="G796" i="14"/>
  <c r="G799" i="14"/>
  <c r="G800" i="14"/>
  <c r="G801" i="14"/>
  <c r="G802" i="14"/>
  <c r="G808" i="14"/>
  <c r="G809" i="14"/>
  <c r="G810" i="14"/>
  <c r="G811" i="14"/>
  <c r="G824" i="14"/>
  <c r="G825" i="14"/>
  <c r="G826" i="14"/>
  <c r="G827" i="14"/>
  <c r="G828" i="14"/>
  <c r="G830" i="14"/>
  <c r="G831" i="14"/>
  <c r="G832" i="14"/>
  <c r="G835" i="14"/>
  <c r="G837" i="14"/>
  <c r="G840" i="14"/>
  <c r="G842" i="14"/>
  <c r="G844" i="14"/>
  <c r="G846" i="14"/>
  <c r="G847" i="14"/>
  <c r="G848" i="14"/>
  <c r="G849" i="14"/>
  <c r="G850" i="14"/>
  <c r="G851" i="14"/>
  <c r="G853" i="14"/>
  <c r="G854" i="14"/>
  <c r="G856" i="14"/>
  <c r="G858" i="14"/>
  <c r="G859" i="14"/>
  <c r="G860" i="14"/>
  <c r="G861" i="14"/>
  <c r="G862" i="14"/>
  <c r="G863" i="14"/>
  <c r="G864" i="14"/>
  <c r="G868" i="14"/>
  <c r="G869" i="14"/>
  <c r="G870" i="14"/>
  <c r="G871" i="14"/>
  <c r="G873" i="14"/>
  <c r="G875" i="14"/>
  <c r="G877" i="14"/>
  <c r="G894" i="14"/>
  <c r="G895" i="14"/>
  <c r="G947" i="14"/>
  <c r="G948" i="14"/>
  <c r="G949" i="14"/>
  <c r="G950" i="14"/>
  <c r="G951" i="14"/>
  <c r="G952" i="14"/>
  <c r="G953" i="14"/>
  <c r="G954" i="14"/>
  <c r="G966" i="14"/>
  <c r="G967" i="14"/>
  <c r="E11" i="14"/>
  <c r="E12" i="14"/>
  <c r="E13" i="14"/>
  <c r="E15" i="14"/>
  <c r="E16" i="14"/>
  <c r="E17" i="14"/>
  <c r="E18" i="14"/>
  <c r="E20" i="14"/>
  <c r="E22" i="14"/>
  <c r="E23" i="14"/>
  <c r="E25" i="14"/>
  <c r="E26" i="14"/>
  <c r="E30" i="14"/>
  <c r="E31" i="14"/>
  <c r="E33" i="14"/>
  <c r="E34" i="14"/>
  <c r="E35" i="14"/>
  <c r="E36" i="14"/>
  <c r="E37" i="14"/>
  <c r="E39" i="14"/>
  <c r="E40" i="14"/>
  <c r="E41" i="14"/>
  <c r="E42" i="14"/>
  <c r="E43" i="14"/>
  <c r="E44" i="14"/>
  <c r="E45" i="14"/>
  <c r="E46" i="14"/>
  <c r="E47" i="14"/>
  <c r="E48" i="14"/>
  <c r="E49" i="14"/>
  <c r="E50" i="14"/>
  <c r="E51" i="14"/>
  <c r="E52" i="14"/>
  <c r="E53" i="14"/>
  <c r="E54" i="14"/>
  <c r="E55" i="14"/>
  <c r="E56" i="14"/>
  <c r="E58" i="14"/>
  <c r="E59" i="14"/>
  <c r="E60" i="14"/>
  <c r="E65" i="14"/>
  <c r="E66" i="14"/>
  <c r="E68" i="14"/>
  <c r="E69" i="14"/>
  <c r="E70" i="14"/>
  <c r="E71" i="14"/>
  <c r="E73" i="14"/>
  <c r="E74" i="14"/>
  <c r="E75" i="14"/>
  <c r="E76" i="14"/>
  <c r="E77" i="14"/>
  <c r="E78" i="14"/>
  <c r="E79" i="14"/>
  <c r="E80" i="14"/>
  <c r="E81" i="14"/>
  <c r="E82" i="14"/>
  <c r="E83" i="14"/>
  <c r="E84" i="14"/>
  <c r="E85" i="14"/>
  <c r="E86" i="14"/>
  <c r="E87" i="14"/>
  <c r="E88" i="14"/>
  <c r="E89" i="14"/>
  <c r="E90" i="14"/>
  <c r="E91" i="14"/>
  <c r="E92" i="14"/>
  <c r="E93" i="14"/>
  <c r="E94" i="14"/>
  <c r="E95" i="14"/>
  <c r="E96" i="14"/>
  <c r="E102" i="14"/>
  <c r="E103" i="14"/>
  <c r="E105" i="14"/>
  <c r="E106" i="14"/>
  <c r="E109" i="14"/>
  <c r="E110" i="14"/>
  <c r="E111" i="14"/>
  <c r="E112" i="14"/>
  <c r="E113" i="14"/>
  <c r="E114" i="14"/>
  <c r="E115" i="14"/>
  <c r="E117" i="14"/>
  <c r="E118" i="14"/>
  <c r="E119" i="14"/>
  <c r="E120" i="14"/>
  <c r="E121" i="14"/>
  <c r="E122" i="14"/>
  <c r="E123" i="14"/>
  <c r="E124" i="14"/>
  <c r="E125" i="14"/>
  <c r="E126" i="14"/>
  <c r="E127" i="14"/>
  <c r="E129" i="14"/>
  <c r="E130" i="14"/>
  <c r="E131" i="14"/>
  <c r="E133" i="14"/>
  <c r="E136" i="14"/>
  <c r="E138" i="14"/>
  <c r="E139" i="14"/>
  <c r="E140" i="14"/>
  <c r="E148" i="14"/>
  <c r="E149" i="14"/>
  <c r="E151" i="14"/>
  <c r="E152" i="14"/>
  <c r="E153" i="14"/>
  <c r="E154" i="14"/>
  <c r="E155" i="14"/>
  <c r="E156" i="14"/>
  <c r="E158" i="14"/>
  <c r="E160" i="14"/>
  <c r="E161" i="14"/>
  <c r="E170" i="14"/>
  <c r="E172"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5" i="14"/>
  <c r="E216" i="14"/>
  <c r="E217" i="14"/>
  <c r="E221" i="14"/>
  <c r="E222" i="14"/>
  <c r="E224" i="14"/>
  <c r="E232" i="14"/>
  <c r="E233" i="14"/>
  <c r="E235" i="14"/>
  <c r="E236" i="14"/>
  <c r="E237" i="14"/>
  <c r="E239" i="14"/>
  <c r="E240" i="14"/>
  <c r="E243" i="14"/>
  <c r="E244" i="14"/>
  <c r="E245" i="14"/>
  <c r="E246" i="14"/>
  <c r="E247" i="14"/>
  <c r="E248" i="14"/>
  <c r="E249" i="14"/>
  <c r="E250" i="14"/>
  <c r="E251" i="14"/>
  <c r="E252" i="14"/>
  <c r="E253" i="14"/>
  <c r="E254" i="14"/>
  <c r="E255" i="14"/>
  <c r="E256" i="14"/>
  <c r="E257" i="14"/>
  <c r="E258" i="14"/>
  <c r="E259" i="14"/>
  <c r="E260" i="14"/>
  <c r="E261" i="14"/>
  <c r="E262" i="14"/>
  <c r="E264" i="14"/>
  <c r="E265" i="14"/>
  <c r="E266" i="14"/>
  <c r="E268" i="14"/>
  <c r="E269" i="14"/>
  <c r="E272" i="14"/>
  <c r="E273" i="14"/>
  <c r="E274" i="14"/>
  <c r="E275" i="14"/>
  <c r="E276" i="14"/>
  <c r="E277" i="14"/>
  <c r="E278" i="14"/>
  <c r="E279" i="14"/>
  <c r="E281" i="14"/>
  <c r="E284" i="14"/>
  <c r="E285" i="14"/>
  <c r="E286" i="14"/>
  <c r="E287" i="14"/>
  <c r="E288" i="14"/>
  <c r="E289" i="14"/>
  <c r="E290" i="14"/>
  <c r="E291" i="14"/>
  <c r="E292" i="14"/>
  <c r="E293" i="14"/>
  <c r="E294" i="14"/>
  <c r="E295" i="14"/>
  <c r="E296" i="14"/>
  <c r="E297" i="14"/>
  <c r="E298" i="14"/>
  <c r="E299" i="14"/>
  <c r="E300" i="14"/>
  <c r="E301" i="14"/>
  <c r="E302" i="14"/>
  <c r="E303" i="14"/>
  <c r="E304" i="14"/>
  <c r="E306" i="14"/>
  <c r="E307" i="14"/>
  <c r="E308" i="14"/>
  <c r="E309" i="14"/>
  <c r="E310" i="14"/>
  <c r="E311" i="14"/>
  <c r="E312" i="14"/>
  <c r="E314" i="14"/>
  <c r="E315" i="14"/>
  <c r="E316" i="14"/>
  <c r="E318" i="14"/>
  <c r="E319" i="14"/>
  <c r="E320" i="14"/>
  <c r="E322" i="14"/>
  <c r="E325" i="14"/>
  <c r="E327" i="14"/>
  <c r="E330" i="14"/>
  <c r="E331" i="14"/>
  <c r="E333" i="14"/>
  <c r="E337" i="14"/>
  <c r="E339" i="14"/>
  <c r="E341" i="14"/>
  <c r="E345" i="14"/>
  <c r="E346" i="14"/>
  <c r="E347" i="14"/>
  <c r="E348" i="14"/>
  <c r="E349" i="14"/>
  <c r="E350" i="14"/>
  <c r="E351" i="14"/>
  <c r="E352" i="14"/>
  <c r="E353" i="14"/>
  <c r="E354" i="14"/>
  <c r="E356" i="14"/>
  <c r="E357" i="14"/>
  <c r="E358" i="14"/>
  <c r="E359" i="14"/>
  <c r="E360" i="14"/>
  <c r="E361" i="14"/>
  <c r="E362" i="14"/>
  <c r="E363" i="14"/>
  <c r="E364" i="14"/>
  <c r="E365" i="14"/>
  <c r="E366" i="14"/>
  <c r="E367" i="14"/>
  <c r="E368" i="14"/>
  <c r="E369" i="14"/>
  <c r="E370" i="14"/>
  <c r="E371" i="14"/>
  <c r="E372" i="14"/>
  <c r="E373" i="14"/>
  <c r="E374" i="14"/>
  <c r="E375" i="14"/>
  <c r="E376" i="14"/>
  <c r="E378" i="14"/>
  <c r="E379" i="14"/>
  <c r="E380" i="14"/>
  <c r="E381" i="14"/>
  <c r="E382" i="14"/>
  <c r="E383" i="14"/>
  <c r="E384" i="14"/>
  <c r="E385" i="14"/>
  <c r="E387" i="14"/>
  <c r="E388" i="14"/>
  <c r="E389" i="14"/>
  <c r="E390" i="14"/>
  <c r="E391" i="14"/>
  <c r="E392" i="14"/>
  <c r="E393" i="14"/>
  <c r="E397" i="14"/>
  <c r="E398" i="14"/>
  <c r="E399" i="14"/>
  <c r="E400" i="14"/>
  <c r="E401" i="14"/>
  <c r="E402" i="14"/>
  <c r="E403" i="14"/>
  <c r="E404" i="14"/>
  <c r="E405" i="14"/>
  <c r="E406" i="14"/>
  <c r="E407" i="14"/>
  <c r="E408" i="14"/>
  <c r="E409" i="14"/>
  <c r="E410" i="14"/>
  <c r="E411" i="14"/>
  <c r="E412" i="14"/>
  <c r="E414" i="14"/>
  <c r="E415" i="14"/>
  <c r="E422" i="14"/>
  <c r="E423" i="14"/>
  <c r="E424" i="14"/>
  <c r="E425" i="14"/>
  <c r="E426" i="14"/>
  <c r="E427" i="14"/>
  <c r="E428" i="14"/>
  <c r="E429" i="14"/>
  <c r="E430" i="14"/>
  <c r="E431" i="14"/>
  <c r="E432" i="14"/>
  <c r="E433" i="14"/>
  <c r="E434" i="14"/>
  <c r="E435" i="14"/>
  <c r="E436" i="14"/>
  <c r="E437" i="14"/>
  <c r="E438" i="14"/>
  <c r="E441" i="14"/>
  <c r="E442" i="14"/>
  <c r="E448" i="14"/>
  <c r="E450" i="14"/>
  <c r="E451" i="14"/>
  <c r="E455" i="14"/>
  <c r="E458" i="14"/>
  <c r="E462" i="14"/>
  <c r="E463" i="14"/>
  <c r="E464" i="14"/>
  <c r="E465" i="14"/>
  <c r="E466" i="14"/>
  <c r="E469" i="14"/>
  <c r="E474" i="14"/>
  <c r="E476" i="14"/>
  <c r="E478" i="14"/>
  <c r="E479" i="14"/>
  <c r="E481" i="14"/>
  <c r="E482" i="14"/>
  <c r="E483" i="14"/>
  <c r="E484" i="14"/>
  <c r="E485" i="14"/>
  <c r="E486" i="14"/>
  <c r="E489" i="14"/>
  <c r="E490" i="14"/>
  <c r="E491" i="14"/>
  <c r="E492" i="14"/>
  <c r="E493" i="14"/>
  <c r="E496" i="14"/>
  <c r="E497" i="14"/>
  <c r="E498" i="14"/>
  <c r="E499" i="14"/>
  <c r="E502" i="14"/>
  <c r="E507" i="14"/>
  <c r="E509" i="14"/>
  <c r="E510" i="14"/>
  <c r="E512" i="14"/>
  <c r="E513" i="14"/>
  <c r="E514" i="14"/>
  <c r="E515" i="14"/>
  <c r="E516" i="14"/>
  <c r="E517" i="14"/>
  <c r="E518" i="14"/>
  <c r="E519" i="14"/>
  <c r="E520" i="14"/>
  <c r="E521" i="14"/>
  <c r="E526" i="14"/>
  <c r="E527" i="14"/>
  <c r="E528" i="14"/>
  <c r="E529" i="14"/>
  <c r="E530" i="14"/>
  <c r="E531"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71" i="14"/>
  <c r="E572" i="14"/>
  <c r="E573" i="14"/>
  <c r="E574" i="14"/>
  <c r="E577" i="14"/>
  <c r="E578" i="14"/>
  <c r="E579" i="14"/>
  <c r="E580" i="14"/>
  <c r="E581" i="14"/>
  <c r="E582" i="14"/>
  <c r="E583" i="14"/>
  <c r="E584" i="14"/>
  <c r="E585" i="14"/>
  <c r="E586" i="14"/>
  <c r="E587" i="14"/>
  <c r="E588" i="14"/>
  <c r="E591" i="14"/>
  <c r="E592" i="14"/>
  <c r="E595" i="14"/>
  <c r="E596" i="14"/>
  <c r="E597" i="14"/>
  <c r="E598" i="14"/>
  <c r="E599" i="14"/>
  <c r="E600" i="14"/>
  <c r="E601" i="14"/>
  <c r="E602" i="14"/>
  <c r="E603" i="14"/>
  <c r="E604" i="14"/>
  <c r="E607" i="14"/>
  <c r="E608" i="14"/>
  <c r="E609" i="14"/>
  <c r="E610" i="14"/>
  <c r="E611" i="14"/>
  <c r="E612" i="14"/>
  <c r="E613" i="14"/>
  <c r="E614" i="14"/>
  <c r="E615" i="14"/>
  <c r="E616" i="14"/>
  <c r="E617" i="14"/>
  <c r="E618" i="14"/>
  <c r="E619" i="14"/>
  <c r="E620" i="14"/>
  <c r="E621" i="14"/>
  <c r="E622" i="14"/>
  <c r="E623" i="14"/>
  <c r="E624" i="14"/>
  <c r="E625" i="14"/>
  <c r="E626" i="14"/>
  <c r="E627" i="14"/>
  <c r="E630" i="14"/>
  <c r="E631" i="14"/>
  <c r="E632" i="14"/>
  <c r="E633" i="14"/>
  <c r="E634" i="14"/>
  <c r="E635" i="14"/>
  <c r="E636" i="14"/>
  <c r="E637" i="14"/>
  <c r="E640" i="14"/>
  <c r="E641"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2" i="14"/>
  <c r="E673" i="14"/>
  <c r="E674" i="14"/>
  <c r="E677" i="14"/>
  <c r="E678" i="14"/>
  <c r="E679" i="14"/>
  <c r="E680" i="14"/>
  <c r="E681" i="14"/>
  <c r="E682" i="14"/>
  <c r="E683" i="14"/>
  <c r="E684" i="14"/>
  <c r="E685" i="14"/>
  <c r="E686" i="14"/>
  <c r="E687" i="14"/>
  <c r="E688" i="14"/>
  <c r="E689" i="14"/>
  <c r="E690" i="14"/>
  <c r="E691" i="14"/>
  <c r="E692" i="14"/>
  <c r="E693" i="14"/>
  <c r="E694" i="14"/>
  <c r="E695" i="14"/>
  <c r="E696" i="14"/>
  <c r="E699" i="14"/>
  <c r="E700" i="14"/>
  <c r="E701" i="14"/>
  <c r="E702" i="14"/>
  <c r="E703" i="14"/>
  <c r="E704" i="14"/>
  <c r="E705" i="14"/>
  <c r="E706" i="14"/>
  <c r="E707" i="14"/>
  <c r="E708" i="14"/>
  <c r="E709" i="14"/>
  <c r="E710" i="14"/>
  <c r="E711" i="14"/>
  <c r="E712" i="14"/>
  <c r="E713" i="14"/>
  <c r="E714" i="14"/>
  <c r="E715" i="14"/>
  <c r="E716" i="14"/>
  <c r="E717" i="14"/>
  <c r="E720" i="14"/>
  <c r="E721" i="14"/>
  <c r="E722" i="14"/>
  <c r="E723" i="14"/>
  <c r="E724" i="14"/>
  <c r="E725" i="14"/>
  <c r="E726" i="14"/>
  <c r="E727" i="14"/>
  <c r="E734" i="14"/>
  <c r="E735" i="14"/>
  <c r="E736" i="14"/>
  <c r="E739" i="14"/>
  <c r="E740" i="14"/>
  <c r="E741" i="14"/>
  <c r="E742" i="14"/>
  <c r="E745" i="14"/>
  <c r="E746" i="14"/>
  <c r="E747" i="14"/>
  <c r="E748" i="14"/>
  <c r="E751" i="14"/>
  <c r="E752" i="14"/>
  <c r="E753" i="14"/>
  <c r="E754" i="14"/>
  <c r="E755" i="14"/>
  <c r="E756" i="14"/>
  <c r="E757" i="14"/>
  <c r="E758" i="14"/>
  <c r="E759" i="14"/>
  <c r="E760" i="14"/>
  <c r="E761" i="14"/>
  <c r="E762" i="14"/>
  <c r="E765" i="14"/>
  <c r="E766" i="14"/>
  <c r="E767" i="14"/>
  <c r="E768" i="14"/>
  <c r="E769" i="14"/>
  <c r="E770" i="14"/>
  <c r="E772" i="14"/>
  <c r="E773" i="14"/>
  <c r="E774" i="14"/>
  <c r="E775" i="14"/>
  <c r="E776" i="14"/>
  <c r="E777" i="14"/>
  <c r="E778" i="14"/>
  <c r="E780" i="14"/>
  <c r="E781" i="14"/>
  <c r="E782" i="14"/>
  <c r="E783" i="14"/>
  <c r="E786" i="14"/>
  <c r="E787" i="14"/>
  <c r="E790" i="14"/>
  <c r="E791" i="14"/>
  <c r="E792" i="14"/>
  <c r="E793" i="14"/>
  <c r="E794" i="14"/>
  <c r="E795" i="14"/>
  <c r="E796" i="14"/>
  <c r="E799" i="14"/>
  <c r="E800" i="14"/>
  <c r="E801" i="14"/>
  <c r="E802" i="14"/>
  <c r="E805" i="14"/>
  <c r="E806" i="14"/>
  <c r="E807" i="14"/>
  <c r="E808" i="14"/>
  <c r="E809" i="14"/>
  <c r="E810" i="14"/>
  <c r="E811" i="14"/>
  <c r="E812" i="14"/>
  <c r="E813" i="14"/>
  <c r="E814" i="14"/>
  <c r="E815" i="14"/>
  <c r="E816" i="14"/>
  <c r="E817" i="14"/>
  <c r="E818" i="14"/>
  <c r="E819" i="14"/>
  <c r="E820" i="14"/>
  <c r="E821" i="14"/>
  <c r="E824" i="14"/>
  <c r="E825" i="14"/>
  <c r="E826" i="14"/>
  <c r="E827" i="14"/>
  <c r="E828" i="14"/>
  <c r="E829" i="14"/>
  <c r="E830" i="14"/>
  <c r="E831" i="14"/>
  <c r="E832" i="14"/>
  <c r="E834" i="14"/>
  <c r="E835" i="14"/>
  <c r="E836" i="14"/>
  <c r="E837" i="14"/>
  <c r="E838" i="14"/>
  <c r="E839" i="14"/>
  <c r="E840" i="14"/>
  <c r="E841" i="14"/>
  <c r="E842" i="14"/>
  <c r="E843" i="14"/>
  <c r="E844" i="14"/>
  <c r="E845" i="14"/>
  <c r="E846" i="14"/>
  <c r="E847" i="14"/>
  <c r="E848" i="14"/>
  <c r="E849" i="14"/>
  <c r="E850" i="14"/>
  <c r="E851" i="14"/>
  <c r="E852" i="14"/>
  <c r="E853" i="14"/>
  <c r="E854" i="14"/>
  <c r="E855" i="14"/>
  <c r="E857" i="14"/>
  <c r="E858" i="14"/>
  <c r="E859" i="14"/>
  <c r="E860" i="14"/>
  <c r="E861" i="14"/>
  <c r="E862" i="14"/>
  <c r="E863" i="14"/>
  <c r="E864" i="14"/>
  <c r="E865" i="14"/>
  <c r="E866" i="14"/>
  <c r="E868" i="14"/>
  <c r="E869" i="14"/>
  <c r="E870" i="14"/>
  <c r="E871" i="14"/>
  <c r="E873" i="14"/>
  <c r="E875" i="14"/>
  <c r="E877" i="14"/>
  <c r="E879" i="14"/>
  <c r="E881" i="14"/>
  <c r="E882" i="14"/>
  <c r="E883" i="14"/>
  <c r="E884" i="14"/>
  <c r="E885" i="14"/>
  <c r="E886" i="14"/>
  <c r="E887" i="14"/>
  <c r="E888" i="14"/>
  <c r="E889" i="14"/>
  <c r="E890" i="14"/>
  <c r="E891" i="14"/>
  <c r="E892" i="14"/>
  <c r="E893" i="14"/>
  <c r="E894" i="14"/>
  <c r="E895" i="14"/>
  <c r="E896" i="14"/>
  <c r="E897" i="14"/>
  <c r="E898" i="14"/>
  <c r="E899" i="14"/>
  <c r="E900" i="14"/>
  <c r="E901" i="14"/>
  <c r="E906" i="14"/>
  <c r="E907" i="14"/>
  <c r="E908" i="14"/>
  <c r="E909" i="14"/>
  <c r="E910" i="14"/>
  <c r="E912" i="14"/>
  <c r="E914" i="14"/>
  <c r="E915" i="14"/>
  <c r="E917" i="14"/>
  <c r="E918" i="14"/>
  <c r="E919" i="14"/>
  <c r="E921" i="14"/>
  <c r="E922" i="14"/>
  <c r="E923" i="14"/>
  <c r="E924" i="14"/>
  <c r="E926" i="14"/>
  <c r="E928" i="14"/>
  <c r="E929" i="14"/>
  <c r="E930" i="14"/>
  <c r="E932" i="14"/>
  <c r="E933" i="14"/>
  <c r="E934" i="14"/>
  <c r="E936" i="14"/>
  <c r="E937" i="14"/>
  <c r="E939" i="14"/>
  <c r="E940" i="14"/>
  <c r="E941" i="14"/>
  <c r="E942" i="14"/>
  <c r="E944" i="14"/>
  <c r="E945" i="14"/>
  <c r="E947" i="14"/>
  <c r="E948" i="14"/>
  <c r="E949" i="14"/>
  <c r="E950" i="14"/>
  <c r="E951" i="14"/>
  <c r="E952" i="14"/>
  <c r="E953" i="14"/>
  <c r="E954" i="14"/>
  <c r="E955" i="14"/>
  <c r="E956" i="14"/>
  <c r="E966" i="14"/>
  <c r="E967" i="14"/>
  <c r="I525" i="14" l="1"/>
  <c r="C524" i="14"/>
  <c r="G8" i="14"/>
  <c r="G9" i="14"/>
  <c r="G10" i="14"/>
  <c r="G11" i="14"/>
  <c r="G12" i="14"/>
  <c r="G13" i="14"/>
  <c r="G7" i="14"/>
  <c r="I524" i="14" l="1"/>
  <c r="C7" i="14"/>
  <c r="E524" i="14"/>
  <c r="E8" i="14"/>
  <c r="E9" i="14"/>
  <c r="E10" i="14"/>
  <c r="C1025" i="14" l="1"/>
  <c r="I7" i="14"/>
  <c r="C1075" i="14"/>
  <c r="E7" i="14"/>
  <c r="C1074" i="14" l="1"/>
  <c r="C1077" i="14"/>
  <c r="C1076" i="14"/>
  <c r="E1076" i="14" s="1"/>
  <c r="E1075" i="14"/>
  <c r="C1078" i="14" l="1"/>
  <c r="E1078" i="14" s="1"/>
  <c r="E1077" i="14"/>
  <c r="C1073" i="14"/>
  <c r="C1026" i="14" l="1"/>
</calcChain>
</file>

<file path=xl/sharedStrings.xml><?xml version="1.0" encoding="utf-8"?>
<sst xmlns="http://schemas.openxmlformats.org/spreadsheetml/2006/main" count="2368" uniqueCount="2169">
  <si>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</si>
  <si>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</si>
  <si>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</si>
  <si>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</si>
  <si>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</si>
  <si>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</si>
  <si>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</si>
  <si>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</si>
  <si>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</si>
  <si>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</si>
  <si>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</si>
  <si>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</si>
  <si>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</si>
  <si>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</si>
  <si>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</si>
  <si>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</si>
  <si>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</si>
  <si>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</si>
  <si>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</si>
  <si>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</si>
  <si>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</si>
  <si>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</si>
  <si>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</si>
  <si>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</si>
  <si>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</si>
  <si>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</si>
  <si>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</si>
  <si>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</si>
  <si>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</si>
  <si>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</si>
  <si>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</si>
  <si>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</si>
  <si>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</si>
  <si>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</si>
  <si>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</si>
  <si>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</si>
  <si>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</si>
  <si>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</si>
  <si>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</si>
  <si>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</si>
  <si>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</si>
  <si>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</si>
  <si>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</si>
  <si>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</si>
  <si>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</si>
  <si>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</si>
  <si>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</si>
  <si>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</si>
  <si>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</si>
  <si>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</si>
  <si>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</si>
  <si>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</si>
  <si>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</si>
  <si>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</si>
  <si>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</si>
  <si>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</si>
  <si>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</si>
  <si>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</si>
  <si>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</si>
  <si>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</si>
  <si>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</si>
  <si>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</si>
  <si>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</si>
  <si>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</si>
  <si>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</si>
  <si>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</si>
  <si>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</si>
  <si>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</si>
  <si>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</si>
  <si>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</si>
  <si>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</si>
  <si>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</si>
  <si>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</si>
  <si>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</si>
  <si>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</si>
  <si>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</si>
  <si>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</si>
  <si>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</si>
  <si>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</si>
  <si>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</si>
  <si>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</si>
  <si>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</si>
  <si>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</si>
  <si>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</si>
  <si>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</si>
  <si>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</si>
  <si>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</si>
  <si>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</si>
  <si>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</si>
  <si>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</si>
  <si>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</si>
  <si>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</si>
  <si>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</si>
  <si>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</si>
  <si>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</si>
  <si>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</si>
  <si>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</si>
  <si>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</si>
  <si>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</si>
  <si>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</si>
  <si>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</si>
  <si>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</si>
  <si>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</si>
  <si>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</si>
  <si>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</si>
  <si>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</si>
  <si>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</si>
  <si>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</si>
  <si>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</si>
  <si>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</si>
  <si>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</si>
  <si>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</si>
  <si>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</si>
  <si>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</si>
  <si>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</si>
  <si>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</si>
  <si>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</si>
  <si>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</si>
  <si>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</si>
  <si>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</si>
  <si>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</si>
  <si>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</si>
  <si>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</si>
  <si>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</si>
  <si>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</si>
  <si>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</si>
  <si>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</si>
  <si>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</si>
  <si>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</si>
  <si>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</si>
  <si>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</si>
  <si>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</si>
  <si>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</si>
  <si>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</si>
  <si>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</si>
  <si>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</si>
  <si>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</si>
  <si>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</si>
  <si>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</si>
  <si>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</si>
  <si>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</si>
  <si>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</si>
  <si>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</si>
  <si>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</si>
  <si>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</si>
  <si>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</si>
  <si>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</si>
  <si>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</si>
  <si>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</si>
  <si>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</si>
  <si>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</si>
  <si>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</si>
  <si>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</si>
  <si>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</si>
  <si>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</si>
  <si>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</si>
  <si>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</si>
  <si>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</si>
  <si>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</si>
  <si>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</si>
  <si>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</si>
  <si>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</si>
  <si>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</si>
  <si>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</si>
  <si>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</si>
  <si>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</si>
  <si>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</si>
  <si>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</si>
  <si>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</si>
  <si>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</si>
  <si>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</si>
  <si>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</si>
  <si>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</si>
  <si>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</si>
  <si>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</si>
  <si>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</si>
  <si>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</si>
  <si>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</si>
  <si>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</si>
  <si>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</si>
  <si>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</si>
  <si>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</si>
  <si>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</si>
  <si>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</si>
  <si>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</si>
  <si>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</si>
  <si>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</si>
  <si>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</si>
  <si>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</si>
  <si>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</si>
  <si>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</si>
  <si>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</si>
  <si>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</si>
  <si>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</si>
  <si>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</si>
  <si>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</si>
  <si>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</si>
  <si>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</si>
  <si>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</si>
  <si>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</si>
  <si>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</si>
  <si>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</si>
  <si>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</si>
  <si>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</si>
  <si>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</si>
  <si>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</si>
  <si>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</si>
  <si>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</si>
  <si>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</si>
  <si>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</si>
  <si>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</si>
  <si>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</si>
  <si>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</si>
  <si>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</si>
  <si>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</si>
  <si>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</si>
  <si>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</si>
  <si>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</si>
  <si>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</si>
  <si>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</si>
  <si>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</si>
  <si>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</si>
  <si>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</si>
  <si>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</si>
  <si>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</si>
  <si>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</si>
  <si>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</si>
  <si>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</si>
  <si>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</si>
  <si>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</si>
  <si>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</si>
  <si>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</si>
  <si>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</si>
  <si>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</si>
  <si>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</si>
  <si>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</si>
  <si>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</si>
  <si>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</si>
  <si>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</si>
  <si>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</si>
  <si>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</si>
  <si>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</si>
  <si>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</si>
  <si>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</si>
  <si>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</si>
  <si>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</si>
  <si>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</si>
  <si>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</si>
  <si>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</si>
  <si>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</si>
  <si>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</si>
  <si>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</si>
  <si>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</si>
  <si>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</si>
  <si>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</si>
  <si>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</si>
  <si>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</si>
  <si>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</si>
  <si>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</si>
  <si>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</si>
  <si>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</si>
  <si>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</si>
  <si>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</si>
  <si>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</si>
  <si>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</si>
  <si>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</si>
  <si>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</si>
  <si>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</si>
  <si>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</si>
  <si>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</si>
  <si>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</si>
  <si>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</si>
  <si>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</si>
  <si>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</si>
  <si>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</si>
  <si>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</si>
  <si>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</si>
  <si>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</si>
  <si>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</si>
  <si>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</si>
  <si>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</si>
  <si>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</si>
  <si>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</si>
  <si>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</si>
  <si>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</si>
  <si>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</si>
  <si>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</si>
  <si>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</si>
  <si>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</si>
  <si>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</si>
  <si>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</si>
  <si>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</si>
  <si>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</si>
  <si>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</si>
  <si>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</si>
  <si>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</si>
  <si>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</si>
  <si>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</si>
  <si>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</si>
  <si>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</si>
  <si>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</si>
  <si>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</si>
  <si>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</si>
  <si>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</si>
  <si>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</si>
  <si>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</si>
  <si>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</si>
  <si>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</si>
  <si>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</si>
  <si>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</si>
  <si>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</si>
  <si>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</si>
  <si>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</si>
  <si>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</si>
  <si>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</si>
  <si>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</si>
  <si>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</si>
  <si>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</si>
  <si>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</si>
  <si>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</si>
  <si>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</si>
  <si>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</si>
  <si>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</si>
  <si>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</si>
  <si>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</si>
  <si>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</si>
  <si>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</si>
  <si>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</si>
  <si>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</si>
  <si>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</si>
  <si>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</si>
  <si>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</si>
  <si>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</si>
  <si>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</si>
  <si>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</si>
  <si>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</si>
  <si>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</si>
  <si>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</si>
  <si>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</si>
  <si>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</si>
  <si>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</si>
  <si>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</si>
  <si>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</si>
  <si>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</si>
  <si>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</si>
  <si>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</si>
  <si>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</si>
  <si>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</si>
  <si>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</si>
  <si>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</si>
  <si>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</si>
  <si>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</si>
  <si>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</si>
  <si>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</si>
  <si>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</si>
  <si>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</si>
  <si>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</si>
  <si>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</si>
  <si>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</si>
  <si>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</si>
  <si>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</si>
  <si>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</si>
  <si>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</si>
  <si>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</si>
  <si>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</si>
  <si>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</si>
  <si>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</si>
  <si>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</si>
  <si>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</si>
  <si>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</si>
  <si>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</si>
  <si>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</si>
  <si>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</si>
  <si>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</si>
  <si>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</si>
  <si>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</si>
  <si>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</si>
  <si>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</si>
  <si>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</si>
  <si>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</si>
  <si>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</si>
  <si>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</si>
  <si>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</si>
  <si>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</si>
  <si>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</si>
  <si>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</si>
  <si>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</si>
  <si>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</si>
  <si>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</si>
  <si>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</si>
  <si>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</si>
  <si>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</si>
  <si>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</si>
  <si>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</si>
  <si>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</si>
  <si>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</si>
  <si>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</si>
  <si>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</si>
  <si>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</si>
  <si>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</si>
  <si>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</si>
  <si>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</si>
  <si>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</si>
  <si>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</si>
  <si>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</si>
  <si>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</si>
  <si>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</si>
  <si>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</si>
  <si>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</si>
  <si>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</si>
  <si>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</si>
  <si>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</si>
  <si>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</si>
  <si>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</si>
  <si>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</si>
  <si>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</si>
  <si>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</si>
  <si>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</si>
  <si>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</si>
  <si>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</si>
  <si>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</si>
  <si>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</si>
  <si>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</si>
  <si>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</si>
  <si>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</si>
  <si>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</si>
  <si>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</si>
  <si>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</si>
  <si>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</si>
  <si>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</si>
  <si>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</si>
  <si>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</si>
  <si>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</si>
  <si>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</si>
  <si>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</si>
  <si>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</si>
  <si>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</si>
  <si>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</si>
  <si>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</si>
  <si>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</si>
  <si>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</si>
  <si>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</si>
  <si>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</si>
  <si>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</si>
  <si>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</si>
  <si>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</si>
  <si>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</si>
  <si>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</si>
  <si>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</si>
  <si>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</si>
  <si>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</si>
  <si>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</si>
  <si>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</si>
  <si>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</si>
  <si>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</si>
  <si>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</si>
  <si>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</si>
  <si>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</si>
  <si>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</si>
  <si>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</si>
  <si>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</si>
  <si>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</si>
  <si>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</si>
  <si>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</si>
  <si>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</si>
  <si>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</si>
  <si>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</si>
  <si>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</si>
  <si>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</si>
  <si>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</si>
  <si>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</si>
  <si>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</si>
  <si>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</si>
  <si>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</si>
  <si>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</si>
  <si>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</si>
  <si>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</si>
  <si>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</si>
  <si>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</si>
  <si>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</si>
  <si>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</si>
  <si>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</si>
  <si>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</si>
  <si>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</si>
  <si>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</si>
  <si>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</si>
  <si>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</si>
  <si>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</si>
  <si>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</si>
  <si>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</si>
  <si>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</si>
  <si>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</si>
  <si>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</si>
  <si>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</si>
  <si>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</si>
  <si>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</si>
  <si>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</si>
  <si>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</si>
  <si>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</si>
  <si>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</si>
  <si>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</si>
  <si>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</si>
  <si>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</si>
  <si>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</si>
  <si>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</si>
  <si>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</si>
  <si>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</si>
  <si>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</si>
  <si>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</si>
  <si>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</si>
  <si>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</si>
  <si>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</si>
  <si>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</si>
  <si>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</si>
  <si>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</si>
  <si>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</si>
  <si>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</si>
  <si>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</si>
  <si>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</si>
  <si>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</si>
  <si>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</si>
  <si>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</si>
  <si>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</si>
  <si>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</si>
  <si>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</si>
  <si>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</si>
  <si>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</si>
  <si>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</si>
  <si>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</si>
  <si>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</si>
  <si>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</si>
  <si>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</si>
  <si>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</si>
  <si>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</si>
  <si>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</si>
  <si>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</si>
  <si>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</si>
  <si>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</si>
  <si>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</si>
  <si>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</si>
  <si>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</si>
  <si>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</si>
  <si>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</si>
  <si>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</si>
  <si>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</si>
  <si>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</si>
  <si>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</si>
  <si>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</si>
  <si>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</si>
  <si>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</si>
  <si>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</si>
  <si>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</si>
  <si>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</si>
  <si>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</si>
  <si>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</si>
  <si>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</si>
  <si>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</si>
  <si>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</si>
  <si>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</si>
  <si>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</si>
  <si>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</si>
  <si>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</si>
  <si>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</si>
  <si>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</si>
  <si>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</si>
  <si>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</si>
  <si>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</si>
  <si>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</si>
  <si>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</si>
  <si>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</si>
  <si>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</si>
  <si>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</si>
  <si>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</si>
  <si>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</si>
  <si>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00011100000000000000</t>
  </si>
  <si>
    <t>00011101000000000120</t>
  </si>
  <si>
    <t>00011101020020000120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</si>
  <si>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</si>
  <si>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</si>
  <si>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</si>
  <si>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</si>
  <si>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</si>
  <si>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</si>
  <si>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</si>
  <si>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</si>
  <si>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</si>
  <si>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</si>
  <si>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</si>
  <si>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</si>
  <si>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</si>
  <si>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</si>
  <si>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</si>
  <si>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</si>
  <si>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</si>
  <si>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</si>
  <si>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</si>
  <si>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</si>
  <si>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</si>
  <si>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</si>
  <si>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</si>
  <si>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</si>
  <si>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</si>
  <si>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</si>
  <si>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</si>
  <si>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</si>
  <si>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</si>
  <si>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</si>
  <si>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</si>
  <si>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</si>
  <si>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</si>
  <si>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</si>
  <si>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</si>
  <si>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</si>
  <si>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</si>
  <si>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</si>
  <si>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</si>
  <si>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</si>
  <si>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</si>
  <si>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</si>
  <si>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</si>
  <si>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</si>
  <si>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</si>
  <si>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</si>
  <si>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</si>
  <si>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</si>
  <si>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</si>
  <si>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</si>
  <si>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</si>
  <si>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</si>
  <si>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</si>
  <si>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</si>
  <si>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</si>
  <si>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</si>
  <si>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</si>
  <si>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</si>
  <si>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</si>
  <si>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</si>
  <si>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</si>
  <si>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</si>
  <si>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</si>
  <si>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</si>
  <si>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</si>
  <si>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</si>
  <si>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</si>
  <si>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</si>
  <si>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</si>
  <si>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</si>
  <si>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</si>
  <si>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</si>
  <si>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</si>
  <si>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</si>
  <si>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</si>
  <si>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</si>
  <si>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</si>
  <si>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</si>
  <si>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</si>
  <si>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</si>
  <si>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</si>
  <si>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</si>
  <si>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</si>
  <si>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</si>
  <si>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</si>
  <si>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</si>
  <si>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</si>
  <si>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</si>
  <si>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</si>
  <si>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</si>
  <si>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</si>
  <si>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</si>
  <si>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</si>
  <si>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</si>
  <si>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</si>
  <si>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</si>
  <si>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</si>
  <si>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</si>
  <si>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</si>
  <si>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</si>
  <si>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</si>
  <si>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</si>
  <si>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</si>
  <si>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</si>
  <si>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</si>
  <si>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</si>
  <si>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</si>
  <si>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</si>
  <si>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</si>
  <si>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</si>
  <si>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</si>
  <si>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</si>
  <si>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</si>
  <si>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</si>
  <si>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</si>
  <si>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</si>
  <si>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</si>
  <si>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</si>
  <si>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</si>
  <si>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</si>
  <si>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</si>
  <si>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</si>
  <si>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</si>
  <si>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</si>
  <si>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</si>
  <si>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</si>
  <si>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</si>
  <si>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</si>
  <si>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</si>
  <si>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</si>
  <si>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</si>
  <si>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</si>
  <si>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</si>
  <si>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</si>
  <si>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</si>
  <si>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</si>
  <si>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</si>
  <si>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</si>
  <si>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</si>
  <si>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</si>
  <si>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</si>
  <si>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</si>
  <si>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</si>
  <si>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</si>
  <si>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</si>
  <si>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</si>
  <si>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</si>
  <si>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</si>
  <si>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</si>
  <si>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</si>
  <si>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</si>
  <si>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</si>
  <si>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</si>
  <si>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</si>
  <si>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</si>
  <si>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</si>
  <si>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</si>
  <si>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</si>
  <si>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</si>
  <si>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</si>
  <si>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</si>
  <si>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</si>
  <si>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</si>
  <si>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</si>
  <si>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</si>
  <si>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</si>
  <si>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</si>
  <si>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</si>
  <si>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</si>
  <si>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</si>
  <si>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</si>
  <si>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</si>
  <si>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</si>
  <si>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</si>
  <si>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</si>
  <si>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</si>
  <si>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</si>
  <si>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</si>
  <si>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</si>
  <si>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</si>
  <si>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</si>
  <si>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</si>
  <si>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</si>
  <si>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</si>
  <si>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</si>
  <si>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</si>
  <si>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</si>
  <si>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</si>
  <si>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</si>
  <si>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</si>
  <si>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</si>
  <si>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</si>
  <si>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</si>
  <si>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</si>
  <si>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</si>
  <si>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</si>
  <si>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</si>
  <si>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</si>
  <si>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</si>
  <si>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</si>
  <si>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</si>
  <si>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</si>
  <si>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</si>
  <si>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</si>
  <si>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</si>
  <si>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</si>
  <si>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</si>
  <si>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</si>
  <si>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</si>
  <si>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</si>
  <si>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</si>
  <si>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</si>
  <si>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</si>
  <si>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</si>
  <si>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</si>
  <si>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</si>
  <si>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</si>
  <si>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</si>
  <si>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</si>
  <si>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</si>
  <si>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</si>
  <si>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</si>
  <si>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</si>
  <si>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</si>
  <si>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</si>
  <si>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</si>
  <si>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</si>
  <si>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</si>
  <si>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</si>
  <si>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</si>
  <si>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</si>
  <si>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</si>
  <si>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</si>
  <si>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</si>
  <si>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</si>
  <si>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</si>
  <si>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</si>
  <si>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</si>
  <si>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</si>
  <si>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</si>
  <si>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</si>
  <si>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</si>
  <si>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</si>
  <si>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</si>
  <si>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</si>
  <si>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</si>
  <si>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</si>
  <si>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</si>
  <si>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</si>
  <si>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</si>
  <si>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</si>
  <si>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</si>
  <si>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</si>
  <si>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</si>
  <si>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</si>
  <si>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</si>
  <si>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</si>
  <si>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</si>
  <si>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</si>
  <si>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</si>
  <si>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</si>
  <si>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</si>
  <si>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</si>
  <si>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</si>
  <si>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</si>
  <si>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</si>
  <si>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</si>
  <si>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</si>
  <si>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</si>
  <si>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</si>
  <si>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</si>
  <si>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</si>
  <si>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</si>
  <si>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</si>
  <si>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</si>
  <si>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</si>
  <si>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</si>
  <si>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</si>
  <si>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</si>
  <si>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</si>
  <si>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</si>
  <si>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</si>
  <si>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</si>
  <si>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</si>
  <si>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</si>
  <si>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</si>
  <si>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</si>
  <si>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</si>
  <si>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</si>
  <si>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</si>
  <si>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</si>
  <si>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</si>
  <si>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</si>
  <si>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</si>
  <si>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</si>
  <si>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</si>
  <si>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</si>
  <si>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</si>
  <si>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</si>
  <si>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</si>
  <si>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</si>
  <si>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</si>
  <si>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</si>
  <si>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</si>
  <si>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</si>
  <si>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</si>
  <si>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</si>
  <si>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</si>
  <si>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</si>
  <si>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</si>
  <si>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</si>
  <si>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</si>
  <si>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</si>
  <si>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</si>
  <si>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</si>
  <si>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</si>
  <si>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</si>
  <si>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</si>
  <si>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</si>
  <si>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</si>
  <si>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</si>
  <si>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</si>
  <si>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</si>
  <si>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</si>
  <si>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</si>
  <si>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</si>
  <si>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</si>
  <si>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</si>
  <si>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</si>
  <si>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</si>
  <si>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</si>
  <si>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</si>
  <si>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</si>
  <si>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</si>
  <si>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</si>
  <si>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</si>
  <si>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</si>
  <si>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</si>
  <si>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</si>
  <si>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</si>
  <si>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</si>
  <si>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</si>
  <si>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</si>
  <si>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</si>
  <si>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</si>
  <si>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</si>
  <si>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</si>
  <si>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</si>
  <si>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</si>
  <si>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</si>
  <si>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</si>
  <si>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</si>
  <si>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</si>
  <si>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</si>
  <si>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</si>
  <si>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</si>
  <si>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</si>
  <si>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</si>
  <si>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</si>
  <si>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00020245422020000150</t>
  </si>
  <si>
    <t>00020245433000000150</t>
  </si>
  <si>
    <t>00020245433020000150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</si>
  <si>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</si>
  <si>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</si>
  <si>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</si>
  <si>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</si>
  <si>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</si>
  <si>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</si>
  <si>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</si>
  <si>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</si>
  <si>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</si>
  <si>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</si>
  <si>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</si>
  <si>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</si>
  <si>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</si>
  <si>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</si>
  <si>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</si>
  <si>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</si>
  <si>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</si>
  <si>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</si>
  <si>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</si>
  <si>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</si>
  <si>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</si>
  <si>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</si>
  <si>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</si>
  <si>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</si>
  <si>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</si>
  <si>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</si>
  <si>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</si>
  <si>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</si>
  <si>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</si>
  <si>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</si>
  <si>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</si>
  <si>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</si>
  <si>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</si>
  <si>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</si>
  <si>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</si>
  <si>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</si>
  <si>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</si>
  <si>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</si>
  <si>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</si>
  <si>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</si>
  <si>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</si>
  <si>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00021925462020000150</t>
  </si>
  <si>
    <t>00021935134020000150</t>
  </si>
  <si>
    <t>00021935220020000150</t>
  </si>
  <si>
    <t>00021935250020000150</t>
  </si>
  <si>
    <t>00021935290020000150</t>
  </si>
  <si>
    <t>00021935380020000150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</si>
  <si>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</si>
  <si>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</si>
  <si>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</si>
  <si>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</si>
  <si>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</si>
  <si>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</si>
  <si>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</si>
  <si>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</si>
  <si>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</si>
  <si>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</si>
  <si>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</si>
  <si>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</si>
  <si>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</si>
  <si>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</si>
  <si>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</si>
  <si>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</si>
  <si>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</si>
  <si>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</si>
  <si>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</si>
  <si>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</si>
  <si>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</si>
  <si>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</si>
  <si>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</si>
  <si>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</si>
  <si>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</si>
  <si>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</si>
  <si>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</si>
  <si>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</si>
  <si>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</si>
  <si>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</si>
  <si>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</si>
  <si>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</si>
  <si>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</si>
  <si>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</si>
  <si>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</si>
  <si>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</si>
  <si>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</si>
  <si>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</si>
  <si>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</si>
  <si>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</si>
  <si>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</si>
  <si>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</si>
  <si>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</si>
  <si>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</si>
  <si>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</si>
  <si>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</si>
  <si>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</si>
  <si>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</si>
  <si>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</si>
  <si>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</si>
  <si>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</si>
  <si>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</si>
  <si>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</si>
  <si>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</si>
  <si>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</si>
  <si>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</si>
  <si>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</si>
  <si>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</si>
  <si>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</si>
  <si>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</si>
  <si>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</si>
  <si>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</si>
  <si>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</si>
  <si>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</si>
  <si>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</si>
  <si>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</si>
  <si>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</si>
  <si>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</si>
  <si>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</si>
  <si>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</si>
  <si>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</si>
  <si>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</si>
  <si>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</si>
  <si>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</si>
  <si>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</si>
  <si>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</si>
  <si>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</si>
  <si>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</si>
  <si>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</si>
  <si>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</si>
  <si>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</si>
  <si>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</si>
  <si>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</si>
  <si>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</si>
  <si>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</si>
  <si>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</si>
  <si>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</si>
  <si>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</si>
  <si>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</si>
  <si>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</si>
  <si>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</si>
  <si>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</si>
  <si>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</si>
  <si>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</si>
  <si>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</si>
  <si>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</si>
  <si>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</si>
  <si>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</si>
  <si>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</si>
  <si>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</si>
  <si>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</si>
  <si>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</si>
  <si>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</si>
  <si>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</si>
  <si>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</si>
  <si>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</si>
  <si>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</si>
  <si>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</si>
  <si>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</si>
  <si>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</si>
  <si>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</si>
  <si>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</si>
  <si>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</si>
  <si>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</si>
  <si>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</si>
  <si>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</si>
  <si>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</si>
  <si>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</si>
  <si>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</si>
  <si>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</si>
  <si>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</si>
  <si>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</si>
  <si>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</si>
  <si>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</si>
  <si>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</si>
  <si>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</si>
  <si>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</si>
  <si>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</si>
  <si>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</si>
  <si>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</si>
  <si>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</si>
  <si>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</si>
  <si>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</si>
  <si>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</si>
  <si>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</si>
  <si>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</si>
  <si>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</si>
  <si>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</si>
  <si>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</si>
  <si>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</si>
  <si>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</si>
  <si>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</si>
  <si>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</si>
  <si>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</si>
  <si>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</si>
  <si>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</si>
  <si>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</si>
  <si>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</si>
  <si>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</si>
  <si>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</si>
  <si>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</si>
  <si>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</si>
  <si>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</si>
  <si>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</si>
  <si>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</si>
  <si>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</si>
  <si>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</si>
  <si>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</si>
  <si>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</si>
  <si>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</si>
  <si>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</si>
  <si>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</si>
  <si>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</si>
  <si>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</si>
  <si>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</si>
  <si>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</si>
  <si>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</si>
  <si>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</si>
  <si>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</si>
  <si>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</si>
  <si>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</si>
  <si>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</si>
  <si>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</si>
  <si>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</si>
  <si>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</si>
  <si>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</si>
  <si>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00020404099040000150</t>
  </si>
  <si>
    <t>00020405000050000150</t>
  </si>
  <si>
    <t>00020405099050000150</t>
  </si>
  <si>
    <t>00021800000100000150</t>
  </si>
  <si>
    <t>00021860010100000150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</si>
  <si>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</si>
  <si>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</si>
  <si>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</si>
  <si>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</si>
  <si>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</si>
  <si>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</si>
  <si>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</si>
  <si>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</si>
  <si>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</si>
  <si>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</si>
  <si>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</si>
  <si>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</si>
  <si>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</si>
  <si>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</si>
  <si>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</si>
  <si>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</si>
  <si>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</si>
  <si>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</si>
  <si>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</si>
  <si>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</si>
  <si>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</si>
  <si>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</si>
  <si>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</si>
  <si>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</si>
  <si>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</si>
  <si>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</si>
  <si>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</si>
  <si>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</si>
  <si>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</si>
  <si>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</si>
  <si>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</si>
  <si>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</si>
  <si>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</si>
  <si>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</si>
  <si>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</si>
  <si>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</si>
  <si>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</si>
  <si>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</si>
  <si>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</si>
  <si>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</si>
  <si>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</si>
  <si>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</si>
  <si>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</si>
  <si>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</si>
  <si>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</si>
  <si>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</si>
  <si>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</si>
  <si>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</si>
  <si>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</si>
  <si>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</si>
  <si>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</si>
  <si>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</si>
  <si>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</si>
  <si>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</si>
  <si>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</si>
  <si>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</si>
  <si>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</si>
  <si>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</si>
  <si>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</si>
  <si>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00011610030130000140</t>
  </si>
  <si>
    <t>00011610032130000140</t>
  </si>
  <si>
    <t>00020702000020000150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</si>
  <si>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</si>
  <si>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</si>
  <si>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</si>
  <si>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</si>
  <si>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</si>
  <si>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</si>
  <si>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</si>
  <si>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</si>
  <si>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</si>
  <si>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</si>
  <si>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</si>
  <si>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</si>
  <si>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</si>
  <si>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00020245303000000150</t>
  </si>
  <si>
    <t>00020245303020000150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</si>
  <si>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</si>
  <si>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</si>
  <si>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</si>
  <si>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</si>
  <si>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</si>
  <si>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</si>
  <si>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</si>
  <si>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</si>
  <si>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</si>
  <si>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</si>
  <si>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</si>
  <si>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</si>
  <si>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</si>
  <si>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</si>
  <si>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</si>
  <si>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</si>
  <si>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</si>
  <si>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</si>
  <si>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</si>
  <si>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</si>
  <si>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</si>
  <si>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</si>
  <si>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</si>
  <si>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</si>
  <si>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</si>
  <si>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</si>
  <si>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</si>
  <si>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</si>
  <si>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</si>
  <si>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</si>
  <si>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</si>
  <si>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</si>
  <si>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</si>
  <si>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</si>
  <si>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</si>
  <si>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</si>
  <si>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</si>
  <si>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</si>
  <si>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</si>
  <si>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</si>
  <si>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</si>
  <si>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</si>
  <si>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</si>
  <si>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</si>
  <si>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</si>
  <si>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</si>
  <si>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</si>
  <si>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</si>
  <si>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</si>
  <si>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</si>
  <si>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</si>
  <si>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</si>
  <si>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</si>
  <si>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</si>
  <si>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</si>
  <si>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</si>
  <si>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</si>
  <si>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</si>
  <si>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</si>
  <si>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</si>
  <si>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</si>
  <si>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</si>
  <si>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</si>
  <si>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</si>
  <si>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</si>
  <si>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</si>
  <si>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</si>
  <si>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</si>
  <si>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</si>
  <si>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</si>
  <si>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</si>
  <si>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</si>
  <si>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</si>
  <si>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</si>
  <si>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</si>
  <si>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</si>
  <si>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</si>
  <si>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</si>
  <si>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</si>
  <si>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</si>
  <si>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</si>
  <si>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</si>
  <si>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</si>
  <si>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</si>
  <si>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</si>
  <si>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</si>
  <si>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</si>
  <si>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</si>
  <si>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</si>
  <si>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</si>
  <si>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</si>
  <si>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</si>
  <si>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</si>
  <si>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</si>
  <si>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</si>
  <si>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</si>
  <si>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</si>
  <si>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</si>
  <si>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</si>
  <si>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</si>
  <si>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</si>
  <si>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</si>
  <si>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</si>
  <si>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</si>
  <si>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</si>
  <si>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</si>
  <si>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</si>
  <si>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</si>
  <si>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</si>
  <si>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</si>
  <si>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</si>
  <si>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</si>
  <si>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</si>
  <si>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</si>
  <si>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</si>
  <si>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</si>
  <si>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</si>
  <si>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</si>
  <si>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</si>
  <si>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</si>
  <si>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</si>
  <si>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</si>
  <si>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</si>
  <si>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</si>
  <si>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</si>
  <si>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</si>
  <si>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</si>
  <si>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</si>
  <si>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</si>
  <si>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</si>
  <si>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</si>
  <si>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</si>
  <si>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00020225291000000150</t>
  </si>
  <si>
    <t>00020225291020000150</t>
  </si>
  <si>
    <t>00020225304020000150</t>
  </si>
  <si>
    <t>00020225365000000150</t>
  </si>
  <si>
    <t>00020225365020000150</t>
  </si>
  <si>
    <t>00020225404020000150</t>
  </si>
  <si>
    <t>00020225500000000150</t>
  </si>
  <si>
    <t>00020225500020000150</t>
  </si>
  <si>
    <t>00020225511000000150</t>
  </si>
  <si>
    <t>00020225511020000150</t>
  </si>
  <si>
    <t>00020227139000000150</t>
  </si>
  <si>
    <t>00020227139020000150</t>
  </si>
  <si>
    <t>00020235090000000150</t>
  </si>
  <si>
    <t>00020235090020000150</t>
  </si>
  <si>
    <t>00020245454000000150</t>
  </si>
  <si>
    <t>00020245454020000150</t>
  </si>
  <si>
    <t>00020249999100000150</t>
  </si>
  <si>
    <t>00020704000140000150</t>
  </si>
  <si>
    <t>00020704020140000150</t>
  </si>
  <si>
    <t>00020704050140000150</t>
  </si>
  <si>
    <t>00021925138020000150</t>
  </si>
  <si>
    <t>00021925302020000150</t>
  </si>
  <si>
    <t>00021925304020000150</t>
  </si>
  <si>
    <t>00021925497020000150</t>
  </si>
  <si>
    <t>00021925508020000150</t>
  </si>
  <si>
    <t>00021935118020000150</t>
  </si>
  <si>
    <t>00021935120020000150</t>
  </si>
  <si>
    <t>00021945303020000150</t>
  </si>
  <si>
    <t>00021945836020000150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</si>
  <si>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</si>
  <si>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</si>
  <si>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</si>
  <si>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</si>
  <si>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</si>
  <si>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</si>
  <si>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</si>
  <si>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</si>
  <si>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</si>
  <si>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</si>
  <si>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</si>
  <si>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</si>
  <si>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</si>
  <si>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</si>
  <si>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</si>
  <si>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</si>
  <si>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</si>
  <si>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</si>
  <si>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</si>
  <si>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</si>
  <si>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</si>
  <si>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</si>
  <si>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</si>
  <si>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</si>
  <si>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</si>
  <si>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</si>
  <si>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</si>
  <si>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</si>
  <si>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</si>
  <si>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</si>
  <si>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</si>
  <si>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</si>
  <si>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</si>
  <si>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</si>
  <si>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</si>
  <si>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</si>
  <si>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</si>
  <si>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</si>
  <si>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</si>
  <si>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</si>
  <si>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</si>
  <si>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</si>
  <si>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</si>
  <si>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</si>
  <si>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</si>
  <si>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</si>
  <si>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</si>
  <si>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</si>
  <si>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</si>
  <si>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</si>
  <si>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</si>
  <si>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</si>
  <si>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</si>
  <si>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</si>
  <si>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</si>
  <si>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</si>
  <si>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</si>
  <si>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</si>
  <si>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</si>
  <si>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</si>
  <si>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</si>
  <si>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</si>
  <si>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</si>
  <si>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</si>
  <si>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</si>
  <si>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</si>
  <si>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</si>
  <si>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</si>
  <si>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</si>
  <si>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</si>
  <si>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</si>
  <si>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</si>
  <si>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</si>
  <si>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</si>
  <si>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</si>
  <si>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</si>
  <si>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</si>
  <si>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</si>
  <si>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</si>
  <si>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</si>
  <si>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</si>
  <si>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</si>
  <si>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</si>
  <si>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</si>
  <si>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</si>
  <si>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</si>
  <si>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</si>
  <si>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</si>
  <si>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</si>
  <si>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</si>
  <si>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</si>
  <si>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</si>
  <si>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</si>
  <si>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</si>
  <si>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</si>
  <si>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</si>
  <si>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</si>
  <si>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</si>
  <si>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</si>
  <si>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</si>
  <si>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</si>
  <si>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</si>
  <si>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</si>
  <si>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</si>
  <si>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</si>
  <si>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</si>
  <si>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</si>
  <si>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</si>
  <si>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</si>
  <si>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</si>
  <si>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</si>
  <si>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</si>
  <si>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</si>
  <si>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</si>
  <si>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</si>
  <si>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</si>
  <si>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00010102050010000110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</si>
  <si>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</si>
  <si>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</si>
  <si>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</si>
  <si>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</si>
  <si>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</si>
  <si>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</si>
  <si>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</si>
  <si>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</si>
  <si>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</si>
  <si>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</si>
  <si>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Сбор на нужды образовательных учреждений, взимаемый с юридических лиц</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</si>
  <si>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</si>
  <si>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</si>
  <si>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</si>
  <si>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</si>
  <si>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</si>
  <si>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</si>
  <si>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</si>
  <si>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городских поселений</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</si>
  <si>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</si>
  <si>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</si>
  <si>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</si>
  <si>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</si>
  <si>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</si>
  <si>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</si>
  <si>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</si>
  <si>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</si>
  <si>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муниципальных районов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</si>
  <si>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</si>
  <si>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Прочие субсидии бюджетам муниципальных районов</t>
  </si>
  <si>
    <t>Межбюджетные трансферты, передаваемые бюджетам, за счет средств резервного фонда Правительства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</si>
  <si>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</si>
  <si>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</si>
  <si>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</si>
  <si>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</si>
  <si>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</si>
  <si>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</si>
  <si>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</si>
  <si>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</si>
  <si>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</si>
  <si>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00010901020040000110</t>
  </si>
  <si>
    <t>00010906020020000110</t>
  </si>
  <si>
    <t>00010907032140000110</t>
  </si>
  <si>
    <t>00010911000020000110</t>
  </si>
  <si>
    <t>00010911010020000110</t>
  </si>
  <si>
    <t>00011102000000000120</t>
  </si>
  <si>
    <t>00011102100000000120</t>
  </si>
  <si>
    <t>00011102102020000120</t>
  </si>
  <si>
    <t>00011109030000000120</t>
  </si>
  <si>
    <t>00011109035130000120</t>
  </si>
  <si>
    <t>00011401050130000410</t>
  </si>
  <si>
    <t>00011402020020000410</t>
  </si>
  <si>
    <t>00011402022020000410</t>
  </si>
  <si>
    <t>00011402050130000440</t>
  </si>
  <si>
    <t>00011402053130000440</t>
  </si>
  <si>
    <t>00011601202010000140</t>
  </si>
  <si>
    <t>00011610030100000140</t>
  </si>
  <si>
    <t>00011610031100000140</t>
  </si>
  <si>
    <t>00011610032100000140</t>
  </si>
  <si>
    <t>00011705050050000180</t>
  </si>
  <si>
    <t>00020215549020000150</t>
  </si>
  <si>
    <t>00020229999050000150</t>
  </si>
  <si>
    <t>00020249001000000150</t>
  </si>
  <si>
    <t>00021860010050000150</t>
  </si>
  <si>
    <t>00021900000100000150</t>
  </si>
  <si>
    <t>00021925232020000150</t>
  </si>
  <si>
    <t>00021925256020000150</t>
  </si>
  <si>
    <t>00021925520020000150</t>
  </si>
  <si>
    <t>00021925555020000150</t>
  </si>
  <si>
    <t>00021945837020000150</t>
  </si>
  <si>
    <t>00021960010100000150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</si>
  <si>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</si>
  <si>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</si>
  <si>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</si>
  <si>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</si>
  <si>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</si>
  <si>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Дотации бюджетам на поддержку мер по обеспечению сбалансированности бюджетов</t>
  </si>
  <si>
    <t>Безвозмездные поступления от негосударственных организаций в бюджеты муниципальных округов</t>
  </si>
  <si>
    <t>Доходы бюджетов сельских поселений от возврата организациями остатков субсидий прошлых лет</t>
  </si>
  <si>
    <t>Доходы бюджетов сельских поселений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</si>
  <si>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</si>
  <si>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</si>
  <si>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00010904040010000110</t>
  </si>
  <si>
    <t>00011402023020000410</t>
  </si>
  <si>
    <t>00011601154010000140</t>
  </si>
  <si>
    <t>00020215002000000150</t>
  </si>
  <si>
    <t>00020227336000000150</t>
  </si>
  <si>
    <t>00020227336020000150</t>
  </si>
  <si>
    <t>00020404000140000150</t>
  </si>
  <si>
    <t>00021805000100000150</t>
  </si>
  <si>
    <t>00021805010100000150</t>
  </si>
  <si>
    <t>00021900000040000150</t>
  </si>
  <si>
    <t>00021960010040000150</t>
  </si>
  <si>
    <t>Налог на прибыль организаций, уплачиваемый международными холдинговыми компаниями, зачисляемый в бюджеты субъектов Российской Федерации</t>
  </si>
  <si>
    <t>Сбор за пользование объектами водных биологических ресурсов (исключая внутренние водные объекты)</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</si>
  <si>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</si>
  <si>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</si>
  <si>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</si>
  <si>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квартир, находящихся в собственности сельских поселений</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</si>
  <si>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</si>
  <si>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</si>
  <si>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</si>
  <si>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</si>
  <si>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</si>
  <si>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</si>
  <si>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Прочие субсидии бюджетам муниципальных округов</t>
  </si>
  <si>
    <t>Прочие межбюджетные трансферты, передаваемые бюджетам городских округов</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</si>
  <si>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</si>
  <si>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</si>
  <si>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Предоставление негосударственными организациями грантов для получателей средств бюджетов муниципальных округов</t>
  </si>
  <si>
    <t>Предоставление негосударственными организациями грантов для получателей средств бюджетов муниципальных районов</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</si>
  <si>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</si>
  <si>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</si>
  <si>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</si>
  <si>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00010101016020000110</t>
  </si>
  <si>
    <t>00010704020010000110</t>
  </si>
  <si>
    <t>00010807300010000110</t>
  </si>
  <si>
    <t>00011105313050000120</t>
  </si>
  <si>
    <t>00011105314100000120</t>
  </si>
  <si>
    <t>00011401050100000410</t>
  </si>
  <si>
    <t>00011402052050000440</t>
  </si>
  <si>
    <t>00011610030140000140</t>
  </si>
  <si>
    <t>00011610032140000140</t>
  </si>
  <si>
    <t>00020215001130000150</t>
  </si>
  <si>
    <t>00020225423020000150</t>
  </si>
  <si>
    <t>00020225497040000150</t>
  </si>
  <si>
    <t>00020225497050000150</t>
  </si>
  <si>
    <t>00020229999140000150</t>
  </si>
  <si>
    <t>00020245368020000150</t>
  </si>
  <si>
    <t>00020249999040000150</t>
  </si>
  <si>
    <t>00020402000020000150</t>
  </si>
  <si>
    <t>00020402010020000150</t>
  </si>
  <si>
    <t>00020404010140000150</t>
  </si>
  <si>
    <t>00020405010050000150</t>
  </si>
  <si>
    <t>00021925480020000150</t>
  </si>
  <si>
    <t>00021935129020000150</t>
  </si>
  <si>
    <t>00021945393020000150</t>
  </si>
  <si>
    <t>00001020000100000710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</si>
  <si>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</si>
  <si>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</si>
  <si>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00021935120040000150</t>
  </si>
  <si>
    <t>Факт за аналогичный период прошлого года</t>
  </si>
  <si>
    <t>Темп роста поступлений к аналогичному периоду прошлого года, %</t>
  </si>
  <si>
    <t>Справочно</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</si>
  <si>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</si>
  <si>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</si>
  <si>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00020702030020000150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</si>
  <si>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</si>
  <si>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00020705010100000150</t>
  </si>
  <si>
    <t>СВОДКА ОБ ИСПОЛНЕНИИ КОНСОЛИДИРОВАННОГО БЮДЖЕТА ТВЕРСКОЙ ОБЛАСТИ
НА 1 ЯНВАРЯ 2023 ГОДА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</si>
  <si>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</si>
  <si>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</si>
  <si>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</si>
  <si>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</si>
  <si>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</si>
  <si>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</si>
  <si>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</si>
  <si>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</si>
  <si>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</si>
  <si>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</si>
  <si>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</si>
  <si>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</si>
  <si>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</si>
  <si>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</si>
  <si>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</si>
  <si>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</si>
  <si>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</si>
  <si>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</si>
  <si>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в связи с применением патентной системы налогообложения, зачисляемый в бюджеты муниципальных районов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</si>
  <si>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</si>
  <si>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</si>
  <si>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</si>
  <si>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</si>
  <si>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Земельный налог (по обязательствам, возникшим до 1 января 2006 года), мобилизуемый на территориях муниципальных округов</t>
  </si>
  <si>
    <t>Налог на рекламу</t>
  </si>
  <si>
    <t>Налог на рекламу, мобилизуемый на территориях муниципальных районов</t>
  </si>
  <si>
    <t>Прочие местные налоги и сборы, мобилизуемые на территориях городских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</si>
  <si>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</si>
  <si>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</si>
  <si>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</si>
  <si>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</si>
  <si>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</si>
  <si>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</si>
  <si>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Плата за выбросы загрязняющих веществ в атмосферный воздух стационарными объектами</t>
  </si>
  <si>
    <t>Прочие доходы от оказания платных услуг (работ) получателями средств федерального бюджета</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</si>
  <si>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</si>
  <si>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</si>
  <si>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</si>
  <si>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Платежи, взимаемые органами местного самоуправления (организациями) сельских поселений за выполнение определенных функций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</si>
  <si>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</si>
  <si>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</si>
  <si>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</si>
  <si>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</si>
  <si>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</si>
  <si>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</si>
  <si>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</si>
  <si>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Средства самообложения граждан,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</si>
  <si>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</si>
  <si>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</si>
  <si>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Дотации бюджетам сельских поселений на выравнивание бюджетной обеспеченности из бюджета субъекта Российской Федерации</t>
  </si>
  <si>
    <t>Дотации бюджетам городских поселений на выравнивание бюджетной обеспеченности из бюджета субъекта Российской Федерации</t>
  </si>
  <si>
    <t>Дотации бюджетам муниципальных районов на поддержку мер по обеспечению сбалансированности бюджетов</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</si>
  <si>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</si>
  <si>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</si>
  <si>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</si>
  <si>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</si>
  <si>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</si>
  <si>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</si>
  <si>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</si>
  <si>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</si>
  <si>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</si>
  <si>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</si>
  <si>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</si>
  <si>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</si>
  <si>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</si>
  <si>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</si>
  <si>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</si>
  <si>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</si>
  <si>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</si>
  <si>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</si>
  <si>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городских округов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</si>
  <si>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</si>
  <si>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</si>
  <si>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</si>
  <si>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</si>
  <si>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</si>
  <si>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</si>
  <si>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</si>
  <si>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</si>
  <si>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</si>
  <si>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</si>
  <si>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</si>
  <si>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</si>
  <si>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</si>
  <si>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</si>
  <si>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</si>
  <si>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</si>
  <si>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</si>
  <si>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муниципальных округов на реализацию мероприятий по обеспечению жильем молодых семей</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</si>
  <si>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</si>
  <si>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</si>
  <si>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</si>
  <si>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</si>
  <si>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</si>
  <si>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</si>
  <si>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</si>
  <si>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муниципальных округов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</si>
  <si>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</si>
  <si>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</si>
  <si>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</si>
  <si>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</si>
  <si>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</si>
  <si>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</si>
  <si>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</si>
  <si>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</si>
  <si>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</si>
  <si>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</si>
  <si>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</si>
  <si>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</si>
  <si>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</si>
  <si>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</si>
  <si>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</si>
  <si>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</si>
  <si>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</si>
  <si>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</si>
  <si>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</si>
  <si>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</si>
  <si>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</si>
  <si>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</si>
  <si>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</si>
  <si>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</si>
  <si>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</si>
  <si>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Прочие субвенции</t>
  </si>
  <si>
    <t>Прочие субвенции бюджетам муниципальных районов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</si>
  <si>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</si>
  <si>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</si>
  <si>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</si>
  <si>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</si>
  <si>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</si>
  <si>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</si>
  <si>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</si>
  <si>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</si>
  <si>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</si>
  <si>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</si>
  <si>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</si>
  <si>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</si>
  <si>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</si>
  <si>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</si>
  <si>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 муниципальных районов</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</si>
  <si>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</si>
  <si>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</si>
  <si>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</si>
  <si>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</si>
  <si>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государственных (муниципальных) организаций в бюджеты муниципальных районов</t>
  </si>
  <si>
    <t>Прочие безвозмездные поступления от государственных (муниципальных) организаций в бюджеты муниципальных районов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</si>
  <si>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</si>
  <si>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</si>
  <si>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</si>
  <si>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организациями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</si>
  <si>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</si>
  <si>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</si>
  <si>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</si>
  <si>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</si>
  <si>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</si>
  <si>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</si>
  <si>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</si>
  <si>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</si>
  <si>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</si>
  <si>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</si>
  <si>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</si>
  <si>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</si>
  <si>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</si>
  <si>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</si>
  <si>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</si>
  <si>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</si>
  <si>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</si>
  <si>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</si>
  <si>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</si>
  <si>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</si>
  <si>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</si>
  <si>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</si>
  <si>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</si>
  <si>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</si>
  <si>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</si>
  <si>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</si>
  <si>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</si>
  <si>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</si>
  <si>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</si>
  <si>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проведение Всероссийской переписи населения 2020 года из бюджетов городских округов</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</si>
  <si>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</si>
  <si>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</si>
  <si>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</si>
  <si>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</si>
  <si>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</si>
  <si>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</si>
  <si>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00010102090010000110</t>
  </si>
  <si>
    <t>00010102100010000110</t>
  </si>
  <si>
    <t>00010102110010000110</t>
  </si>
  <si>
    <t>00010701080010000110</t>
  </si>
  <si>
    <t>00010805000010000110</t>
  </si>
  <si>
    <t>00010907010000000110</t>
  </si>
  <si>
    <t>00010907013050000110</t>
  </si>
  <si>
    <t>00010907052040000110</t>
  </si>
  <si>
    <t>00011105325050000120</t>
  </si>
  <si>
    <t>00011105400000000120</t>
  </si>
  <si>
    <t>00011105410000000120</t>
  </si>
  <si>
    <t>00011105410050000120</t>
  </si>
  <si>
    <t>00011105420000000120</t>
  </si>
  <si>
    <t>00011105420020000120</t>
  </si>
  <si>
    <t>00011301991010000130</t>
  </si>
  <si>
    <t>00011402052100000410</t>
  </si>
  <si>
    <t>00011406024140000430</t>
  </si>
  <si>
    <t>00011406324140000430</t>
  </si>
  <si>
    <t>00011502050100000140</t>
  </si>
  <si>
    <t>00011607090090000140</t>
  </si>
  <si>
    <t>00011609030020000140</t>
  </si>
  <si>
    <t>00011609040140000140</t>
  </si>
  <si>
    <t>00011610031130000140</t>
  </si>
  <si>
    <t>00011610031140000140</t>
  </si>
  <si>
    <t>00011610100000000140</t>
  </si>
  <si>
    <t>00011610100050000140</t>
  </si>
  <si>
    <t>00011714030130000150</t>
  </si>
  <si>
    <t>00011716000000000180</t>
  </si>
  <si>
    <t>00011716000040000180</t>
  </si>
  <si>
    <t>00020215001100000150</t>
  </si>
  <si>
    <t>00020215002050000150</t>
  </si>
  <si>
    <t>00020220077000000150</t>
  </si>
  <si>
    <t>00020220077040000150</t>
  </si>
  <si>
    <t>00020220077140000150</t>
  </si>
  <si>
    <t>00020220216000000150</t>
  </si>
  <si>
    <t>00020220216040000150</t>
  </si>
  <si>
    <t>00020220216050000150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</si>
  <si>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</si>
  <si>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</si>
  <si>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</si>
  <si>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</si>
  <si>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</si>
  <si>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</si>
  <si>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</si>
  <si>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</si>
  <si>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</si>
  <si>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</si>
  <si>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00020225243040000150</t>
  </si>
  <si>
    <t>00020225251000000150</t>
  </si>
  <si>
    <t>00020225251020000150</t>
  </si>
  <si>
    <t>00020225259020000150</t>
  </si>
  <si>
    <t>00020225305000000150</t>
  </si>
  <si>
    <t>00020225305020000150</t>
  </si>
  <si>
    <t>00020225331000000150</t>
  </si>
  <si>
    <t>00020225331020000150</t>
  </si>
  <si>
    <t>00020225338000000150</t>
  </si>
  <si>
    <t>00020225338020000150</t>
  </si>
  <si>
    <t>00020225359000000150</t>
  </si>
  <si>
    <t>00020225359020000150</t>
  </si>
  <si>
    <t>00020225394000000150</t>
  </si>
  <si>
    <t>00020225394020000150</t>
  </si>
  <si>
    <t>00020225497140000150</t>
  </si>
  <si>
    <t>00020225513000000150</t>
  </si>
  <si>
    <t>00020225513020000150</t>
  </si>
  <si>
    <t>00020225537020000150</t>
  </si>
  <si>
    <t>00020225597000000150</t>
  </si>
  <si>
    <t>00020225597020000150</t>
  </si>
  <si>
    <t>00020225599000000150</t>
  </si>
  <si>
    <t>00020225599020000150</t>
  </si>
  <si>
    <t>00020225599140000150</t>
  </si>
  <si>
    <t>00020225750000000150</t>
  </si>
  <si>
    <t>00020225750020000150</t>
  </si>
  <si>
    <t>00020225752000000150</t>
  </si>
  <si>
    <t>00020225752020000150</t>
  </si>
  <si>
    <t>00020225753000000150</t>
  </si>
  <si>
    <t>00020225753020000150</t>
  </si>
  <si>
    <t>00020225786000000150</t>
  </si>
  <si>
    <t>00020225786020000150</t>
  </si>
  <si>
    <t>00020230029000000150</t>
  </si>
  <si>
    <t>00020230029040000150</t>
  </si>
  <si>
    <t>00020235303000000150</t>
  </si>
  <si>
    <t>00020235303050000150</t>
  </si>
  <si>
    <t>00020235345000000150</t>
  </si>
  <si>
    <t>00020235345020000150</t>
  </si>
  <si>
    <t>00020235485000000150</t>
  </si>
  <si>
    <t>00020235485020000150</t>
  </si>
  <si>
    <t>00020239999000000150</t>
  </si>
  <si>
    <t>00020239999050000150</t>
  </si>
  <si>
    <t>00020245252020000150</t>
  </si>
  <si>
    <t>00020245289000000150</t>
  </si>
  <si>
    <t>00020245289020000150</t>
  </si>
  <si>
    <t>00020245354020000150</t>
  </si>
  <si>
    <t>00020245363000000150</t>
  </si>
  <si>
    <t>00020245363020000150</t>
  </si>
  <si>
    <t>00020245389000000150</t>
  </si>
  <si>
    <t>00020245389020000150</t>
  </si>
  <si>
    <t>00020245418000000150</t>
  </si>
  <si>
    <t>00020245418020000150</t>
  </si>
  <si>
    <t>00020245784000000150</t>
  </si>
  <si>
    <t>00020245784020000150</t>
  </si>
  <si>
    <t>00020245787020000150</t>
  </si>
  <si>
    <t>00020249999050000150</t>
  </si>
  <si>
    <t>00020302020020000150</t>
  </si>
  <si>
    <t>00020302099020000150</t>
  </si>
  <si>
    <t>00020304000140000150</t>
  </si>
  <si>
    <t>00020304099140000150</t>
  </si>
  <si>
    <t>00020305000050000150</t>
  </si>
  <si>
    <t>00020305099050000150</t>
  </si>
  <si>
    <t>00020404010040000150</t>
  </si>
  <si>
    <t>00020405020050000150</t>
  </si>
  <si>
    <t>00021800000140000150</t>
  </si>
  <si>
    <t>00021804000140000150</t>
  </si>
  <si>
    <t>00021804010140000150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</si>
  <si>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</si>
  <si>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</si>
  <si>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</si>
  <si>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</si>
  <si>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</si>
  <si>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</si>
  <si>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</si>
  <si>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</si>
  <si>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</si>
  <si>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</si>
  <si>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</si>
  <si>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00021925086020000150</t>
  </si>
  <si>
    <t>00021925114020000150</t>
  </si>
  <si>
    <t>00021925242020000150</t>
  </si>
  <si>
    <t>00021925243020000150</t>
  </si>
  <si>
    <t>00021925255020000150</t>
  </si>
  <si>
    <t>00021925299020000150</t>
  </si>
  <si>
    <t>00021925304040000150</t>
  </si>
  <si>
    <t>00021925402020000150</t>
  </si>
  <si>
    <t>00021925404020000150</t>
  </si>
  <si>
    <t>00021925502020000150</t>
  </si>
  <si>
    <t>00021925527020000150</t>
  </si>
  <si>
    <t>00021925576020000150</t>
  </si>
  <si>
    <t>00021927336020000150</t>
  </si>
  <si>
    <t>00021935303040000150</t>
  </si>
  <si>
    <t>00021935469020000150</t>
  </si>
  <si>
    <t>00021935469040000150</t>
  </si>
  <si>
    <t>00021935573020000150</t>
  </si>
  <si>
    <t>00021945136020000150</t>
  </si>
  <si>
    <t>00021945159020000150</t>
  </si>
  <si>
    <t>00021945622020000150</t>
  </si>
  <si>
    <t>00021945634020000150</t>
  </si>
  <si>
    <t>00021945697020000150</t>
  </si>
  <si>
    <t>Дотации на выравнивание бюджетной обеспеченности субъектов Российской Федерации и муниципальных образований</t>
  </si>
  <si>
    <t>1401</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</si>
  <si>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</si>
  <si>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</si>
  <si>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сельскими поселениями кредитов от кредитных организаций в валюте Российской Федерации</t>
  </si>
  <si>
    <t>Погашение сельскими поселениями кредитов от кредитных организаций в валюте Российской Федерации</t>
  </si>
  <si>
    <t>Привлечение городскими поселениями кредитов от кредитных организаций в валюте Российской Федерации</t>
  </si>
  <si>
    <t>Погашение городскими поселениями кредитов от кредитных организаций в валюте Российской Федерации</t>
  </si>
  <si>
    <t>Погашение муниципальными округами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</si>
  <si>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</si>
  <si>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</si>
  <si>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</si>
  <si>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</si>
  <si>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</si>
  <si>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00001020000140000810</t>
  </si>
  <si>
    <t>00001030100140000710</t>
  </si>
  <si>
    <t>00001060100000000000</t>
  </si>
  <si>
    <t>00001060100000000630</t>
  </si>
  <si>
    <t>00001060100040000630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</si>
  <si>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</si>
  <si>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00021825243020000150</t>
  </si>
  <si>
    <t>Начальник управления сводного бюджетного планирования  и анализа исполнения бюджета</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</si>
  <si>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</si>
  <si>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00010302010010000110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</si>
  <si>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</si>
  <si>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00010302011010000110</t>
  </si>
  <si>
    <t>Акцизы на спиртосодержащую продукцию, производимую на территории Российской Федерации</t>
  </si>
  <si>
    <t>00010302020010000110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</si>
  <si>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</si>
  <si>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</si>
  <si>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</si>
  <si>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</si>
  <si>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</si>
  <si>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</si>
  <si>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</si>
  <si>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</si>
  <si>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</si>
  <si>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</si>
  <si>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</si>
  <si>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</si>
  <si>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</si>
  <si>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</si>
  <si>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</si>
  <si>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</si>
  <si>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Лицензионный сбор за право торговли спиртными напитками</t>
  </si>
  <si>
    <t>00010907040000000110</t>
  </si>
  <si>
    <t>Лицензионный сбор за право торговли спиртными напитками, мобилизуемый на территориях городских округов</t>
  </si>
  <si>
    <t>00010907042040000110</t>
  </si>
  <si>
    <t>Прочие местные налоги и сборы, мобилизуемые на территориях муниципальных районов</t>
  </si>
  <si>
    <t>00010907053050000110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</si>
  <si>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</si>
  <si>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00011105324140000120</t>
  </si>
  <si>
    <t>Плата за предоставление сведений из Единого государственного реестра недвижимости</t>
  </si>
  <si>
    <t>00011301031010000130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</si>
  <si>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</si>
  <si>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</si>
  <si>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</si>
  <si>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</si>
  <si>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</si>
  <si>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</si>
  <si>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</si>
  <si>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</si>
  <si>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</si>
  <si>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</si>
  <si>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</si>
  <si>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</si>
  <si>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</si>
  <si>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00011609040130000140</t>
  </si>
  <si>
    <t>Денежные средства, изымаемые в собственность сельского поселения в соответствии с решениями судов (за исключением обвинительных приговоров судов)</t>
  </si>
  <si>
    <t>00011609040100000140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</si>
  <si>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</si>
  <si>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</si>
  <si>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</si>
  <si>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</si>
  <si>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</si>
  <si>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</si>
  <si>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</si>
  <si>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</si>
  <si>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</si>
  <si>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</si>
  <si>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</si>
  <si>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</si>
  <si>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</si>
  <si>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</si>
  <si>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закупку контейнеров для раздельного накопления твердых коммунальных отходов</t>
  </si>
  <si>
    <t>00020225269000000150</t>
  </si>
  <si>
    <t>Субсидии бюджетам субъектов Российской Федерации на закупку контейнеров для раздельного накопления твердых коммунальных отходов</t>
  </si>
  <si>
    <t>00020225269020000150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</si>
  <si>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</si>
  <si>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</si>
  <si>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</si>
  <si>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</si>
  <si>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</si>
  <si>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</si>
  <si>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</si>
  <si>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</si>
  <si>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</si>
  <si>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</si>
  <si>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</si>
  <si>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</si>
  <si>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</si>
  <si>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</si>
  <si>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</si>
  <si>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</si>
  <si>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</si>
  <si>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00020225589020000150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</si>
  <si>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</si>
  <si>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</si>
  <si>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</si>
  <si>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</si>
  <si>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</si>
  <si>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</si>
  <si>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</si>
  <si>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</si>
  <si>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</si>
  <si>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</si>
  <si>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</si>
  <si>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</si>
  <si>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</si>
  <si>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</si>
  <si>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</si>
  <si>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</si>
  <si>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</si>
  <si>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</si>
  <si>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</si>
  <si>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</si>
  <si>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</si>
  <si>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</si>
  <si>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</si>
  <si>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</si>
  <si>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</si>
  <si>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</si>
  <si>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</si>
  <si>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</si>
  <si>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проведение Всероссийской переписи населения 2020 года</t>
  </si>
  <si>
    <t>00020235469000000150</t>
  </si>
  <si>
    <t>Субвенции бюджетам субъектов Российской Федерации на проведение Всероссийской переписи населения 2020 года</t>
  </si>
  <si>
    <t>00020235469020000150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</si>
  <si>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</si>
  <si>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</si>
  <si>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</si>
  <si>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</si>
  <si>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</si>
  <si>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</si>
  <si>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</si>
  <si>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</si>
  <si>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</si>
  <si>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</si>
  <si>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</si>
  <si>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</si>
  <si>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</si>
  <si>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</si>
  <si>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</si>
  <si>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</si>
  <si>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</si>
  <si>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</si>
  <si>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</si>
  <si>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</si>
  <si>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00020245472000000150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</si>
  <si>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</si>
  <si>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00020245472020000150</t>
  </si>
  <si>
    <t>Прочие безвозмездные поступления от негосударственных организаций в бюджеты муниципальных округов</t>
  </si>
  <si>
    <t>00020404099140000150</t>
  </si>
  <si>
    <t>Погашение бюджетами субъектов Российской Федерации кредитов от кредитных организаций в валюте Российской Федерации</t>
  </si>
  <si>
    <t>00001020000020000810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</si>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</sst>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b/>
      <sz val="10"/>
      <color theme="1"/>
      <name val="Times New Roman"/>
      <family val="1"/>
      <charset val="204"/>
    </font>
    <font>
      <sz val="8"/>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7" fillId="0" borderId="0"/>
  </cellStyleXfs>
  <cellXfs count="5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4" fillId="0" borderId="1" xfId="0" applyFont="1" applyFill="1" applyBorder="1" applyAlignment="1">
      <alignment horizontal="left" wrapText="1" indent="1"/>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5" fontId="4" fillId="0" borderId="0" xfId="0" applyNumberFormat="1" applyFont="1" applyFill="1"/>
    <xf numFmtId="165" fontId="9" fillId="3" borderId="0" xfId="0" applyNumberFormat="1" applyFont="1" applyFill="1"/>
    <xf numFmtId="165" fontId="9" fillId="0" borderId="0" xfId="0" applyNumberFormat="1" applyFont="1" applyFill="1"/>
    <xf numFmtId="165" fontId="6" fillId="0" borderId="0" xfId="0" applyNumberFormat="1" applyFont="1" applyFill="1"/>
    <xf numFmtId="0" fontId="6" fillId="0" borderId="1" xfId="0" applyFont="1" applyFill="1" applyBorder="1" applyAlignment="1">
      <alignment horizontal="left" wrapText="1" indent="2"/>
    </xf>
    <xf numFmtId="0" fontId="2" fillId="0" borderId="5"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1096"/>
  <sheetViews>
    <sheetView showGridLines="0" showZeros="0" tabSelected="1" view="pageBreakPreview" zoomScale="110" zoomScaleNormal="100" zoomScaleSheetLayoutView="110" workbookViewId="0">
      <pane ySplit="6" topLeftCell="A1079" activePane="bottomLeft" state="frozen"/>
      <selection pane="bottomLeft" activeCell="A952" sqref="A95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7109375" style="2" customWidth="1"/>
    <col min="7" max="7" width="15.42578125" style="2" customWidth="1"/>
    <col min="8" max="8" width="16.7109375" style="2" customWidth="1"/>
    <col min="9" max="9" width="12.42578125" style="2" bestFit="1" customWidth="1"/>
    <col min="10" max="16384" width="9.140625" style="2"/>
  </cols>
  <sheetData>
    <row r="1" spans="1:9" ht="33.75" customHeight="1" x14ac:dyDescent="0.2">
      <c r="A1" s="47" t="s">
        <v>1671</v>
      </c>
      <c r="B1" s="48"/>
      <c r="C1" s="48"/>
      <c r="D1" s="48"/>
      <c r="E1" s="48"/>
    </row>
    <row r="2" spans="1:9" x14ac:dyDescent="0.2">
      <c r="A2" s="5"/>
      <c r="B2" s="18"/>
      <c r="C2" s="18"/>
      <c r="D2" s="18"/>
      <c r="E2" s="18"/>
      <c r="F2" s="36"/>
      <c r="G2" s="36"/>
    </row>
    <row r="3" spans="1:9" x14ac:dyDescent="0.2">
      <c r="A3" s="5"/>
      <c r="B3" s="18"/>
      <c r="C3" s="18"/>
      <c r="D3" s="18"/>
      <c r="E3" s="18"/>
      <c r="F3" s="36"/>
      <c r="G3" s="36"/>
    </row>
    <row r="4" spans="1:9" x14ac:dyDescent="0.2">
      <c r="A4" s="49" t="s">
        <v>1</v>
      </c>
      <c r="B4" s="49" t="s">
        <v>3</v>
      </c>
      <c r="C4" s="50" t="s">
        <v>2</v>
      </c>
      <c r="D4" s="50"/>
      <c r="E4" s="50"/>
      <c r="F4" s="44" t="s">
        <v>1665</v>
      </c>
      <c r="G4" s="45"/>
    </row>
    <row r="5" spans="1:9" ht="84.75" customHeight="1" x14ac:dyDescent="0.2">
      <c r="A5" s="49"/>
      <c r="B5" s="49"/>
      <c r="C5" s="1" t="s">
        <v>4</v>
      </c>
      <c r="D5" s="1" t="s">
        <v>0</v>
      </c>
      <c r="E5" s="1" t="s">
        <v>5</v>
      </c>
      <c r="F5" s="37" t="s">
        <v>1663</v>
      </c>
      <c r="G5" s="38" t="s">
        <v>1664</v>
      </c>
    </row>
    <row r="6" spans="1:9" x14ac:dyDescent="0.2">
      <c r="A6" s="7">
        <v>1</v>
      </c>
      <c r="B6" s="8" t="s">
        <v>6</v>
      </c>
      <c r="C6" s="9">
        <v>3</v>
      </c>
      <c r="D6" s="9">
        <v>4</v>
      </c>
      <c r="E6" s="9">
        <v>5</v>
      </c>
      <c r="F6" s="9">
        <v>6</v>
      </c>
      <c r="G6" s="9">
        <v>7</v>
      </c>
    </row>
    <row r="7" spans="1:9" s="16" customFormat="1" ht="10.5" x14ac:dyDescent="0.15">
      <c r="A7" s="14" t="s">
        <v>7</v>
      </c>
      <c r="B7" s="12" t="s">
        <v>987</v>
      </c>
      <c r="C7" s="20">
        <f>C8+C524</f>
        <v>117836565.84224999</v>
      </c>
      <c r="D7" s="20">
        <v>123753184.73450001</v>
      </c>
      <c r="E7" s="20">
        <f>D7/C7*100</f>
        <v>105.02103812170725</v>
      </c>
      <c r="F7" s="20">
        <v>108471835.44592001</v>
      </c>
      <c r="G7" s="20">
        <f>D7/F7*100</f>
        <v>114.08784983287086</v>
      </c>
      <c r="H7" s="25"/>
      <c r="I7" s="42">
        <f>C7-H7</f>
        <v>117836565.84224999</v>
      </c>
    </row>
    <row r="8" spans="1:9" s="16" customFormat="1" ht="10.5" x14ac:dyDescent="0.15">
      <c r="A8" s="24" t="s">
        <v>8</v>
      </c>
      <c r="B8" s="15" t="s">
        <v>449</v>
      </c>
      <c r="C8" s="21">
        <v>82238422.495749995</v>
      </c>
      <c r="D8" s="21">
        <v>89021956.273850009</v>
      </c>
      <c r="E8" s="20">
        <f t="shared" ref="E8:E139" si="0">D8/C8*100</f>
        <v>108.24861855594395</v>
      </c>
      <c r="F8" s="20">
        <v>77514995.683449998</v>
      </c>
      <c r="G8" s="20">
        <f t="shared" ref="G8:G74" si="1">D8/F8*100</f>
        <v>114.84481872048511</v>
      </c>
    </row>
    <row r="9" spans="1:9" s="16" customFormat="1" ht="10.5" x14ac:dyDescent="0.15">
      <c r="A9" s="24" t="s">
        <v>9</v>
      </c>
      <c r="B9" s="15" t="s">
        <v>450</v>
      </c>
      <c r="C9" s="21">
        <v>42541791.307779998</v>
      </c>
      <c r="D9" s="21">
        <v>47251407.794089995</v>
      </c>
      <c r="E9" s="20">
        <f t="shared" si="0"/>
        <v>111.0705645943233</v>
      </c>
      <c r="F9" s="20">
        <v>41955241.551959999</v>
      </c>
      <c r="G9" s="20">
        <f t="shared" si="1"/>
        <v>112.62337206561162</v>
      </c>
    </row>
    <row r="10" spans="1:9" s="16" customFormat="1" ht="11.25" x14ac:dyDescent="0.2">
      <c r="A10" s="17" t="s">
        <v>10</v>
      </c>
      <c r="B10" s="11" t="s">
        <v>451</v>
      </c>
      <c r="C10" s="19">
        <v>16653054</v>
      </c>
      <c r="D10" s="19">
        <v>17374077.803890001</v>
      </c>
      <c r="E10" s="26">
        <f t="shared" si="0"/>
        <v>104.32967913206792</v>
      </c>
      <c r="F10" s="26">
        <v>16522061.001219999</v>
      </c>
      <c r="G10" s="26">
        <f t="shared" si="1"/>
        <v>105.15684334180276</v>
      </c>
    </row>
    <row r="11" spans="1:9" s="10" customFormat="1" ht="22.5" x14ac:dyDescent="0.2">
      <c r="A11" s="17" t="s">
        <v>11</v>
      </c>
      <c r="B11" s="11" t="s">
        <v>452</v>
      </c>
      <c r="C11" s="19">
        <v>16653054</v>
      </c>
      <c r="D11" s="19">
        <v>17374077.803890001</v>
      </c>
      <c r="E11" s="26">
        <f t="shared" si="0"/>
        <v>104.32967913206792</v>
      </c>
      <c r="F11" s="26">
        <v>16522061.001219999</v>
      </c>
      <c r="G11" s="26">
        <f t="shared" si="1"/>
        <v>105.15684334180276</v>
      </c>
    </row>
    <row r="12" spans="1:9" s="10" customFormat="1" ht="33.75" x14ac:dyDescent="0.2">
      <c r="A12" s="17" t="s">
        <v>12</v>
      </c>
      <c r="B12" s="11" t="s">
        <v>453</v>
      </c>
      <c r="C12" s="19">
        <v>11970396</v>
      </c>
      <c r="D12" s="19">
        <v>13316591.258020001</v>
      </c>
      <c r="E12" s="26">
        <f t="shared" si="0"/>
        <v>111.24603779206636</v>
      </c>
      <c r="F12" s="26">
        <v>12131940.937249999</v>
      </c>
      <c r="G12" s="26">
        <f t="shared" si="1"/>
        <v>109.76472212399784</v>
      </c>
    </row>
    <row r="13" spans="1:9" s="10" customFormat="1" ht="33.75" x14ac:dyDescent="0.2">
      <c r="A13" s="17" t="s">
        <v>13</v>
      </c>
      <c r="B13" s="11" t="s">
        <v>454</v>
      </c>
      <c r="C13" s="19">
        <v>4682658</v>
      </c>
      <c r="D13" s="19">
        <v>4057486.6288699997</v>
      </c>
      <c r="E13" s="26">
        <f t="shared" si="0"/>
        <v>86.649219927442914</v>
      </c>
      <c r="F13" s="26">
        <v>4390119.9809699999</v>
      </c>
      <c r="G13" s="26">
        <f t="shared" si="1"/>
        <v>92.423137555650484</v>
      </c>
    </row>
    <row r="14" spans="1:9" s="10" customFormat="1" ht="33.75" x14ac:dyDescent="0.2">
      <c r="A14" s="17" t="s">
        <v>1615</v>
      </c>
      <c r="B14" s="11" t="s">
        <v>1636</v>
      </c>
      <c r="C14" s="19">
        <v>0</v>
      </c>
      <c r="D14" s="19">
        <v>-8.3000000000000004E-2</v>
      </c>
      <c r="E14" s="26">
        <v>0</v>
      </c>
      <c r="F14" s="26">
        <v>8.3000000000000004E-2</v>
      </c>
      <c r="G14" s="26">
        <v>0</v>
      </c>
    </row>
    <row r="15" spans="1:9" s="10" customFormat="1" ht="11.25" x14ac:dyDescent="0.2">
      <c r="A15" s="17" t="s">
        <v>14</v>
      </c>
      <c r="B15" s="11" t="s">
        <v>455</v>
      </c>
      <c r="C15" s="19">
        <v>25888737.307779998</v>
      </c>
      <c r="D15" s="19">
        <v>29877329.990200002</v>
      </c>
      <c r="E15" s="26">
        <f t="shared" si="0"/>
        <v>115.40667138378112</v>
      </c>
      <c r="F15" s="26">
        <v>25433180.55074</v>
      </c>
      <c r="G15" s="26">
        <f t="shared" si="1"/>
        <v>117.47382491385135</v>
      </c>
    </row>
    <row r="16" spans="1:9" s="10" customFormat="1" ht="45" x14ac:dyDescent="0.2">
      <c r="A16" s="17" t="s">
        <v>15</v>
      </c>
      <c r="B16" s="11" t="s">
        <v>456</v>
      </c>
      <c r="C16" s="19">
        <v>23973855.540660001</v>
      </c>
      <c r="D16" s="19">
        <v>26175409.783630002</v>
      </c>
      <c r="E16" s="26">
        <f t="shared" si="0"/>
        <v>109.1831463622367</v>
      </c>
      <c r="F16" s="26">
        <v>23438838.393029999</v>
      </c>
      <c r="G16" s="26">
        <f t="shared" si="1"/>
        <v>111.67537121384726</v>
      </c>
    </row>
    <row r="17" spans="1:8" s="10" customFormat="1" ht="67.5" x14ac:dyDescent="0.2">
      <c r="A17" s="17" t="s">
        <v>16</v>
      </c>
      <c r="B17" s="11" t="s">
        <v>457</v>
      </c>
      <c r="C17" s="19">
        <v>212654.11212000001</v>
      </c>
      <c r="D17" s="19">
        <v>79566.982449999996</v>
      </c>
      <c r="E17" s="26">
        <f t="shared" si="0"/>
        <v>37.41615041288297</v>
      </c>
      <c r="F17" s="26">
        <v>392178.96218999999</v>
      </c>
      <c r="G17" s="26">
        <f t="shared" si="1"/>
        <v>20.288437198589957</v>
      </c>
    </row>
    <row r="18" spans="1:8" s="10" customFormat="1" ht="33.75" x14ac:dyDescent="0.2">
      <c r="A18" s="17" t="s">
        <v>17</v>
      </c>
      <c r="B18" s="11" t="s">
        <v>458</v>
      </c>
      <c r="C18" s="19">
        <v>310664.43586000003</v>
      </c>
      <c r="D18" s="19">
        <v>482028.48493999999</v>
      </c>
      <c r="E18" s="26">
        <f t="shared" si="0"/>
        <v>155.16049772662893</v>
      </c>
      <c r="F18" s="26">
        <v>286905.40826</v>
      </c>
      <c r="G18" s="26">
        <f t="shared" si="1"/>
        <v>168.00954985943491</v>
      </c>
    </row>
    <row r="19" spans="1:8" s="10" customFormat="1" ht="56.25" x14ac:dyDescent="0.2">
      <c r="A19" s="17" t="s">
        <v>18</v>
      </c>
      <c r="B19" s="11" t="s">
        <v>459</v>
      </c>
      <c r="C19" s="19">
        <v>353798.72</v>
      </c>
      <c r="D19" s="19">
        <v>896893.49142999994</v>
      </c>
      <c r="E19" s="26" t="s">
        <v>2168</v>
      </c>
      <c r="F19" s="26">
        <v>605608.4286799999</v>
      </c>
      <c r="G19" s="26">
        <f t="shared" si="1"/>
        <v>148.09792086033093</v>
      </c>
    </row>
    <row r="20" spans="1:8" s="16" customFormat="1" ht="67.5" x14ac:dyDescent="0.2">
      <c r="A20" s="17" t="s">
        <v>1530</v>
      </c>
      <c r="B20" s="11" t="s">
        <v>1521</v>
      </c>
      <c r="C20" s="19">
        <v>2206</v>
      </c>
      <c r="D20" s="19">
        <v>243.31970000000001</v>
      </c>
      <c r="E20" s="26">
        <f t="shared" si="0"/>
        <v>11.029904805077063</v>
      </c>
      <c r="F20" s="26">
        <v>2243.7968799999999</v>
      </c>
      <c r="G20" s="26">
        <f t="shared" si="1"/>
        <v>10.844105461096818</v>
      </c>
    </row>
    <row r="21" spans="1:8" s="16" customFormat="1" ht="56.25" x14ac:dyDescent="0.2">
      <c r="A21" s="17" t="s">
        <v>1248</v>
      </c>
      <c r="B21" s="11" t="s">
        <v>1333</v>
      </c>
      <c r="C21" s="19">
        <v>1034894.19914</v>
      </c>
      <c r="D21" s="19">
        <v>2238753.4280500002</v>
      </c>
      <c r="E21" s="26" t="s">
        <v>2168</v>
      </c>
      <c r="F21" s="26">
        <v>707405.56170000008</v>
      </c>
      <c r="G21" s="26" t="s">
        <v>2168</v>
      </c>
    </row>
    <row r="22" spans="1:8" s="10" customFormat="1" ht="56.25" x14ac:dyDescent="0.2">
      <c r="A22" s="17" t="s">
        <v>1672</v>
      </c>
      <c r="B22" s="11" t="s">
        <v>1857</v>
      </c>
      <c r="C22" s="19">
        <v>650</v>
      </c>
      <c r="D22" s="19">
        <v>650</v>
      </c>
      <c r="E22" s="26">
        <f t="shared" si="0"/>
        <v>100</v>
      </c>
      <c r="F22" s="26">
        <v>0</v>
      </c>
      <c r="G22" s="26">
        <v>0</v>
      </c>
    </row>
    <row r="23" spans="1:8" s="10" customFormat="1" ht="67.5" x14ac:dyDescent="0.2">
      <c r="A23" s="17" t="s">
        <v>1673</v>
      </c>
      <c r="B23" s="11" t="s">
        <v>1858</v>
      </c>
      <c r="C23" s="19">
        <v>14.3</v>
      </c>
      <c r="D23" s="19">
        <v>0</v>
      </c>
      <c r="E23" s="26">
        <f t="shared" si="0"/>
        <v>0</v>
      </c>
      <c r="F23" s="26">
        <v>0</v>
      </c>
      <c r="G23" s="26">
        <v>0</v>
      </c>
    </row>
    <row r="24" spans="1:8" s="10" customFormat="1" ht="56.25" x14ac:dyDescent="0.2">
      <c r="A24" s="17" t="s">
        <v>1674</v>
      </c>
      <c r="B24" s="11" t="s">
        <v>1859</v>
      </c>
      <c r="C24" s="19">
        <v>0</v>
      </c>
      <c r="D24" s="19">
        <v>3784.5</v>
      </c>
      <c r="E24" s="26">
        <v>0</v>
      </c>
      <c r="F24" s="26">
        <v>0</v>
      </c>
      <c r="G24" s="26">
        <v>0</v>
      </c>
    </row>
    <row r="25" spans="1:8" s="10" customFormat="1" ht="21.75" x14ac:dyDescent="0.2">
      <c r="A25" s="24" t="s">
        <v>19</v>
      </c>
      <c r="B25" s="15" t="s">
        <v>460</v>
      </c>
      <c r="C25" s="21">
        <v>12286053.05312</v>
      </c>
      <c r="D25" s="21">
        <v>13139544.187350001</v>
      </c>
      <c r="E25" s="20">
        <f t="shared" si="0"/>
        <v>106.946829307507</v>
      </c>
      <c r="F25" s="20">
        <v>12649954.77073</v>
      </c>
      <c r="G25" s="20">
        <f t="shared" si="1"/>
        <v>103.87028590610328</v>
      </c>
    </row>
    <row r="26" spans="1:8" s="10" customFormat="1" ht="22.5" x14ac:dyDescent="0.2">
      <c r="A26" s="17" t="s">
        <v>20</v>
      </c>
      <c r="B26" s="11" t="s">
        <v>461</v>
      </c>
      <c r="C26" s="19">
        <v>12286053.05312</v>
      </c>
      <c r="D26" s="19">
        <v>13139544.187350001</v>
      </c>
      <c r="E26" s="26">
        <f t="shared" si="0"/>
        <v>106.946829307507</v>
      </c>
      <c r="F26" s="26">
        <v>12649954.77073</v>
      </c>
      <c r="G26" s="26">
        <f t="shared" si="1"/>
        <v>103.87028590610328</v>
      </c>
    </row>
    <row r="27" spans="1:8" s="10" customFormat="1" ht="45" x14ac:dyDescent="0.2">
      <c r="A27" s="17" t="s">
        <v>2025</v>
      </c>
      <c r="B27" s="11" t="s">
        <v>2026</v>
      </c>
      <c r="C27" s="19">
        <v>0</v>
      </c>
      <c r="D27" s="19">
        <v>0</v>
      </c>
      <c r="E27" s="26">
        <v>0</v>
      </c>
      <c r="F27" s="26">
        <v>-1.788E-2</v>
      </c>
      <c r="G27" s="26">
        <v>0</v>
      </c>
    </row>
    <row r="28" spans="1:8" s="10" customFormat="1" ht="33.75" x14ac:dyDescent="0.2">
      <c r="A28" s="17" t="s">
        <v>2027</v>
      </c>
      <c r="B28" s="11" t="s">
        <v>2028</v>
      </c>
      <c r="C28" s="19">
        <v>0</v>
      </c>
      <c r="D28" s="19">
        <v>0</v>
      </c>
      <c r="E28" s="26">
        <v>0</v>
      </c>
      <c r="F28" s="26">
        <v>-1.788E-2</v>
      </c>
      <c r="G28" s="26">
        <v>0</v>
      </c>
    </row>
    <row r="29" spans="1:8" s="10" customFormat="1" ht="22.5" x14ac:dyDescent="0.2">
      <c r="A29" s="17" t="s">
        <v>2029</v>
      </c>
      <c r="B29" s="11" t="s">
        <v>2030</v>
      </c>
      <c r="C29" s="19">
        <v>0</v>
      </c>
      <c r="D29" s="19">
        <v>0</v>
      </c>
      <c r="E29" s="26">
        <v>0</v>
      </c>
      <c r="F29" s="26">
        <v>1.1999999999999999E-4</v>
      </c>
      <c r="G29" s="26">
        <v>0</v>
      </c>
    </row>
    <row r="30" spans="1:8" s="10" customFormat="1" ht="90" x14ac:dyDescent="0.2">
      <c r="A30" s="17" t="s">
        <v>1675</v>
      </c>
      <c r="B30" s="11" t="s">
        <v>462</v>
      </c>
      <c r="C30" s="19">
        <v>39110</v>
      </c>
      <c r="D30" s="19">
        <v>3976.9644800000001</v>
      </c>
      <c r="E30" s="26">
        <f t="shared" si="0"/>
        <v>10.168663973408336</v>
      </c>
      <c r="F30" s="26">
        <v>59877.435460000001</v>
      </c>
      <c r="G30" s="26">
        <f t="shared" si="1"/>
        <v>6.6418417045545253</v>
      </c>
    </row>
    <row r="31" spans="1:8" s="10" customFormat="1" ht="22.5" x14ac:dyDescent="0.2">
      <c r="A31" s="17" t="s">
        <v>1676</v>
      </c>
      <c r="B31" s="11" t="s">
        <v>463</v>
      </c>
      <c r="C31" s="19">
        <v>1618764</v>
      </c>
      <c r="D31" s="19">
        <v>970097.58321000007</v>
      </c>
      <c r="E31" s="26">
        <f t="shared" si="0"/>
        <v>59.928289930465475</v>
      </c>
      <c r="F31" s="26">
        <v>1326464.1458599998</v>
      </c>
      <c r="G31" s="26">
        <f t="shared" si="1"/>
        <v>73.134097611137989</v>
      </c>
    </row>
    <row r="32" spans="1:8" s="16" customFormat="1" ht="22.5" x14ac:dyDescent="0.2">
      <c r="A32" s="17" t="s">
        <v>21</v>
      </c>
      <c r="B32" s="33" t="s">
        <v>464</v>
      </c>
      <c r="C32" s="26">
        <v>7950</v>
      </c>
      <c r="D32" s="26">
        <v>72895.028069999986</v>
      </c>
      <c r="E32" s="26" t="s">
        <v>2168</v>
      </c>
      <c r="F32" s="26">
        <v>1088.232</v>
      </c>
      <c r="G32" s="26" t="s">
        <v>2168</v>
      </c>
      <c r="H32" s="25"/>
    </row>
    <row r="33" spans="1:7" s="16" customFormat="1" ht="112.5" x14ac:dyDescent="0.2">
      <c r="A33" s="17" t="s">
        <v>1677</v>
      </c>
      <c r="B33" s="11" t="s">
        <v>465</v>
      </c>
      <c r="C33" s="19">
        <v>4120</v>
      </c>
      <c r="D33" s="19">
        <v>5515.3509999999997</v>
      </c>
      <c r="E33" s="26">
        <f t="shared" si="0"/>
        <v>133.86774271844658</v>
      </c>
      <c r="F33" s="26">
        <v>3062.7950000000001</v>
      </c>
      <c r="G33" s="26">
        <f t="shared" si="1"/>
        <v>180.07574780551749</v>
      </c>
    </row>
    <row r="34" spans="1:7" s="16" customFormat="1" ht="123.75" x14ac:dyDescent="0.2">
      <c r="A34" s="17" t="s">
        <v>1678</v>
      </c>
      <c r="B34" s="11" t="s">
        <v>466</v>
      </c>
      <c r="C34" s="19">
        <v>1559863.6</v>
      </c>
      <c r="D34" s="19">
        <v>1639658.7723099999</v>
      </c>
      <c r="E34" s="26">
        <f t="shared" si="0"/>
        <v>105.11552242837129</v>
      </c>
      <c r="F34" s="26">
        <v>1327467.3013299999</v>
      </c>
      <c r="G34" s="26">
        <f t="shared" si="1"/>
        <v>123.51782757038254</v>
      </c>
    </row>
    <row r="35" spans="1:7" s="16" customFormat="1" ht="135" x14ac:dyDescent="0.2">
      <c r="A35" s="17" t="s">
        <v>1679</v>
      </c>
      <c r="B35" s="11" t="s">
        <v>467</v>
      </c>
      <c r="C35" s="19">
        <v>1224312.3999999999</v>
      </c>
      <c r="D35" s="19">
        <v>1279823.7858599999</v>
      </c>
      <c r="E35" s="26">
        <f t="shared" si="0"/>
        <v>104.53408671348913</v>
      </c>
      <c r="F35" s="26">
        <v>1015431.08944</v>
      </c>
      <c r="G35" s="26">
        <f t="shared" si="1"/>
        <v>126.0374829143561</v>
      </c>
    </row>
    <row r="36" spans="1:7" s="10" customFormat="1" ht="168.75" x14ac:dyDescent="0.2">
      <c r="A36" s="17" t="s">
        <v>1680</v>
      </c>
      <c r="B36" s="11" t="s">
        <v>468</v>
      </c>
      <c r="C36" s="19">
        <v>335551.2</v>
      </c>
      <c r="D36" s="19">
        <v>359834.98644999997</v>
      </c>
      <c r="E36" s="26">
        <f t="shared" si="0"/>
        <v>107.23698393866567</v>
      </c>
      <c r="F36" s="26">
        <v>312036.21188999998</v>
      </c>
      <c r="G36" s="26">
        <f t="shared" si="1"/>
        <v>115.31834214704868</v>
      </c>
    </row>
    <row r="37" spans="1:7" s="10" customFormat="1" ht="78.75" x14ac:dyDescent="0.2">
      <c r="A37" s="17" t="s">
        <v>1681</v>
      </c>
      <c r="B37" s="11" t="s">
        <v>469</v>
      </c>
      <c r="C37" s="19">
        <v>2541.1</v>
      </c>
      <c r="D37" s="19">
        <v>2877.20003</v>
      </c>
      <c r="E37" s="26">
        <f t="shared" si="0"/>
        <v>113.22655660934242</v>
      </c>
      <c r="F37" s="26">
        <v>2649.8327400000003</v>
      </c>
      <c r="G37" s="26">
        <f t="shared" si="1"/>
        <v>108.5804393072749</v>
      </c>
    </row>
    <row r="38" spans="1:7" s="10" customFormat="1" ht="78.75" x14ac:dyDescent="0.2">
      <c r="A38" s="17" t="s">
        <v>1229</v>
      </c>
      <c r="B38" s="11" t="s">
        <v>1236</v>
      </c>
      <c r="C38" s="19">
        <v>18.2</v>
      </c>
      <c r="D38" s="19">
        <v>-14.52164</v>
      </c>
      <c r="E38" s="26">
        <v>0</v>
      </c>
      <c r="F38" s="26">
        <v>15.39554</v>
      </c>
      <c r="G38" s="26">
        <v>0</v>
      </c>
    </row>
    <row r="39" spans="1:7" s="10" customFormat="1" ht="56.25" x14ac:dyDescent="0.2">
      <c r="A39" s="17" t="s">
        <v>22</v>
      </c>
      <c r="B39" s="11" t="s">
        <v>470</v>
      </c>
      <c r="C39" s="19">
        <v>206</v>
      </c>
      <c r="D39" s="19">
        <v>222.70945</v>
      </c>
      <c r="E39" s="26">
        <f t="shared" si="0"/>
        <v>108.11138349514565</v>
      </c>
      <c r="F39" s="26">
        <v>139.21341000000001</v>
      </c>
      <c r="G39" s="26">
        <f t="shared" si="1"/>
        <v>159.97700939873536</v>
      </c>
    </row>
    <row r="40" spans="1:7" s="10" customFormat="1" ht="56.25" x14ac:dyDescent="0.2">
      <c r="A40" s="17" t="s">
        <v>23</v>
      </c>
      <c r="B40" s="11" t="s">
        <v>471</v>
      </c>
      <c r="C40" s="19">
        <v>1637.3</v>
      </c>
      <c r="D40" s="19">
        <v>1200.8105399999999</v>
      </c>
      <c r="E40" s="26">
        <f t="shared" si="0"/>
        <v>73.340899041104251</v>
      </c>
      <c r="F40" s="26">
        <v>1751.8565000000001</v>
      </c>
      <c r="G40" s="26">
        <f t="shared" si="1"/>
        <v>68.545028659596255</v>
      </c>
    </row>
    <row r="41" spans="1:7" s="10" customFormat="1" ht="45" x14ac:dyDescent="0.2">
      <c r="A41" s="17" t="s">
        <v>24</v>
      </c>
      <c r="B41" s="11" t="s">
        <v>472</v>
      </c>
      <c r="C41" s="19">
        <v>4098312.5805100002</v>
      </c>
      <c r="D41" s="19">
        <v>5235206.7122200001</v>
      </c>
      <c r="E41" s="26">
        <f t="shared" si="0"/>
        <v>127.74054222014766</v>
      </c>
      <c r="F41" s="26">
        <v>4583097.2091899998</v>
      </c>
      <c r="G41" s="26">
        <f t="shared" si="1"/>
        <v>114.22857673021629</v>
      </c>
    </row>
    <row r="42" spans="1:7" s="10" customFormat="1" ht="67.5" x14ac:dyDescent="0.2">
      <c r="A42" s="17" t="s">
        <v>1682</v>
      </c>
      <c r="B42" s="11" t="s">
        <v>473</v>
      </c>
      <c r="C42" s="19">
        <v>2871833.0805100002</v>
      </c>
      <c r="D42" s="19">
        <v>3665990.9443699997</v>
      </c>
      <c r="E42" s="26">
        <f t="shared" si="0"/>
        <v>127.65334340807048</v>
      </c>
      <c r="F42" s="26">
        <v>2776739.5504600001</v>
      </c>
      <c r="G42" s="26">
        <f t="shared" si="1"/>
        <v>132.0250199109486</v>
      </c>
    </row>
    <row r="43" spans="1:7" s="10" customFormat="1" ht="67.5" x14ac:dyDescent="0.2">
      <c r="A43" s="17" t="s">
        <v>1683</v>
      </c>
      <c r="B43" s="11" t="s">
        <v>474</v>
      </c>
      <c r="C43" s="19">
        <v>1226479.5</v>
      </c>
      <c r="D43" s="19">
        <v>1569215.7678499999</v>
      </c>
      <c r="E43" s="26">
        <f t="shared" si="0"/>
        <v>127.94472046617982</v>
      </c>
      <c r="F43" s="26">
        <v>1806357.65873</v>
      </c>
      <c r="G43" s="26">
        <f t="shared" si="1"/>
        <v>86.871819667942844</v>
      </c>
    </row>
    <row r="44" spans="1:7" s="10" customFormat="1" ht="56.25" x14ac:dyDescent="0.2">
      <c r="A44" s="17" t="s">
        <v>25</v>
      </c>
      <c r="B44" s="11" t="s">
        <v>475</v>
      </c>
      <c r="C44" s="19">
        <v>22697.672790000001</v>
      </c>
      <c r="D44" s="19">
        <v>28278.23921</v>
      </c>
      <c r="E44" s="26">
        <f t="shared" si="0"/>
        <v>124.58651365552618</v>
      </c>
      <c r="F44" s="26">
        <v>32231.697760000003</v>
      </c>
      <c r="G44" s="26">
        <f t="shared" si="1"/>
        <v>87.734252848119283</v>
      </c>
    </row>
    <row r="45" spans="1:7" s="16" customFormat="1" ht="78.75" x14ac:dyDescent="0.2">
      <c r="A45" s="17" t="s">
        <v>1684</v>
      </c>
      <c r="B45" s="11" t="s">
        <v>476</v>
      </c>
      <c r="C45" s="19">
        <v>15908.572789999998</v>
      </c>
      <c r="D45" s="19">
        <v>19802.03931</v>
      </c>
      <c r="E45" s="26">
        <f t="shared" si="0"/>
        <v>124.47401518285415</v>
      </c>
      <c r="F45" s="26">
        <v>19528.067010000002</v>
      </c>
      <c r="G45" s="26">
        <f t="shared" si="1"/>
        <v>101.40296681622252</v>
      </c>
    </row>
    <row r="46" spans="1:7" s="16" customFormat="1" ht="78.75" x14ac:dyDescent="0.2">
      <c r="A46" s="17" t="s">
        <v>1685</v>
      </c>
      <c r="B46" s="11" t="s">
        <v>477</v>
      </c>
      <c r="C46" s="19">
        <v>6789.1</v>
      </c>
      <c r="D46" s="19">
        <v>8476.1998999999996</v>
      </c>
      <c r="E46" s="26">
        <f t="shared" si="0"/>
        <v>124.85012593716398</v>
      </c>
      <c r="F46" s="26">
        <v>12703.63075</v>
      </c>
      <c r="G46" s="26">
        <f t="shared" si="1"/>
        <v>66.722656434263868</v>
      </c>
    </row>
    <row r="47" spans="1:7" s="10" customFormat="1" ht="45" x14ac:dyDescent="0.2">
      <c r="A47" s="17" t="s">
        <v>26</v>
      </c>
      <c r="B47" s="11" t="s">
        <v>478</v>
      </c>
      <c r="C47" s="19">
        <v>5443790.6193999993</v>
      </c>
      <c r="D47" s="19">
        <v>5780259.4507200001</v>
      </c>
      <c r="E47" s="26">
        <f t="shared" si="0"/>
        <v>106.18078201099301</v>
      </c>
      <c r="F47" s="26">
        <v>6093645.4057999998</v>
      </c>
      <c r="G47" s="26">
        <f t="shared" si="1"/>
        <v>94.85716784928583</v>
      </c>
    </row>
    <row r="48" spans="1:7" s="10" customFormat="1" ht="67.5" x14ac:dyDescent="0.2">
      <c r="A48" s="17" t="s">
        <v>1686</v>
      </c>
      <c r="B48" s="11" t="s">
        <v>479</v>
      </c>
      <c r="C48" s="19">
        <v>3810599.5194000001</v>
      </c>
      <c r="D48" s="19">
        <v>4047668.0230100001</v>
      </c>
      <c r="E48" s="26">
        <f t="shared" si="0"/>
        <v>106.22129148977922</v>
      </c>
      <c r="F48" s="26">
        <v>3691928.2820100002</v>
      </c>
      <c r="G48" s="26">
        <f t="shared" si="1"/>
        <v>109.63560811117176</v>
      </c>
    </row>
    <row r="49" spans="1:7" s="10" customFormat="1" ht="67.5" x14ac:dyDescent="0.2">
      <c r="A49" s="17" t="s">
        <v>1687</v>
      </c>
      <c r="B49" s="11" t="s">
        <v>480</v>
      </c>
      <c r="C49" s="19">
        <v>1633191.1</v>
      </c>
      <c r="D49" s="19">
        <v>1732591.42771</v>
      </c>
      <c r="E49" s="26">
        <f t="shared" si="0"/>
        <v>106.08626435142831</v>
      </c>
      <c r="F49" s="26">
        <v>2401717.1237900001</v>
      </c>
      <c r="G49" s="26">
        <f t="shared" si="1"/>
        <v>72.139695826288872</v>
      </c>
    </row>
    <row r="50" spans="1:7" s="10" customFormat="1" ht="45" x14ac:dyDescent="0.2">
      <c r="A50" s="17" t="s">
        <v>27</v>
      </c>
      <c r="B50" s="11" t="s">
        <v>481</v>
      </c>
      <c r="C50" s="19">
        <v>-512958.01957999996</v>
      </c>
      <c r="D50" s="19">
        <v>-600630.11225000001</v>
      </c>
      <c r="E50" s="26">
        <f t="shared" si="0"/>
        <v>117.09147519358099</v>
      </c>
      <c r="F50" s="26">
        <v>-781535.73210000002</v>
      </c>
      <c r="G50" s="26">
        <f t="shared" si="1"/>
        <v>76.852546541422555</v>
      </c>
    </row>
    <row r="51" spans="1:7" s="10" customFormat="1" ht="67.5" x14ac:dyDescent="0.2">
      <c r="A51" s="17" t="s">
        <v>1688</v>
      </c>
      <c r="B51" s="11" t="s">
        <v>482</v>
      </c>
      <c r="C51" s="19">
        <v>-359163.91957999999</v>
      </c>
      <c r="D51" s="19">
        <v>-420595.53207000002</v>
      </c>
      <c r="E51" s="26">
        <f t="shared" si="0"/>
        <v>117.10406005197768</v>
      </c>
      <c r="F51" s="26">
        <v>-473505.37819999998</v>
      </c>
      <c r="G51" s="26">
        <f t="shared" si="1"/>
        <v>88.825924991362655</v>
      </c>
    </row>
    <row r="52" spans="1:7" s="10" customFormat="1" ht="67.5" x14ac:dyDescent="0.2">
      <c r="A52" s="17" t="s">
        <v>1689</v>
      </c>
      <c r="B52" s="11" t="s">
        <v>483</v>
      </c>
      <c r="C52" s="19">
        <v>-153794.1</v>
      </c>
      <c r="D52" s="19">
        <v>-180034.58018000002</v>
      </c>
      <c r="E52" s="26">
        <f t="shared" si="0"/>
        <v>117.06208507348461</v>
      </c>
      <c r="F52" s="26">
        <v>-308030.35389999999</v>
      </c>
      <c r="G52" s="26">
        <f t="shared" si="1"/>
        <v>58.447025723460698</v>
      </c>
    </row>
    <row r="53" spans="1:7" s="10" customFormat="1" ht="11.25" x14ac:dyDescent="0.2">
      <c r="A53" s="24" t="s">
        <v>28</v>
      </c>
      <c r="B53" s="15" t="s">
        <v>484</v>
      </c>
      <c r="C53" s="21">
        <v>5598360.1591999996</v>
      </c>
      <c r="D53" s="21">
        <v>6844903.2737799995</v>
      </c>
      <c r="E53" s="20">
        <f t="shared" si="0"/>
        <v>122.26621866282589</v>
      </c>
      <c r="F53" s="20">
        <v>5637223.4415200008</v>
      </c>
      <c r="G53" s="20">
        <f t="shared" si="1"/>
        <v>121.42330962730765</v>
      </c>
    </row>
    <row r="54" spans="1:7" s="10" customFormat="1" ht="22.5" x14ac:dyDescent="0.2">
      <c r="A54" s="17" t="s">
        <v>29</v>
      </c>
      <c r="B54" s="11" t="s">
        <v>485</v>
      </c>
      <c r="C54" s="19">
        <v>5272454.4703100007</v>
      </c>
      <c r="D54" s="19">
        <v>6459854.6681000004</v>
      </c>
      <c r="E54" s="26">
        <f t="shared" si="0"/>
        <v>122.52082411477296</v>
      </c>
      <c r="F54" s="26">
        <v>5144604.5522400001</v>
      </c>
      <c r="G54" s="26">
        <f t="shared" si="1"/>
        <v>125.56562127379316</v>
      </c>
    </row>
    <row r="55" spans="1:7" s="10" customFormat="1" ht="22.5" x14ac:dyDescent="0.2">
      <c r="A55" s="17" t="s">
        <v>30</v>
      </c>
      <c r="B55" s="11" t="s">
        <v>486</v>
      </c>
      <c r="C55" s="19">
        <v>3623909.6100100004</v>
      </c>
      <c r="D55" s="19">
        <v>4479962.2031300003</v>
      </c>
      <c r="E55" s="26">
        <f t="shared" si="0"/>
        <v>123.62234948563294</v>
      </c>
      <c r="F55" s="26">
        <v>3580830.6979899998</v>
      </c>
      <c r="G55" s="26">
        <f t="shared" si="1"/>
        <v>125.10957878139011</v>
      </c>
    </row>
    <row r="56" spans="1:7" s="10" customFormat="1" ht="22.5" x14ac:dyDescent="0.2">
      <c r="A56" s="17" t="s">
        <v>30</v>
      </c>
      <c r="B56" s="11" t="s">
        <v>487</v>
      </c>
      <c r="C56" s="19">
        <v>3623876.6100100004</v>
      </c>
      <c r="D56" s="19">
        <v>4480246.4433999993</v>
      </c>
      <c r="E56" s="26">
        <f t="shared" si="0"/>
        <v>123.63131876577982</v>
      </c>
      <c r="F56" s="26">
        <v>3580641.3965799999</v>
      </c>
      <c r="G56" s="26">
        <f t="shared" si="1"/>
        <v>125.12413132684117</v>
      </c>
    </row>
    <row r="57" spans="1:7" s="10" customFormat="1" ht="33.75" x14ac:dyDescent="0.2">
      <c r="A57" s="17" t="s">
        <v>31</v>
      </c>
      <c r="B57" s="11" t="s">
        <v>488</v>
      </c>
      <c r="C57" s="19">
        <v>33</v>
      </c>
      <c r="D57" s="19">
        <v>-284.24027000000001</v>
      </c>
      <c r="E57" s="26">
        <v>0</v>
      </c>
      <c r="F57" s="26">
        <v>189.30141</v>
      </c>
      <c r="G57" s="26">
        <v>0</v>
      </c>
    </row>
    <row r="58" spans="1:7" s="10" customFormat="1" ht="22.5" x14ac:dyDescent="0.2">
      <c r="A58" s="17" t="s">
        <v>32</v>
      </c>
      <c r="B58" s="11" t="s">
        <v>489</v>
      </c>
      <c r="C58" s="19">
        <v>1648392.8603000001</v>
      </c>
      <c r="D58" s="19">
        <v>1979893.90708</v>
      </c>
      <c r="E58" s="26">
        <f t="shared" si="0"/>
        <v>120.11056070211734</v>
      </c>
      <c r="F58" s="26">
        <v>1563572.7255200001</v>
      </c>
      <c r="G58" s="26">
        <f t="shared" si="1"/>
        <v>126.62627550129102</v>
      </c>
    </row>
    <row r="59" spans="1:7" s="10" customFormat="1" ht="45" x14ac:dyDescent="0.2">
      <c r="A59" s="17" t="s">
        <v>33</v>
      </c>
      <c r="B59" s="11" t="s">
        <v>490</v>
      </c>
      <c r="C59" s="19">
        <v>1648370.8603000001</v>
      </c>
      <c r="D59" s="19">
        <v>1979878.7495899999</v>
      </c>
      <c r="E59" s="26">
        <f t="shared" si="0"/>
        <v>120.11124421537434</v>
      </c>
      <c r="F59" s="26">
        <v>1563679.77168</v>
      </c>
      <c r="G59" s="26">
        <f t="shared" si="1"/>
        <v>126.61663759088219</v>
      </c>
    </row>
    <row r="60" spans="1:7" s="16" customFormat="1" ht="33.75" x14ac:dyDescent="0.2">
      <c r="A60" s="17" t="s">
        <v>34</v>
      </c>
      <c r="B60" s="11" t="s">
        <v>491</v>
      </c>
      <c r="C60" s="19">
        <v>22</v>
      </c>
      <c r="D60" s="19">
        <v>15.157489999999999</v>
      </c>
      <c r="E60" s="26">
        <f t="shared" si="0"/>
        <v>68.897681818181809</v>
      </c>
      <c r="F60" s="26">
        <v>-107.04616</v>
      </c>
      <c r="G60" s="26">
        <v>0</v>
      </c>
    </row>
    <row r="61" spans="1:7" s="10" customFormat="1" ht="22.5" x14ac:dyDescent="0.2">
      <c r="A61" s="17" t="s">
        <v>35</v>
      </c>
      <c r="B61" s="11" t="s">
        <v>492</v>
      </c>
      <c r="C61" s="19">
        <v>152</v>
      </c>
      <c r="D61" s="19">
        <v>-1.44211</v>
      </c>
      <c r="E61" s="26">
        <v>0</v>
      </c>
      <c r="F61" s="26">
        <v>201.12873000000002</v>
      </c>
      <c r="G61" s="26">
        <v>0</v>
      </c>
    </row>
    <row r="62" spans="1:7" s="10" customFormat="1" ht="11.25" x14ac:dyDescent="0.2">
      <c r="A62" s="17" t="s">
        <v>36</v>
      </c>
      <c r="B62" s="11" t="s">
        <v>493</v>
      </c>
      <c r="C62" s="19">
        <v>4213.8</v>
      </c>
      <c r="D62" s="19">
        <v>-1886.3900100000001</v>
      </c>
      <c r="E62" s="26">
        <v>0</v>
      </c>
      <c r="F62" s="26">
        <v>150386.06494000001</v>
      </c>
      <c r="G62" s="26">
        <v>0</v>
      </c>
    </row>
    <row r="63" spans="1:7" s="10" customFormat="1" ht="11.25" x14ac:dyDescent="0.2">
      <c r="A63" s="17" t="s">
        <v>36</v>
      </c>
      <c r="B63" s="11" t="s">
        <v>494</v>
      </c>
      <c r="C63" s="19">
        <v>4217</v>
      </c>
      <c r="D63" s="19">
        <v>-1855.3871999999999</v>
      </c>
      <c r="E63" s="26">
        <v>0</v>
      </c>
      <c r="F63" s="26">
        <v>150417.75897</v>
      </c>
      <c r="G63" s="26">
        <v>0</v>
      </c>
    </row>
    <row r="64" spans="1:7" s="10" customFormat="1" ht="22.5" x14ac:dyDescent="0.2">
      <c r="A64" s="17" t="s">
        <v>37</v>
      </c>
      <c r="B64" s="11" t="s">
        <v>495</v>
      </c>
      <c r="C64" s="19">
        <v>-3.2</v>
      </c>
      <c r="D64" s="19">
        <v>-31.00281</v>
      </c>
      <c r="E64" s="26" t="s">
        <v>2168</v>
      </c>
      <c r="F64" s="26">
        <v>-31.694029999999998</v>
      </c>
      <c r="G64" s="26">
        <f t="shared" si="1"/>
        <v>97.81908454052703</v>
      </c>
    </row>
    <row r="65" spans="1:8" s="10" customFormat="1" ht="11.25" x14ac:dyDescent="0.2">
      <c r="A65" s="17" t="s">
        <v>38</v>
      </c>
      <c r="B65" s="11" t="s">
        <v>496</v>
      </c>
      <c r="C65" s="19">
        <v>17131.048890000002</v>
      </c>
      <c r="D65" s="19">
        <v>16936.731739999999</v>
      </c>
      <c r="E65" s="26">
        <f t="shared" si="0"/>
        <v>98.865701970453003</v>
      </c>
      <c r="F65" s="26">
        <v>23353.294570000002</v>
      </c>
      <c r="G65" s="26">
        <f t="shared" si="1"/>
        <v>72.523950268486672</v>
      </c>
    </row>
    <row r="66" spans="1:8" s="16" customFormat="1" ht="11.25" x14ac:dyDescent="0.2">
      <c r="A66" s="17" t="s">
        <v>38</v>
      </c>
      <c r="B66" s="11" t="s">
        <v>497</v>
      </c>
      <c r="C66" s="19">
        <v>17135.44889</v>
      </c>
      <c r="D66" s="19">
        <v>16949.977340000001</v>
      </c>
      <c r="E66" s="26">
        <f t="shared" si="0"/>
        <v>98.917614874342533</v>
      </c>
      <c r="F66" s="26">
        <v>23342.9499</v>
      </c>
      <c r="G66" s="26">
        <f t="shared" si="1"/>
        <v>72.612833479113974</v>
      </c>
    </row>
    <row r="67" spans="1:8" s="10" customFormat="1" ht="22.5" x14ac:dyDescent="0.2">
      <c r="A67" s="17" t="s">
        <v>1138</v>
      </c>
      <c r="B67" s="11" t="s">
        <v>1152</v>
      </c>
      <c r="C67" s="19">
        <v>-4.4000000000000004</v>
      </c>
      <c r="D67" s="19">
        <v>-13.2456</v>
      </c>
      <c r="E67" s="26" t="s">
        <v>2168</v>
      </c>
      <c r="F67" s="26">
        <v>10.344670000000001</v>
      </c>
      <c r="G67" s="26">
        <v>0</v>
      </c>
    </row>
    <row r="68" spans="1:8" s="10" customFormat="1" ht="22.5" x14ac:dyDescent="0.2">
      <c r="A68" s="17" t="s">
        <v>39</v>
      </c>
      <c r="B68" s="11" t="s">
        <v>498</v>
      </c>
      <c r="C68" s="19">
        <v>263422.84000000003</v>
      </c>
      <c r="D68" s="19">
        <v>256161.97894999999</v>
      </c>
      <c r="E68" s="26">
        <f t="shared" si="0"/>
        <v>97.243647874269357</v>
      </c>
      <c r="F68" s="26">
        <v>268504.99680000002</v>
      </c>
      <c r="G68" s="26">
        <f t="shared" si="1"/>
        <v>95.403058417123646</v>
      </c>
    </row>
    <row r="69" spans="1:8" s="10" customFormat="1" ht="22.5" x14ac:dyDescent="0.2">
      <c r="A69" s="17" t="s">
        <v>40</v>
      </c>
      <c r="B69" s="11" t="s">
        <v>499</v>
      </c>
      <c r="C69" s="19">
        <v>175715.84</v>
      </c>
      <c r="D69" s="19">
        <v>173469.76191</v>
      </c>
      <c r="E69" s="26">
        <f t="shared" si="0"/>
        <v>98.721755483171009</v>
      </c>
      <c r="F69" s="26">
        <v>179493.27647000001</v>
      </c>
      <c r="G69" s="26">
        <f t="shared" si="1"/>
        <v>96.644155882347633</v>
      </c>
    </row>
    <row r="70" spans="1:8" s="10" customFormat="1" ht="22.5" x14ac:dyDescent="0.2">
      <c r="A70" s="17" t="s">
        <v>1690</v>
      </c>
      <c r="B70" s="11" t="s">
        <v>500</v>
      </c>
      <c r="C70" s="19">
        <v>67251</v>
      </c>
      <c r="D70" s="19">
        <v>63701.448689999997</v>
      </c>
      <c r="E70" s="26">
        <f t="shared" si="0"/>
        <v>94.721935272337959</v>
      </c>
      <c r="F70" s="26">
        <v>75433.490919999997</v>
      </c>
      <c r="G70" s="26">
        <f t="shared" si="1"/>
        <v>84.44717049825752</v>
      </c>
    </row>
    <row r="71" spans="1:8" s="10" customFormat="1" ht="22.5" x14ac:dyDescent="0.2">
      <c r="A71" s="17" t="s">
        <v>1249</v>
      </c>
      <c r="B71" s="11" t="s">
        <v>1334</v>
      </c>
      <c r="C71" s="19">
        <v>20456</v>
      </c>
      <c r="D71" s="19">
        <v>18990.768350000002</v>
      </c>
      <c r="E71" s="26">
        <f t="shared" si="0"/>
        <v>92.837154624560043</v>
      </c>
      <c r="F71" s="26">
        <v>13578.22941</v>
      </c>
      <c r="G71" s="26">
        <f t="shared" si="1"/>
        <v>139.86189050550152</v>
      </c>
    </row>
    <row r="72" spans="1:8" s="10" customFormat="1" ht="11.25" x14ac:dyDescent="0.2">
      <c r="A72" s="17" t="s">
        <v>1230</v>
      </c>
      <c r="B72" s="11" t="s">
        <v>1237</v>
      </c>
      <c r="C72" s="19">
        <v>41138</v>
      </c>
      <c r="D72" s="19">
        <v>113836.285</v>
      </c>
      <c r="E72" s="26" t="s">
        <v>2168</v>
      </c>
      <c r="F72" s="26">
        <v>50374.53297</v>
      </c>
      <c r="G72" s="26" t="s">
        <v>2168</v>
      </c>
    </row>
    <row r="73" spans="1:8" s="10" customFormat="1" ht="11.25" x14ac:dyDescent="0.2">
      <c r="A73" s="24" t="s">
        <v>41</v>
      </c>
      <c r="B73" s="15" t="s">
        <v>501</v>
      </c>
      <c r="C73" s="21">
        <v>10943443.013629999</v>
      </c>
      <c r="D73" s="21">
        <v>11547779.32058</v>
      </c>
      <c r="E73" s="20">
        <f t="shared" si="0"/>
        <v>105.52235988433716</v>
      </c>
      <c r="F73" s="20">
        <v>10375211.173770001</v>
      </c>
      <c r="G73" s="20">
        <f t="shared" si="1"/>
        <v>111.30163162147886</v>
      </c>
    </row>
    <row r="74" spans="1:8" s="10" customFormat="1" ht="11.25" x14ac:dyDescent="0.2">
      <c r="A74" s="34" t="s">
        <v>42</v>
      </c>
      <c r="B74" s="11" t="s">
        <v>502</v>
      </c>
      <c r="C74" s="19">
        <v>471707.32662999997</v>
      </c>
      <c r="D74" s="19">
        <v>520797.00031999999</v>
      </c>
      <c r="E74" s="26">
        <f t="shared" si="0"/>
        <v>110.40680755177357</v>
      </c>
      <c r="F74" s="26">
        <v>452790.22594999999</v>
      </c>
      <c r="G74" s="26">
        <f t="shared" si="1"/>
        <v>115.01948815863126</v>
      </c>
    </row>
    <row r="75" spans="1:8" s="16" customFormat="1" ht="22.5" x14ac:dyDescent="0.2">
      <c r="A75" s="34" t="s">
        <v>43</v>
      </c>
      <c r="B75" s="33" t="s">
        <v>503</v>
      </c>
      <c r="C75" s="26">
        <v>297587</v>
      </c>
      <c r="D75" s="26">
        <v>323677.15464999998</v>
      </c>
      <c r="E75" s="26">
        <f t="shared" si="0"/>
        <v>108.76723601837446</v>
      </c>
      <c r="F75" s="26">
        <v>287686.89038</v>
      </c>
      <c r="G75" s="26">
        <f t="shared" ref="G75:G137" si="2">D75/F75*100</f>
        <v>112.51022047701275</v>
      </c>
      <c r="H75" s="25"/>
    </row>
    <row r="76" spans="1:8" s="16" customFormat="1" ht="33.75" x14ac:dyDescent="0.2">
      <c r="A76" s="17" t="s">
        <v>1250</v>
      </c>
      <c r="B76" s="11" t="s">
        <v>1335</v>
      </c>
      <c r="C76" s="19">
        <v>32876</v>
      </c>
      <c r="D76" s="19">
        <v>36380.996599999999</v>
      </c>
      <c r="E76" s="26">
        <f t="shared" si="0"/>
        <v>110.66126231901691</v>
      </c>
      <c r="F76" s="26">
        <v>20281.800640000001</v>
      </c>
      <c r="G76" s="26">
        <f t="shared" si="2"/>
        <v>179.37754761403667</v>
      </c>
    </row>
    <row r="77" spans="1:8" s="16" customFormat="1" ht="22.5" x14ac:dyDescent="0.2">
      <c r="A77" s="17" t="s">
        <v>44</v>
      </c>
      <c r="B77" s="11" t="s">
        <v>504</v>
      </c>
      <c r="C77" s="19">
        <v>72395.118629999997</v>
      </c>
      <c r="D77" s="19">
        <v>86042.62662000001</v>
      </c>
      <c r="E77" s="26">
        <f t="shared" si="0"/>
        <v>118.85142016238729</v>
      </c>
      <c r="F77" s="26">
        <v>72787.573260000005</v>
      </c>
      <c r="G77" s="26">
        <f t="shared" si="2"/>
        <v>118.21059937340191</v>
      </c>
    </row>
    <row r="78" spans="1:8" s="16" customFormat="1" ht="33.75" x14ac:dyDescent="0.2">
      <c r="A78" s="17" t="s">
        <v>45</v>
      </c>
      <c r="B78" s="11" t="s">
        <v>505</v>
      </c>
      <c r="C78" s="19">
        <v>68849.207999999999</v>
      </c>
      <c r="D78" s="19">
        <v>74696.222450000001</v>
      </c>
      <c r="E78" s="26">
        <f t="shared" si="0"/>
        <v>108.4924934067506</v>
      </c>
      <c r="F78" s="26">
        <v>72033.961670000004</v>
      </c>
      <c r="G78" s="26">
        <f t="shared" si="2"/>
        <v>103.69584112587931</v>
      </c>
    </row>
    <row r="79" spans="1:8" s="16" customFormat="1" ht="11.25" x14ac:dyDescent="0.2">
      <c r="A79" s="17" t="s">
        <v>46</v>
      </c>
      <c r="B79" s="11" t="s">
        <v>506</v>
      </c>
      <c r="C79" s="19">
        <v>7025916</v>
      </c>
      <c r="D79" s="19">
        <v>7542298.5005400004</v>
      </c>
      <c r="E79" s="26">
        <f t="shared" si="0"/>
        <v>107.34968224129069</v>
      </c>
      <c r="F79" s="26">
        <v>6552604.6919499999</v>
      </c>
      <c r="G79" s="26">
        <f t="shared" si="2"/>
        <v>115.10382290886338</v>
      </c>
    </row>
    <row r="80" spans="1:8" s="10" customFormat="1" ht="22.5" x14ac:dyDescent="0.2">
      <c r="A80" s="17" t="s">
        <v>47</v>
      </c>
      <c r="B80" s="11" t="s">
        <v>507</v>
      </c>
      <c r="C80" s="19">
        <v>6330350</v>
      </c>
      <c r="D80" s="19">
        <v>6294442.5139100002</v>
      </c>
      <c r="E80" s="26">
        <f t="shared" si="0"/>
        <v>99.432772499308882</v>
      </c>
      <c r="F80" s="26">
        <v>5901001.2742400002</v>
      </c>
      <c r="G80" s="26">
        <f t="shared" si="2"/>
        <v>106.66736408594781</v>
      </c>
    </row>
    <row r="81" spans="1:7" s="10" customFormat="1" ht="22.5" x14ac:dyDescent="0.2">
      <c r="A81" s="17" t="s">
        <v>48</v>
      </c>
      <c r="B81" s="11" t="s">
        <v>508</v>
      </c>
      <c r="C81" s="19">
        <v>695566</v>
      </c>
      <c r="D81" s="19">
        <v>1247855.9866300002</v>
      </c>
      <c r="E81" s="26">
        <f t="shared" si="0"/>
        <v>179.40152144153109</v>
      </c>
      <c r="F81" s="26">
        <v>651603.41771000007</v>
      </c>
      <c r="G81" s="26">
        <f t="shared" si="2"/>
        <v>191.50543915430563</v>
      </c>
    </row>
    <row r="82" spans="1:7" s="10" customFormat="1" ht="11.25" x14ac:dyDescent="0.2">
      <c r="A82" s="17" t="s">
        <v>49</v>
      </c>
      <c r="B82" s="11" t="s">
        <v>509</v>
      </c>
      <c r="C82" s="19">
        <v>1620791</v>
      </c>
      <c r="D82" s="19">
        <v>1652686.8479800001</v>
      </c>
      <c r="E82" s="26">
        <f t="shared" si="0"/>
        <v>101.96791862615228</v>
      </c>
      <c r="F82" s="26">
        <v>1593696.5655999999</v>
      </c>
      <c r="G82" s="26">
        <f t="shared" si="2"/>
        <v>103.70147515237893</v>
      </c>
    </row>
    <row r="83" spans="1:7" s="10" customFormat="1" ht="11.25" x14ac:dyDescent="0.2">
      <c r="A83" s="17" t="s">
        <v>50</v>
      </c>
      <c r="B83" s="11" t="s">
        <v>510</v>
      </c>
      <c r="C83" s="19">
        <v>282414</v>
      </c>
      <c r="D83" s="19">
        <v>280306.59469</v>
      </c>
      <c r="E83" s="26">
        <f t="shared" si="0"/>
        <v>99.253788654245184</v>
      </c>
      <c r="F83" s="26">
        <v>265492.18244999996</v>
      </c>
      <c r="G83" s="26">
        <f t="shared" si="2"/>
        <v>105.57998058673159</v>
      </c>
    </row>
    <row r="84" spans="1:7" s="10" customFormat="1" ht="11.25" x14ac:dyDescent="0.2">
      <c r="A84" s="17" t="s">
        <v>51</v>
      </c>
      <c r="B84" s="11" t="s">
        <v>511</v>
      </c>
      <c r="C84" s="19">
        <v>1338377</v>
      </c>
      <c r="D84" s="19">
        <v>1372380.2532899999</v>
      </c>
      <c r="E84" s="26">
        <f t="shared" si="0"/>
        <v>102.54063341569677</v>
      </c>
      <c r="F84" s="26">
        <v>1328204.3831500001</v>
      </c>
      <c r="G84" s="26">
        <f t="shared" si="2"/>
        <v>103.32598436659511</v>
      </c>
    </row>
    <row r="85" spans="1:7" s="10" customFormat="1" ht="11.25" x14ac:dyDescent="0.2">
      <c r="A85" s="17" t="s">
        <v>52</v>
      </c>
      <c r="B85" s="11" t="s">
        <v>512</v>
      </c>
      <c r="C85" s="19">
        <v>2016</v>
      </c>
      <c r="D85" s="19">
        <v>1554.1193700000001</v>
      </c>
      <c r="E85" s="26">
        <f t="shared" si="0"/>
        <v>77.089254464285716</v>
      </c>
      <c r="F85" s="26">
        <v>1868.16</v>
      </c>
      <c r="G85" s="26">
        <f t="shared" si="2"/>
        <v>83.189842947070915</v>
      </c>
    </row>
    <row r="86" spans="1:7" s="10" customFormat="1" ht="11.25" x14ac:dyDescent="0.2">
      <c r="A86" s="17" t="s">
        <v>53</v>
      </c>
      <c r="B86" s="11" t="s">
        <v>513</v>
      </c>
      <c r="C86" s="19">
        <v>1823012.6869999999</v>
      </c>
      <c r="D86" s="19">
        <v>1830442.85237</v>
      </c>
      <c r="E86" s="26">
        <f t="shared" si="0"/>
        <v>100.40757617448222</v>
      </c>
      <c r="F86" s="26">
        <v>1774251.53027</v>
      </c>
      <c r="G86" s="26">
        <f t="shared" si="2"/>
        <v>103.16704374443735</v>
      </c>
    </row>
    <row r="87" spans="1:7" s="10" customFormat="1" ht="11.25" x14ac:dyDescent="0.2">
      <c r="A87" s="17" t="s">
        <v>54</v>
      </c>
      <c r="B87" s="11" t="s">
        <v>514</v>
      </c>
      <c r="C87" s="19">
        <v>1141141.3281099999</v>
      </c>
      <c r="D87" s="19">
        <v>1150954.1510399999</v>
      </c>
      <c r="E87" s="26">
        <f t="shared" si="0"/>
        <v>100.85991302639545</v>
      </c>
      <c r="F87" s="26">
        <v>1132718.0388699998</v>
      </c>
      <c r="G87" s="26">
        <f t="shared" si="2"/>
        <v>101.6099427698876</v>
      </c>
    </row>
    <row r="88" spans="1:7" s="10" customFormat="1" ht="22.5" x14ac:dyDescent="0.2">
      <c r="A88" s="17" t="s">
        <v>55</v>
      </c>
      <c r="B88" s="11" t="s">
        <v>515</v>
      </c>
      <c r="C88" s="19">
        <v>596617.18400000001</v>
      </c>
      <c r="D88" s="19">
        <v>607854.54052000004</v>
      </c>
      <c r="E88" s="26">
        <f t="shared" si="0"/>
        <v>101.88351204446704</v>
      </c>
      <c r="F88" s="26">
        <v>604314.18027999997</v>
      </c>
      <c r="G88" s="26">
        <f t="shared" si="2"/>
        <v>100.58584761958748</v>
      </c>
    </row>
    <row r="89" spans="1:7" s="16" customFormat="1" ht="22.5" x14ac:dyDescent="0.2">
      <c r="A89" s="17" t="s">
        <v>1251</v>
      </c>
      <c r="B89" s="11" t="s">
        <v>1336</v>
      </c>
      <c r="C89" s="19">
        <v>73970</v>
      </c>
      <c r="D89" s="19">
        <v>70136.942660000001</v>
      </c>
      <c r="E89" s="26">
        <f t="shared" si="0"/>
        <v>94.818092010274441</v>
      </c>
      <c r="F89" s="26">
        <v>48114.955329999997</v>
      </c>
      <c r="G89" s="26">
        <f t="shared" si="2"/>
        <v>145.76952670736273</v>
      </c>
    </row>
    <row r="90" spans="1:7" s="16" customFormat="1" ht="22.5" x14ac:dyDescent="0.2">
      <c r="A90" s="17" t="s">
        <v>56</v>
      </c>
      <c r="B90" s="11" t="s">
        <v>516</v>
      </c>
      <c r="C90" s="19">
        <v>303558.20410999999</v>
      </c>
      <c r="D90" s="19">
        <v>293651.81916000001</v>
      </c>
      <c r="E90" s="26">
        <f t="shared" si="0"/>
        <v>96.736578087538618</v>
      </c>
      <c r="F90" s="26">
        <v>290760.40536999999</v>
      </c>
      <c r="G90" s="26">
        <f t="shared" si="2"/>
        <v>100.99443175088459</v>
      </c>
    </row>
    <row r="91" spans="1:7" s="10" customFormat="1" ht="22.5" x14ac:dyDescent="0.2">
      <c r="A91" s="17" t="s">
        <v>57</v>
      </c>
      <c r="B91" s="11" t="s">
        <v>517</v>
      </c>
      <c r="C91" s="19">
        <v>166995.94</v>
      </c>
      <c r="D91" s="19">
        <v>179310.8487</v>
      </c>
      <c r="E91" s="26">
        <f t="shared" si="0"/>
        <v>107.3743761075868</v>
      </c>
      <c r="F91" s="26">
        <v>189528.49789</v>
      </c>
      <c r="G91" s="26">
        <f t="shared" si="2"/>
        <v>94.608911428227444</v>
      </c>
    </row>
    <row r="92" spans="1:7" s="10" customFormat="1" ht="11.25" x14ac:dyDescent="0.2">
      <c r="A92" s="17" t="s">
        <v>58</v>
      </c>
      <c r="B92" s="11" t="s">
        <v>518</v>
      </c>
      <c r="C92" s="19">
        <v>681871.35889000003</v>
      </c>
      <c r="D92" s="19">
        <v>679488.70133000007</v>
      </c>
      <c r="E92" s="26">
        <f t="shared" si="0"/>
        <v>99.650570810910935</v>
      </c>
      <c r="F92" s="26">
        <v>641533.49139999994</v>
      </c>
      <c r="G92" s="26">
        <f t="shared" si="2"/>
        <v>105.91632556036498</v>
      </c>
    </row>
    <row r="93" spans="1:7" s="10" customFormat="1" ht="22.5" x14ac:dyDescent="0.2">
      <c r="A93" s="17" t="s">
        <v>59</v>
      </c>
      <c r="B93" s="11" t="s">
        <v>519</v>
      </c>
      <c r="C93" s="19">
        <v>209325</v>
      </c>
      <c r="D93" s="19">
        <v>217192.87357</v>
      </c>
      <c r="E93" s="26">
        <f t="shared" si="0"/>
        <v>103.75868795891556</v>
      </c>
      <c r="F93" s="26">
        <v>206966.39752</v>
      </c>
      <c r="G93" s="26">
        <f t="shared" si="2"/>
        <v>104.94112869168136</v>
      </c>
    </row>
    <row r="94" spans="1:7" s="10" customFormat="1" ht="22.5" x14ac:dyDescent="0.2">
      <c r="A94" s="17" t="s">
        <v>1252</v>
      </c>
      <c r="B94" s="11" t="s">
        <v>1337</v>
      </c>
      <c r="C94" s="19">
        <v>67493</v>
      </c>
      <c r="D94" s="19">
        <v>67311.899139999994</v>
      </c>
      <c r="E94" s="26">
        <f t="shared" si="0"/>
        <v>99.731674603292191</v>
      </c>
      <c r="F94" s="26">
        <v>41451.228310000006</v>
      </c>
      <c r="G94" s="26">
        <f t="shared" si="2"/>
        <v>162.3881894080354</v>
      </c>
    </row>
    <row r="95" spans="1:7" s="10" customFormat="1" ht="22.5" x14ac:dyDescent="0.2">
      <c r="A95" s="17" t="s">
        <v>60</v>
      </c>
      <c r="B95" s="11" t="s">
        <v>520</v>
      </c>
      <c r="C95" s="19">
        <v>340460.84888999996</v>
      </c>
      <c r="D95" s="19">
        <v>332159.46837999998</v>
      </c>
      <c r="E95" s="26">
        <f t="shared" si="0"/>
        <v>97.561722430915367</v>
      </c>
      <c r="F95" s="26">
        <v>324955.14068000001</v>
      </c>
      <c r="G95" s="26">
        <f t="shared" si="2"/>
        <v>102.21702222802944</v>
      </c>
    </row>
    <row r="96" spans="1:7" s="10" customFormat="1" ht="22.5" x14ac:dyDescent="0.2">
      <c r="A96" s="17" t="s">
        <v>61</v>
      </c>
      <c r="B96" s="11" t="s">
        <v>521</v>
      </c>
      <c r="C96" s="19">
        <v>64592.51</v>
      </c>
      <c r="D96" s="19">
        <v>62824.46024</v>
      </c>
      <c r="E96" s="26">
        <f t="shared" si="0"/>
        <v>97.262763499978561</v>
      </c>
      <c r="F96" s="26">
        <v>68160.724889999998</v>
      </c>
      <c r="G96" s="26">
        <f t="shared" si="2"/>
        <v>92.171056486544373</v>
      </c>
    </row>
    <row r="97" spans="1:8" s="10" customFormat="1" ht="21.75" x14ac:dyDescent="0.2">
      <c r="A97" s="24" t="s">
        <v>62</v>
      </c>
      <c r="B97" s="15" t="s">
        <v>522</v>
      </c>
      <c r="C97" s="21">
        <v>44502</v>
      </c>
      <c r="D97" s="21">
        <v>100873.80435999999</v>
      </c>
      <c r="E97" s="20" t="s">
        <v>2168</v>
      </c>
      <c r="F97" s="20">
        <v>53779.419740000005</v>
      </c>
      <c r="G97" s="20">
        <f t="shared" si="2"/>
        <v>187.5695291018028</v>
      </c>
    </row>
    <row r="98" spans="1:8" s="10" customFormat="1" ht="11.25" x14ac:dyDescent="0.2">
      <c r="A98" s="17" t="s">
        <v>63</v>
      </c>
      <c r="B98" s="11" t="s">
        <v>523</v>
      </c>
      <c r="C98" s="19">
        <v>38780</v>
      </c>
      <c r="D98" s="19">
        <v>94108.30498999999</v>
      </c>
      <c r="E98" s="26" t="s">
        <v>2168</v>
      </c>
      <c r="F98" s="26">
        <v>47530.182260000001</v>
      </c>
      <c r="G98" s="26">
        <f t="shared" si="2"/>
        <v>197.99693692569483</v>
      </c>
    </row>
    <row r="99" spans="1:8" s="10" customFormat="1" ht="11.25" x14ac:dyDescent="0.2">
      <c r="A99" s="17" t="s">
        <v>64</v>
      </c>
      <c r="B99" s="11" t="s">
        <v>524</v>
      </c>
      <c r="C99" s="19">
        <v>38530</v>
      </c>
      <c r="D99" s="19">
        <v>93019.300199999998</v>
      </c>
      <c r="E99" s="26" t="s">
        <v>2168</v>
      </c>
      <c r="F99" s="26">
        <v>46944.515100000004</v>
      </c>
      <c r="G99" s="26">
        <f t="shared" si="2"/>
        <v>198.14732349850172</v>
      </c>
    </row>
    <row r="100" spans="1:8" s="10" customFormat="1" ht="78.75" x14ac:dyDescent="0.2">
      <c r="A100" s="17" t="s">
        <v>1691</v>
      </c>
      <c r="B100" s="11" t="s">
        <v>525</v>
      </c>
      <c r="C100" s="19">
        <v>250</v>
      </c>
      <c r="D100" s="19">
        <v>1087.3165200000001</v>
      </c>
      <c r="E100" s="26" t="s">
        <v>2168</v>
      </c>
      <c r="F100" s="26">
        <v>585.66716000000008</v>
      </c>
      <c r="G100" s="26">
        <f t="shared" si="2"/>
        <v>185.65434333043359</v>
      </c>
    </row>
    <row r="101" spans="1:8" s="10" customFormat="1" ht="56.25" x14ac:dyDescent="0.2">
      <c r="A101" s="17" t="s">
        <v>1692</v>
      </c>
      <c r="B101" s="11" t="s">
        <v>1860</v>
      </c>
      <c r="C101" s="19">
        <v>0</v>
      </c>
      <c r="D101" s="19">
        <v>1.6882699999999999</v>
      </c>
      <c r="E101" s="26">
        <v>0</v>
      </c>
      <c r="F101" s="26">
        <v>0</v>
      </c>
      <c r="G101" s="26">
        <v>0</v>
      </c>
    </row>
    <row r="102" spans="1:8" s="16" customFormat="1" ht="22.5" x14ac:dyDescent="0.2">
      <c r="A102" s="17" t="s">
        <v>65</v>
      </c>
      <c r="B102" s="11" t="s">
        <v>526</v>
      </c>
      <c r="C102" s="19">
        <v>5722</v>
      </c>
      <c r="D102" s="19">
        <v>6765.4993700000005</v>
      </c>
      <c r="E102" s="26">
        <f t="shared" si="0"/>
        <v>118.23661953862288</v>
      </c>
      <c r="F102" s="26">
        <v>6249.2374800000007</v>
      </c>
      <c r="G102" s="26">
        <f t="shared" si="2"/>
        <v>108.26119813260802</v>
      </c>
    </row>
    <row r="103" spans="1:8" s="10" customFormat="1" ht="11.25" x14ac:dyDescent="0.2">
      <c r="A103" s="17" t="s">
        <v>66</v>
      </c>
      <c r="B103" s="11" t="s">
        <v>527</v>
      </c>
      <c r="C103" s="19">
        <v>5718</v>
      </c>
      <c r="D103" s="19">
        <v>6758.3925099999997</v>
      </c>
      <c r="E103" s="26">
        <f t="shared" si="0"/>
        <v>118.19504214760406</v>
      </c>
      <c r="F103" s="26">
        <v>6248.2948299999998</v>
      </c>
      <c r="G103" s="26">
        <f t="shared" si="2"/>
        <v>108.1637901840173</v>
      </c>
    </row>
    <row r="104" spans="1:8" s="10" customFormat="1" ht="22.5" x14ac:dyDescent="0.2">
      <c r="A104" s="17" t="s">
        <v>1616</v>
      </c>
      <c r="B104" s="11" t="s">
        <v>1637</v>
      </c>
      <c r="C104" s="19">
        <v>0</v>
      </c>
      <c r="D104" s="19">
        <v>2.1040000000000001</v>
      </c>
      <c r="E104" s="26">
        <v>0</v>
      </c>
      <c r="F104" s="26">
        <v>0.22080000000000002</v>
      </c>
      <c r="G104" s="26" t="s">
        <v>2168</v>
      </c>
    </row>
    <row r="105" spans="1:8" s="16" customFormat="1" ht="22.5" x14ac:dyDescent="0.2">
      <c r="A105" s="17" t="s">
        <v>67</v>
      </c>
      <c r="B105" s="33" t="s">
        <v>528</v>
      </c>
      <c r="C105" s="26">
        <v>4</v>
      </c>
      <c r="D105" s="26">
        <v>5.0028600000000001</v>
      </c>
      <c r="E105" s="26">
        <f t="shared" si="0"/>
        <v>125.0715</v>
      </c>
      <c r="F105" s="26">
        <v>0.72184999999999999</v>
      </c>
      <c r="G105" s="26" t="s">
        <v>2168</v>
      </c>
      <c r="H105" s="25"/>
    </row>
    <row r="106" spans="1:8" s="16" customFormat="1" ht="10.5" x14ac:dyDescent="0.15">
      <c r="A106" s="24" t="s">
        <v>68</v>
      </c>
      <c r="B106" s="15" t="s">
        <v>529</v>
      </c>
      <c r="C106" s="21">
        <v>390903.35</v>
      </c>
      <c r="D106" s="21">
        <v>349588.47599000001</v>
      </c>
      <c r="E106" s="20">
        <f t="shared" si="0"/>
        <v>89.430923523679198</v>
      </c>
      <c r="F106" s="20">
        <v>377626.66674999997</v>
      </c>
      <c r="G106" s="20">
        <f t="shared" si="2"/>
        <v>92.575156039347689</v>
      </c>
    </row>
    <row r="107" spans="1:8" s="16" customFormat="1" ht="33.75" x14ac:dyDescent="0.2">
      <c r="A107" s="17" t="s">
        <v>69</v>
      </c>
      <c r="B107" s="11" t="s">
        <v>530</v>
      </c>
      <c r="C107" s="19">
        <v>0</v>
      </c>
      <c r="D107" s="19">
        <v>20.138999999999999</v>
      </c>
      <c r="E107" s="26">
        <v>0</v>
      </c>
      <c r="F107" s="26">
        <v>1.2330000000000001</v>
      </c>
      <c r="G107" s="26" t="s">
        <v>2168</v>
      </c>
    </row>
    <row r="108" spans="1:8" s="16" customFormat="1" ht="22.5" x14ac:dyDescent="0.2">
      <c r="A108" s="17" t="s">
        <v>70</v>
      </c>
      <c r="B108" s="11" t="s">
        <v>531</v>
      </c>
      <c r="C108" s="19">
        <v>0</v>
      </c>
      <c r="D108" s="19">
        <v>20.138999999999999</v>
      </c>
      <c r="E108" s="26">
        <v>0</v>
      </c>
      <c r="F108" s="26">
        <v>1.2330000000000001</v>
      </c>
      <c r="G108" s="26" t="s">
        <v>2168</v>
      </c>
    </row>
    <row r="109" spans="1:8" s="10" customFormat="1" ht="22.5" x14ac:dyDescent="0.2">
      <c r="A109" s="17" t="s">
        <v>71</v>
      </c>
      <c r="B109" s="11" t="s">
        <v>532</v>
      </c>
      <c r="C109" s="19">
        <v>168956.75</v>
      </c>
      <c r="D109" s="19">
        <v>181709.54569999999</v>
      </c>
      <c r="E109" s="26">
        <f t="shared" si="0"/>
        <v>107.54796461224542</v>
      </c>
      <c r="F109" s="26">
        <v>169242.22238999998</v>
      </c>
      <c r="G109" s="26">
        <f t="shared" si="2"/>
        <v>107.36655613117065</v>
      </c>
    </row>
    <row r="110" spans="1:8" s="10" customFormat="1" ht="33.75" x14ac:dyDescent="0.2">
      <c r="A110" s="17" t="s">
        <v>72</v>
      </c>
      <c r="B110" s="11" t="s">
        <v>533</v>
      </c>
      <c r="C110" s="19">
        <v>168956.75</v>
      </c>
      <c r="D110" s="19">
        <v>181709.54569999999</v>
      </c>
      <c r="E110" s="26">
        <f t="shared" si="0"/>
        <v>107.54796461224542</v>
      </c>
      <c r="F110" s="26">
        <v>169242.22238999998</v>
      </c>
      <c r="G110" s="26">
        <f t="shared" si="2"/>
        <v>107.36655613117065</v>
      </c>
    </row>
    <row r="111" spans="1:8" s="10" customFormat="1" ht="33.75" x14ac:dyDescent="0.2">
      <c r="A111" s="17" t="s">
        <v>73</v>
      </c>
      <c r="B111" s="11" t="s">
        <v>534</v>
      </c>
      <c r="C111" s="19">
        <v>69.8</v>
      </c>
      <c r="D111" s="19">
        <v>28.050660000000001</v>
      </c>
      <c r="E111" s="26">
        <f t="shared" si="0"/>
        <v>40.187191977077369</v>
      </c>
      <c r="F111" s="26">
        <v>68.58</v>
      </c>
      <c r="G111" s="26">
        <f t="shared" si="2"/>
        <v>40.902099737532808</v>
      </c>
    </row>
    <row r="112" spans="1:8" s="10" customFormat="1" ht="45" x14ac:dyDescent="0.2">
      <c r="A112" s="17" t="s">
        <v>74</v>
      </c>
      <c r="B112" s="11" t="s">
        <v>535</v>
      </c>
      <c r="C112" s="19">
        <v>69.8</v>
      </c>
      <c r="D112" s="19">
        <v>28.050660000000001</v>
      </c>
      <c r="E112" s="26">
        <f t="shared" si="0"/>
        <v>40.187191977077369</v>
      </c>
      <c r="F112" s="26">
        <v>68.58</v>
      </c>
      <c r="G112" s="26">
        <f t="shared" si="2"/>
        <v>40.902099737532808</v>
      </c>
    </row>
    <row r="113" spans="1:8" s="10" customFormat="1" ht="56.25" x14ac:dyDescent="0.2">
      <c r="A113" s="17" t="s">
        <v>1693</v>
      </c>
      <c r="B113" s="11" t="s">
        <v>1861</v>
      </c>
      <c r="C113" s="19">
        <v>2</v>
      </c>
      <c r="D113" s="19">
        <v>2.625</v>
      </c>
      <c r="E113" s="26">
        <f t="shared" si="0"/>
        <v>131.25</v>
      </c>
      <c r="F113" s="26">
        <v>0</v>
      </c>
      <c r="G113" s="26">
        <v>0</v>
      </c>
    </row>
    <row r="114" spans="1:8" s="10" customFormat="1" ht="45" x14ac:dyDescent="0.2">
      <c r="A114" s="17" t="s">
        <v>75</v>
      </c>
      <c r="B114" s="11" t="s">
        <v>536</v>
      </c>
      <c r="C114" s="19">
        <v>6575.5</v>
      </c>
      <c r="D114" s="19">
        <v>7703.18</v>
      </c>
      <c r="E114" s="26">
        <f t="shared" si="0"/>
        <v>117.1497224545662</v>
      </c>
      <c r="F114" s="26">
        <v>5387.518</v>
      </c>
      <c r="G114" s="26">
        <f t="shared" si="2"/>
        <v>142.98198168433035</v>
      </c>
    </row>
    <row r="115" spans="1:8" s="10" customFormat="1" ht="22.5" x14ac:dyDescent="0.2">
      <c r="A115" s="17" t="s">
        <v>76</v>
      </c>
      <c r="B115" s="11" t="s">
        <v>537</v>
      </c>
      <c r="C115" s="19">
        <v>215299.3</v>
      </c>
      <c r="D115" s="19">
        <v>160124.93562999999</v>
      </c>
      <c r="E115" s="26">
        <f t="shared" si="0"/>
        <v>74.373179861708792</v>
      </c>
      <c r="F115" s="26">
        <v>202927.11336000002</v>
      </c>
      <c r="G115" s="26">
        <f t="shared" si="2"/>
        <v>78.907610214674747</v>
      </c>
    </row>
    <row r="116" spans="1:8" s="10" customFormat="1" ht="56.25" x14ac:dyDescent="0.2">
      <c r="A116" s="17" t="s">
        <v>2031</v>
      </c>
      <c r="B116" s="11" t="s">
        <v>2032</v>
      </c>
      <c r="C116" s="19">
        <v>0</v>
      </c>
      <c r="D116" s="19">
        <v>0</v>
      </c>
      <c r="E116" s="26">
        <v>0</v>
      </c>
      <c r="F116" s="26">
        <v>17.53</v>
      </c>
      <c r="G116" s="26">
        <f t="shared" si="2"/>
        <v>0</v>
      </c>
    </row>
    <row r="117" spans="1:8" s="10" customFormat="1" ht="22.5" x14ac:dyDescent="0.2">
      <c r="A117" s="17" t="s">
        <v>77</v>
      </c>
      <c r="B117" s="11" t="s">
        <v>538</v>
      </c>
      <c r="C117" s="19">
        <v>124800.8</v>
      </c>
      <c r="D117" s="19">
        <v>115669.93806999999</v>
      </c>
      <c r="E117" s="26">
        <f t="shared" si="0"/>
        <v>92.683651122428685</v>
      </c>
      <c r="F117" s="26">
        <v>124387.47623999999</v>
      </c>
      <c r="G117" s="26">
        <f t="shared" si="2"/>
        <v>92.991627104661319</v>
      </c>
    </row>
    <row r="118" spans="1:8" s="10" customFormat="1" ht="33.75" x14ac:dyDescent="0.2">
      <c r="A118" s="17" t="s">
        <v>78</v>
      </c>
      <c r="B118" s="11" t="s">
        <v>539</v>
      </c>
      <c r="C118" s="19">
        <v>47470</v>
      </c>
      <c r="D118" s="19">
        <v>10263.08</v>
      </c>
      <c r="E118" s="26">
        <f t="shared" si="0"/>
        <v>21.620139035180113</v>
      </c>
      <c r="F118" s="26">
        <v>39194.356289999996</v>
      </c>
      <c r="G118" s="26">
        <f t="shared" si="2"/>
        <v>26.185096456395968</v>
      </c>
    </row>
    <row r="119" spans="1:8" s="16" customFormat="1" ht="45" x14ac:dyDescent="0.2">
      <c r="A119" s="17" t="s">
        <v>79</v>
      </c>
      <c r="B119" s="11" t="s">
        <v>540</v>
      </c>
      <c r="C119" s="19">
        <v>47470</v>
      </c>
      <c r="D119" s="19">
        <v>10263.08</v>
      </c>
      <c r="E119" s="26">
        <f t="shared" si="0"/>
        <v>21.620139035180113</v>
      </c>
      <c r="F119" s="26">
        <v>39194.356289999996</v>
      </c>
      <c r="G119" s="26">
        <f t="shared" si="2"/>
        <v>26.185096456395968</v>
      </c>
    </row>
    <row r="120" spans="1:8" s="16" customFormat="1" ht="22.5" x14ac:dyDescent="0.2">
      <c r="A120" s="17" t="s">
        <v>80</v>
      </c>
      <c r="B120" s="11" t="s">
        <v>541</v>
      </c>
      <c r="C120" s="19">
        <v>6463.6</v>
      </c>
      <c r="D120" s="19">
        <v>6374.8640599999999</v>
      </c>
      <c r="E120" s="26">
        <f t="shared" si="0"/>
        <v>98.627143697010951</v>
      </c>
      <c r="F120" s="26">
        <v>6311.93</v>
      </c>
      <c r="G120" s="26">
        <f t="shared" si="2"/>
        <v>100.99706523995037</v>
      </c>
    </row>
    <row r="121" spans="1:8" s="10" customFormat="1" ht="45" x14ac:dyDescent="0.2">
      <c r="A121" s="17" t="s">
        <v>81</v>
      </c>
      <c r="B121" s="11" t="s">
        <v>542</v>
      </c>
      <c r="C121" s="19">
        <v>132.4</v>
      </c>
      <c r="D121" s="19">
        <v>75.900000000000006</v>
      </c>
      <c r="E121" s="26">
        <f t="shared" si="0"/>
        <v>57.326283987915403</v>
      </c>
      <c r="F121" s="26">
        <v>128.69999999999999</v>
      </c>
      <c r="G121" s="26">
        <f t="shared" si="2"/>
        <v>58.974358974358985</v>
      </c>
    </row>
    <row r="122" spans="1:8" s="10" customFormat="1" ht="22.5" x14ac:dyDescent="0.2">
      <c r="A122" s="17" t="s">
        <v>82</v>
      </c>
      <c r="B122" s="11" t="s">
        <v>543</v>
      </c>
      <c r="C122" s="19">
        <v>21</v>
      </c>
      <c r="D122" s="19">
        <v>0</v>
      </c>
      <c r="E122" s="26">
        <f t="shared" si="0"/>
        <v>0</v>
      </c>
      <c r="F122" s="26">
        <v>0</v>
      </c>
      <c r="G122" s="26">
        <v>0</v>
      </c>
    </row>
    <row r="123" spans="1:8" s="10" customFormat="1" ht="67.5" x14ac:dyDescent="0.2">
      <c r="A123" s="17" t="s">
        <v>83</v>
      </c>
      <c r="B123" s="11" t="s">
        <v>544</v>
      </c>
      <c r="C123" s="19">
        <v>48</v>
      </c>
      <c r="D123" s="19">
        <v>4.8</v>
      </c>
      <c r="E123" s="26">
        <f t="shared" si="0"/>
        <v>10</v>
      </c>
      <c r="F123" s="26">
        <v>36.56</v>
      </c>
      <c r="G123" s="26">
        <f t="shared" si="2"/>
        <v>13.129102844638949</v>
      </c>
    </row>
    <row r="124" spans="1:8" s="10" customFormat="1" ht="45" x14ac:dyDescent="0.2">
      <c r="A124" s="17" t="s">
        <v>84</v>
      </c>
      <c r="B124" s="11" t="s">
        <v>545</v>
      </c>
      <c r="C124" s="19">
        <v>32063</v>
      </c>
      <c r="D124" s="19">
        <v>23864.4535</v>
      </c>
      <c r="E124" s="26">
        <f t="shared" si="0"/>
        <v>74.42988335464554</v>
      </c>
      <c r="F124" s="26">
        <v>27407.063109999999</v>
      </c>
      <c r="G124" s="26">
        <f t="shared" si="2"/>
        <v>87.074099856006058</v>
      </c>
    </row>
    <row r="125" spans="1:8" s="10" customFormat="1" ht="56.25" x14ac:dyDescent="0.2">
      <c r="A125" s="17" t="s">
        <v>85</v>
      </c>
      <c r="B125" s="11" t="s">
        <v>546</v>
      </c>
      <c r="C125" s="19">
        <v>10196.299999999999</v>
      </c>
      <c r="D125" s="19">
        <v>3248.6385</v>
      </c>
      <c r="E125" s="26">
        <f t="shared" si="0"/>
        <v>31.860954463874151</v>
      </c>
      <c r="F125" s="26">
        <v>5925.0634099999997</v>
      </c>
      <c r="G125" s="26">
        <f t="shared" si="2"/>
        <v>54.828754988801045</v>
      </c>
    </row>
    <row r="126" spans="1:8" s="10" customFormat="1" ht="112.5" x14ac:dyDescent="0.2">
      <c r="A126" s="17" t="s">
        <v>86</v>
      </c>
      <c r="B126" s="11" t="s">
        <v>547</v>
      </c>
      <c r="C126" s="19">
        <v>21866.7</v>
      </c>
      <c r="D126" s="19">
        <v>20615.814999999999</v>
      </c>
      <c r="E126" s="26">
        <f t="shared" si="0"/>
        <v>94.279498049545651</v>
      </c>
      <c r="F126" s="26">
        <v>21481.9997</v>
      </c>
      <c r="G126" s="26">
        <f t="shared" si="2"/>
        <v>95.96785815056127</v>
      </c>
    </row>
    <row r="127" spans="1:8" s="16" customFormat="1" ht="22.5" x14ac:dyDescent="0.2">
      <c r="A127" s="17" t="s">
        <v>87</v>
      </c>
      <c r="B127" s="33" t="s">
        <v>548</v>
      </c>
      <c r="C127" s="26">
        <v>50</v>
      </c>
      <c r="D127" s="26">
        <v>60</v>
      </c>
      <c r="E127" s="26">
        <f t="shared" si="0"/>
        <v>120</v>
      </c>
      <c r="F127" s="26">
        <v>105</v>
      </c>
      <c r="G127" s="26">
        <f t="shared" si="2"/>
        <v>57.142857142857139</v>
      </c>
      <c r="H127" s="25"/>
    </row>
    <row r="128" spans="1:8" s="16" customFormat="1" ht="78.75" x14ac:dyDescent="0.2">
      <c r="A128" s="17" t="s">
        <v>1694</v>
      </c>
      <c r="B128" s="11" t="s">
        <v>549</v>
      </c>
      <c r="C128" s="19">
        <v>1.6</v>
      </c>
      <c r="D128" s="19">
        <v>27.55</v>
      </c>
      <c r="E128" s="26" t="s">
        <v>2168</v>
      </c>
      <c r="F128" s="26">
        <v>3.4249999999999998</v>
      </c>
      <c r="G128" s="26" t="s">
        <v>2168</v>
      </c>
    </row>
    <row r="129" spans="1:7" s="16" customFormat="1" ht="33.75" x14ac:dyDescent="0.2">
      <c r="A129" s="17" t="s">
        <v>88</v>
      </c>
      <c r="B129" s="11" t="s">
        <v>550</v>
      </c>
      <c r="C129" s="19">
        <v>2242.8000000000002</v>
      </c>
      <c r="D129" s="19">
        <v>2514.6</v>
      </c>
      <c r="E129" s="26">
        <f t="shared" si="0"/>
        <v>112.11878009630819</v>
      </c>
      <c r="F129" s="26">
        <v>2569.8777200000004</v>
      </c>
      <c r="G129" s="26">
        <f t="shared" si="2"/>
        <v>97.849013609877105</v>
      </c>
    </row>
    <row r="130" spans="1:7" s="16" customFormat="1" ht="56.25" x14ac:dyDescent="0.2">
      <c r="A130" s="17" t="s">
        <v>89</v>
      </c>
      <c r="B130" s="11" t="s">
        <v>551</v>
      </c>
      <c r="C130" s="19">
        <v>1612.8</v>
      </c>
      <c r="D130" s="19">
        <v>1594</v>
      </c>
      <c r="E130" s="26">
        <f t="shared" si="0"/>
        <v>98.834325396825392</v>
      </c>
      <c r="F130" s="26">
        <v>1622.4</v>
      </c>
      <c r="G130" s="26">
        <f t="shared" si="2"/>
        <v>98.249506903353051</v>
      </c>
    </row>
    <row r="131" spans="1:7" s="10" customFormat="1" ht="56.25" x14ac:dyDescent="0.2">
      <c r="A131" s="17" t="s">
        <v>90</v>
      </c>
      <c r="B131" s="11" t="s">
        <v>552</v>
      </c>
      <c r="C131" s="19">
        <v>630</v>
      </c>
      <c r="D131" s="19">
        <v>920.6</v>
      </c>
      <c r="E131" s="26">
        <f t="shared" si="0"/>
        <v>146.12698412698413</v>
      </c>
      <c r="F131" s="26">
        <v>947.47771999999998</v>
      </c>
      <c r="G131" s="26">
        <f t="shared" si="2"/>
        <v>97.163234614107878</v>
      </c>
    </row>
    <row r="132" spans="1:7" s="10" customFormat="1" ht="33.75" x14ac:dyDescent="0.2">
      <c r="A132" s="17" t="s">
        <v>1617</v>
      </c>
      <c r="B132" s="11" t="s">
        <v>1638</v>
      </c>
      <c r="C132" s="19">
        <v>5</v>
      </c>
      <c r="D132" s="19">
        <v>10</v>
      </c>
      <c r="E132" s="26" t="s">
        <v>2168</v>
      </c>
      <c r="F132" s="26">
        <v>2.5</v>
      </c>
      <c r="G132" s="26" t="s">
        <v>2168</v>
      </c>
    </row>
    <row r="133" spans="1:7" s="10" customFormat="1" ht="22.5" x14ac:dyDescent="0.2">
      <c r="A133" s="17" t="s">
        <v>91</v>
      </c>
      <c r="B133" s="11" t="s">
        <v>553</v>
      </c>
      <c r="C133" s="19">
        <v>12</v>
      </c>
      <c r="D133" s="19">
        <v>11.55</v>
      </c>
      <c r="E133" s="26">
        <f t="shared" si="0"/>
        <v>96.25</v>
      </c>
      <c r="F133" s="26">
        <v>14.7</v>
      </c>
      <c r="G133" s="26">
        <f t="shared" si="2"/>
        <v>78.571428571428584</v>
      </c>
    </row>
    <row r="134" spans="1:7" s="10" customFormat="1" ht="45" x14ac:dyDescent="0.2">
      <c r="A134" s="17" t="s">
        <v>92</v>
      </c>
      <c r="B134" s="11" t="s">
        <v>554</v>
      </c>
      <c r="C134" s="19">
        <v>776</v>
      </c>
      <c r="D134" s="19">
        <v>-395</v>
      </c>
      <c r="E134" s="26">
        <v>0</v>
      </c>
      <c r="F134" s="26">
        <v>572.75</v>
      </c>
      <c r="G134" s="26">
        <v>0</v>
      </c>
    </row>
    <row r="135" spans="1:7" s="10" customFormat="1" ht="56.25" x14ac:dyDescent="0.2">
      <c r="A135" s="17" t="s">
        <v>93</v>
      </c>
      <c r="B135" s="11" t="s">
        <v>555</v>
      </c>
      <c r="C135" s="19">
        <v>437.5</v>
      </c>
      <c r="D135" s="19">
        <v>915</v>
      </c>
      <c r="E135" s="26" t="s">
        <v>2168</v>
      </c>
      <c r="F135" s="26">
        <v>447.5</v>
      </c>
      <c r="G135" s="26" t="s">
        <v>2168</v>
      </c>
    </row>
    <row r="136" spans="1:7" s="10" customFormat="1" ht="33.75" x14ac:dyDescent="0.2">
      <c r="A136" s="17" t="s">
        <v>94</v>
      </c>
      <c r="B136" s="11" t="s">
        <v>556</v>
      </c>
      <c r="C136" s="19">
        <v>495</v>
      </c>
      <c r="D136" s="19">
        <v>155</v>
      </c>
      <c r="E136" s="26">
        <f t="shared" si="0"/>
        <v>31.313131313131315</v>
      </c>
      <c r="F136" s="26">
        <v>1420</v>
      </c>
      <c r="G136" s="26">
        <f t="shared" si="2"/>
        <v>10.915492957746478</v>
      </c>
    </row>
    <row r="137" spans="1:7" s="10" customFormat="1" ht="45" x14ac:dyDescent="0.2">
      <c r="A137" s="17" t="s">
        <v>95</v>
      </c>
      <c r="B137" s="11" t="s">
        <v>557</v>
      </c>
      <c r="C137" s="19">
        <v>280.60000000000002</v>
      </c>
      <c r="D137" s="19">
        <v>573.20000000000005</v>
      </c>
      <c r="E137" s="26" t="s">
        <v>2168</v>
      </c>
      <c r="F137" s="26">
        <v>307.745</v>
      </c>
      <c r="G137" s="26">
        <f t="shared" si="2"/>
        <v>186.25810329980993</v>
      </c>
    </row>
    <row r="138" spans="1:7" s="10" customFormat="1" ht="21.75" x14ac:dyDescent="0.2">
      <c r="A138" s="24" t="s">
        <v>96</v>
      </c>
      <c r="B138" s="15" t="s">
        <v>558</v>
      </c>
      <c r="C138" s="21">
        <v>56.9</v>
      </c>
      <c r="D138" s="21">
        <v>28.640669999999997</v>
      </c>
      <c r="E138" s="20">
        <f t="shared" si="0"/>
        <v>50.335096660808432</v>
      </c>
      <c r="F138" s="20">
        <v>13.15935</v>
      </c>
      <c r="G138" s="20" t="s">
        <v>2168</v>
      </c>
    </row>
    <row r="139" spans="1:7" s="10" customFormat="1" ht="22.5" x14ac:dyDescent="0.2">
      <c r="A139" s="17" t="s">
        <v>97</v>
      </c>
      <c r="B139" s="11" t="s">
        <v>559</v>
      </c>
      <c r="C139" s="19">
        <v>8.1999999999999993</v>
      </c>
      <c r="D139" s="19">
        <v>8.1886099999999988</v>
      </c>
      <c r="E139" s="26">
        <f t="shared" si="0"/>
        <v>99.861097560975608</v>
      </c>
      <c r="F139" s="26">
        <v>2.2236199999999999</v>
      </c>
      <c r="G139" s="26" t="s">
        <v>2168</v>
      </c>
    </row>
    <row r="140" spans="1:7" s="16" customFormat="1" ht="22.5" x14ac:dyDescent="0.2">
      <c r="A140" s="17" t="s">
        <v>1531</v>
      </c>
      <c r="B140" s="11" t="s">
        <v>1562</v>
      </c>
      <c r="C140" s="19">
        <v>8.1999999999999993</v>
      </c>
      <c r="D140" s="19">
        <v>8.1886099999999988</v>
      </c>
      <c r="E140" s="26">
        <f t="shared" ref="E140:E213" si="3">D140/C140*100</f>
        <v>99.861097560975608</v>
      </c>
      <c r="F140" s="26">
        <v>1.0000000000000001E-5</v>
      </c>
      <c r="G140" s="26" t="s">
        <v>2168</v>
      </c>
    </row>
    <row r="141" spans="1:7" s="16" customFormat="1" ht="22.5" x14ac:dyDescent="0.2">
      <c r="A141" s="17" t="s">
        <v>2033</v>
      </c>
      <c r="B141" s="11" t="s">
        <v>2034</v>
      </c>
      <c r="C141" s="19">
        <v>0</v>
      </c>
      <c r="D141" s="19">
        <v>0</v>
      </c>
      <c r="E141" s="26">
        <v>0</v>
      </c>
      <c r="F141" s="26">
        <v>2.42197</v>
      </c>
      <c r="G141" s="26">
        <f t="shared" ref="G141:G213" si="4">D141/F141*100</f>
        <v>0</v>
      </c>
    </row>
    <row r="142" spans="1:7" s="16" customFormat="1" ht="22.5" x14ac:dyDescent="0.2">
      <c r="A142" s="17" t="s">
        <v>2035</v>
      </c>
      <c r="B142" s="11" t="s">
        <v>2036</v>
      </c>
      <c r="C142" s="19">
        <v>0</v>
      </c>
      <c r="D142" s="19">
        <v>0</v>
      </c>
      <c r="E142" s="26">
        <v>0</v>
      </c>
      <c r="F142" s="26">
        <v>-0.19836000000000001</v>
      </c>
      <c r="G142" s="26">
        <v>0</v>
      </c>
    </row>
    <row r="143" spans="1:7" s="16" customFormat="1" ht="11.25" x14ac:dyDescent="0.2">
      <c r="A143" s="17" t="s">
        <v>2037</v>
      </c>
      <c r="B143" s="11" t="s">
        <v>2038</v>
      </c>
      <c r="C143" s="19">
        <v>0</v>
      </c>
      <c r="D143" s="19">
        <v>0</v>
      </c>
      <c r="E143" s="26">
        <v>0</v>
      </c>
      <c r="F143" s="26">
        <v>0.47238000000000002</v>
      </c>
      <c r="G143" s="26">
        <v>0</v>
      </c>
    </row>
    <row r="144" spans="1:7" s="16" customFormat="1" ht="11.25" x14ac:dyDescent="0.2">
      <c r="A144" s="17" t="s">
        <v>2039</v>
      </c>
      <c r="B144" s="11" t="s">
        <v>2040</v>
      </c>
      <c r="C144" s="19">
        <v>0</v>
      </c>
      <c r="D144" s="19">
        <v>0</v>
      </c>
      <c r="E144" s="26">
        <v>0</v>
      </c>
      <c r="F144" s="26">
        <v>0.28839999999999999</v>
      </c>
      <c r="G144" s="26">
        <v>0</v>
      </c>
    </row>
    <row r="145" spans="1:8" s="16" customFormat="1" ht="11.25" x14ac:dyDescent="0.2">
      <c r="A145" s="17" t="s">
        <v>2041</v>
      </c>
      <c r="B145" s="11" t="s">
        <v>2042</v>
      </c>
      <c r="C145" s="19">
        <v>0</v>
      </c>
      <c r="D145" s="19">
        <v>0</v>
      </c>
      <c r="E145" s="26">
        <v>0</v>
      </c>
      <c r="F145" s="26">
        <v>0.28839999999999999</v>
      </c>
      <c r="G145" s="26">
        <v>0</v>
      </c>
    </row>
    <row r="146" spans="1:8" s="16" customFormat="1" ht="11.25" x14ac:dyDescent="0.2">
      <c r="A146" s="17" t="s">
        <v>2043</v>
      </c>
      <c r="B146" s="11" t="s">
        <v>2044</v>
      </c>
      <c r="C146" s="19">
        <v>0</v>
      </c>
      <c r="D146" s="19">
        <v>0</v>
      </c>
      <c r="E146" s="26">
        <v>0</v>
      </c>
      <c r="F146" s="26">
        <v>0.18397999999999998</v>
      </c>
      <c r="G146" s="26">
        <v>0</v>
      </c>
    </row>
    <row r="147" spans="1:8" s="16" customFormat="1" ht="45" x14ac:dyDescent="0.2">
      <c r="A147" s="17" t="s">
        <v>2045</v>
      </c>
      <c r="B147" s="11" t="s">
        <v>2046</v>
      </c>
      <c r="C147" s="19">
        <v>0</v>
      </c>
      <c r="D147" s="19">
        <v>0</v>
      </c>
      <c r="E147" s="26">
        <v>0</v>
      </c>
      <c r="F147" s="26">
        <v>0.18397999999999998</v>
      </c>
      <c r="G147" s="26">
        <v>0</v>
      </c>
    </row>
    <row r="148" spans="1:8" s="16" customFormat="1" ht="11.25" x14ac:dyDescent="0.2">
      <c r="A148" s="17" t="s">
        <v>98</v>
      </c>
      <c r="B148" s="11" t="s">
        <v>560</v>
      </c>
      <c r="C148" s="19">
        <v>52.3</v>
      </c>
      <c r="D148" s="19">
        <v>41.788980000000002</v>
      </c>
      <c r="E148" s="26">
        <f t="shared" si="3"/>
        <v>79.902447418738049</v>
      </c>
      <c r="F148" s="26">
        <v>-56.536819999999999</v>
      </c>
      <c r="G148" s="26">
        <v>0</v>
      </c>
    </row>
    <row r="149" spans="1:8" s="10" customFormat="1" ht="11.25" x14ac:dyDescent="0.2">
      <c r="A149" s="17" t="s">
        <v>99</v>
      </c>
      <c r="B149" s="11" t="s">
        <v>561</v>
      </c>
      <c r="C149" s="19">
        <v>12</v>
      </c>
      <c r="D149" s="19">
        <v>1.7650399999999999</v>
      </c>
      <c r="E149" s="26">
        <f t="shared" si="3"/>
        <v>14.708666666666668</v>
      </c>
      <c r="F149" s="26">
        <v>15.21669</v>
      </c>
      <c r="G149" s="26">
        <f t="shared" si="4"/>
        <v>11.599368850913043</v>
      </c>
    </row>
    <row r="150" spans="1:8" s="10" customFormat="1" ht="22.5" x14ac:dyDescent="0.2">
      <c r="A150" s="17" t="s">
        <v>100</v>
      </c>
      <c r="B150" s="11" t="s">
        <v>562</v>
      </c>
      <c r="C150" s="19">
        <v>0</v>
      </c>
      <c r="D150" s="19">
        <v>4.2264200000000001</v>
      </c>
      <c r="E150" s="26">
        <v>0</v>
      </c>
      <c r="F150" s="26">
        <v>1.0750599999999999</v>
      </c>
      <c r="G150" s="26" t="s">
        <v>2168</v>
      </c>
    </row>
    <row r="151" spans="1:8" s="10" customFormat="1" ht="11.25" x14ac:dyDescent="0.2">
      <c r="A151" s="17" t="s">
        <v>101</v>
      </c>
      <c r="B151" s="11" t="s">
        <v>563</v>
      </c>
      <c r="C151" s="19">
        <v>1</v>
      </c>
      <c r="D151" s="19">
        <v>1.1474600000000001</v>
      </c>
      <c r="E151" s="26">
        <f t="shared" si="3"/>
        <v>114.74600000000001</v>
      </c>
      <c r="F151" s="26">
        <v>20.926919999999999</v>
      </c>
      <c r="G151" s="26">
        <f t="shared" si="4"/>
        <v>5.4831766929868335</v>
      </c>
    </row>
    <row r="152" spans="1:8" s="10" customFormat="1" ht="11.25" x14ac:dyDescent="0.2">
      <c r="A152" s="17" t="s">
        <v>1595</v>
      </c>
      <c r="B152" s="11" t="s">
        <v>1604</v>
      </c>
      <c r="C152" s="19">
        <v>-0.7</v>
      </c>
      <c r="D152" s="19">
        <v>-0.73712999999999995</v>
      </c>
      <c r="E152" s="26">
        <f t="shared" si="3"/>
        <v>105.30428571428571</v>
      </c>
      <c r="F152" s="26">
        <v>-1.9910099999999999</v>
      </c>
      <c r="G152" s="26">
        <f t="shared" si="4"/>
        <v>37.022918016484098</v>
      </c>
    </row>
    <row r="153" spans="1:8" s="10" customFormat="1" ht="11.25" x14ac:dyDescent="0.2">
      <c r="A153" s="17" t="s">
        <v>102</v>
      </c>
      <c r="B153" s="11" t="s">
        <v>564</v>
      </c>
      <c r="C153" s="19">
        <v>40</v>
      </c>
      <c r="D153" s="19">
        <v>35.387190000000004</v>
      </c>
      <c r="E153" s="26">
        <f t="shared" si="3"/>
        <v>88.46797500000001</v>
      </c>
      <c r="F153" s="26">
        <v>-91.764479999999992</v>
      </c>
      <c r="G153" s="26">
        <v>0</v>
      </c>
    </row>
    <row r="154" spans="1:8" s="10" customFormat="1" ht="22.5" x14ac:dyDescent="0.2">
      <c r="A154" s="17" t="s">
        <v>103</v>
      </c>
      <c r="B154" s="11" t="s">
        <v>565</v>
      </c>
      <c r="C154" s="19">
        <v>22</v>
      </c>
      <c r="D154" s="19">
        <v>19.343119999999999</v>
      </c>
      <c r="E154" s="26">
        <f t="shared" si="3"/>
        <v>87.923272727272732</v>
      </c>
      <c r="F154" s="26">
        <v>-15.362020000000001</v>
      </c>
      <c r="G154" s="26">
        <v>0</v>
      </c>
    </row>
    <row r="155" spans="1:8" s="10" customFormat="1" ht="22.5" x14ac:dyDescent="0.2">
      <c r="A155" s="17" t="s">
        <v>1695</v>
      </c>
      <c r="B155" s="11" t="s">
        <v>1338</v>
      </c>
      <c r="C155" s="19">
        <v>11</v>
      </c>
      <c r="D155" s="19">
        <v>10.76615</v>
      </c>
      <c r="E155" s="26">
        <f t="shared" si="3"/>
        <v>97.87409090909091</v>
      </c>
      <c r="F155" s="26">
        <v>-24.70955</v>
      </c>
      <c r="G155" s="26">
        <v>0</v>
      </c>
    </row>
    <row r="156" spans="1:8" s="16" customFormat="1" ht="22.5" x14ac:dyDescent="0.2">
      <c r="A156" s="17" t="s">
        <v>104</v>
      </c>
      <c r="B156" s="33" t="s">
        <v>566</v>
      </c>
      <c r="C156" s="26">
        <v>5</v>
      </c>
      <c r="D156" s="26">
        <v>5.7410399999999999</v>
      </c>
      <c r="E156" s="26">
        <f t="shared" si="3"/>
        <v>114.82079999999999</v>
      </c>
      <c r="F156" s="26">
        <v>-44.753480000000003</v>
      </c>
      <c r="G156" s="26">
        <v>0</v>
      </c>
      <c r="H156" s="25"/>
    </row>
    <row r="157" spans="1:8" s="16" customFormat="1" ht="22.5" x14ac:dyDescent="0.2">
      <c r="A157" s="17" t="s">
        <v>105</v>
      </c>
      <c r="B157" s="11" t="s">
        <v>567</v>
      </c>
      <c r="C157" s="19">
        <v>2</v>
      </c>
      <c r="D157" s="19">
        <v>-0.46312000000000003</v>
      </c>
      <c r="E157" s="26">
        <v>0</v>
      </c>
      <c r="F157" s="26">
        <v>-6.9394300000000007</v>
      </c>
      <c r="G157" s="26">
        <f t="shared" si="4"/>
        <v>6.6737469792187545</v>
      </c>
    </row>
    <row r="158" spans="1:8" s="16" customFormat="1" ht="22.5" x14ac:dyDescent="0.2">
      <c r="A158" s="17" t="s">
        <v>106</v>
      </c>
      <c r="B158" s="11" t="s">
        <v>568</v>
      </c>
      <c r="C158" s="19">
        <v>23.8</v>
      </c>
      <c r="D158" s="19">
        <v>0.80977999999999994</v>
      </c>
      <c r="E158" s="26">
        <f t="shared" si="3"/>
        <v>3.4024369747899157</v>
      </c>
      <c r="F158" s="26">
        <v>13.28382</v>
      </c>
      <c r="G158" s="26">
        <f t="shared" si="4"/>
        <v>6.0959874493933217</v>
      </c>
    </row>
    <row r="159" spans="1:8" s="16" customFormat="1" ht="11.25" x14ac:dyDescent="0.2">
      <c r="A159" s="17" t="s">
        <v>107</v>
      </c>
      <c r="B159" s="11" t="s">
        <v>569</v>
      </c>
      <c r="C159" s="19">
        <v>23</v>
      </c>
      <c r="D159" s="19">
        <v>6.9699999999999996E-3</v>
      </c>
      <c r="E159" s="26">
        <v>0</v>
      </c>
      <c r="F159" s="26">
        <v>11.0722</v>
      </c>
      <c r="G159" s="26">
        <f t="shared" si="4"/>
        <v>6.2950452484601058E-2</v>
      </c>
    </row>
    <row r="160" spans="1:8" s="10" customFormat="1" ht="11.25" x14ac:dyDescent="0.2">
      <c r="A160" s="17" t="s">
        <v>1532</v>
      </c>
      <c r="B160" s="11" t="s">
        <v>1563</v>
      </c>
      <c r="C160" s="19">
        <v>0.8</v>
      </c>
      <c r="D160" s="19">
        <v>0.80280999999999991</v>
      </c>
      <c r="E160" s="26">
        <f t="shared" si="3"/>
        <v>100.35124999999998</v>
      </c>
      <c r="F160" s="26">
        <v>2.2116199999999999</v>
      </c>
      <c r="G160" s="26">
        <f t="shared" si="4"/>
        <v>36.299635561262782</v>
      </c>
    </row>
    <row r="161" spans="1:7" s="10" customFormat="1" ht="11.25" x14ac:dyDescent="0.2">
      <c r="A161" s="17" t="s">
        <v>108</v>
      </c>
      <c r="B161" s="11" t="s">
        <v>570</v>
      </c>
      <c r="C161" s="19">
        <v>11</v>
      </c>
      <c r="D161" s="19">
        <v>1.3203</v>
      </c>
      <c r="E161" s="26">
        <f t="shared" si="3"/>
        <v>12.002727272727274</v>
      </c>
      <c r="F161" s="26">
        <v>5.7773500000000002</v>
      </c>
      <c r="G161" s="26">
        <f t="shared" si="4"/>
        <v>22.853038157632824</v>
      </c>
    </row>
    <row r="162" spans="1:7" s="10" customFormat="1" ht="11.25" x14ac:dyDescent="0.2">
      <c r="A162" s="17" t="s">
        <v>1696</v>
      </c>
      <c r="B162" s="11" t="s">
        <v>1862</v>
      </c>
      <c r="C162" s="19">
        <v>0</v>
      </c>
      <c r="D162" s="19">
        <v>0.52972000000000008</v>
      </c>
      <c r="E162" s="26">
        <v>0</v>
      </c>
      <c r="F162" s="26">
        <v>0</v>
      </c>
      <c r="G162" s="26">
        <v>0</v>
      </c>
    </row>
    <row r="163" spans="1:7" s="10" customFormat="1" ht="11.25" x14ac:dyDescent="0.2">
      <c r="A163" s="17" t="s">
        <v>1697</v>
      </c>
      <c r="B163" s="11" t="s">
        <v>1863</v>
      </c>
      <c r="C163" s="19">
        <v>0</v>
      </c>
      <c r="D163" s="19">
        <v>0.52972000000000008</v>
      </c>
      <c r="E163" s="26">
        <v>0</v>
      </c>
      <c r="F163" s="26">
        <v>0</v>
      </c>
      <c r="G163" s="26">
        <v>0</v>
      </c>
    </row>
    <row r="164" spans="1:7" s="10" customFormat="1" ht="33.75" x14ac:dyDescent="0.2">
      <c r="A164" s="17" t="s">
        <v>109</v>
      </c>
      <c r="B164" s="11" t="s">
        <v>571</v>
      </c>
      <c r="C164" s="19">
        <v>0</v>
      </c>
      <c r="D164" s="19">
        <v>0.57644000000000006</v>
      </c>
      <c r="E164" s="26">
        <v>0</v>
      </c>
      <c r="F164" s="26">
        <v>2.1305999999999998</v>
      </c>
      <c r="G164" s="26">
        <f t="shared" si="4"/>
        <v>27.05528958978692</v>
      </c>
    </row>
    <row r="165" spans="1:7" s="10" customFormat="1" ht="45" x14ac:dyDescent="0.2">
      <c r="A165" s="17" t="s">
        <v>1522</v>
      </c>
      <c r="B165" s="11" t="s">
        <v>1523</v>
      </c>
      <c r="C165" s="19">
        <v>0</v>
      </c>
      <c r="D165" s="19">
        <v>8.5000000000000006E-3</v>
      </c>
      <c r="E165" s="26">
        <v>0</v>
      </c>
      <c r="F165" s="26">
        <v>0.65391999999999995</v>
      </c>
      <c r="G165" s="26">
        <f t="shared" si="4"/>
        <v>1.2998531930511379</v>
      </c>
    </row>
    <row r="166" spans="1:7" s="10" customFormat="1" ht="45" x14ac:dyDescent="0.2">
      <c r="A166" s="17" t="s">
        <v>1533</v>
      </c>
      <c r="B166" s="11" t="s">
        <v>1564</v>
      </c>
      <c r="C166" s="19">
        <v>0</v>
      </c>
      <c r="D166" s="19">
        <v>-4.3200000000000001E-3</v>
      </c>
      <c r="E166" s="26">
        <v>0</v>
      </c>
      <c r="F166" s="26">
        <v>0.85523000000000005</v>
      </c>
      <c r="G166" s="26">
        <v>0</v>
      </c>
    </row>
    <row r="167" spans="1:7" s="10" customFormat="1" ht="45" x14ac:dyDescent="0.2">
      <c r="A167" s="17" t="s">
        <v>110</v>
      </c>
      <c r="B167" s="11" t="s">
        <v>572</v>
      </c>
      <c r="C167" s="19">
        <v>0</v>
      </c>
      <c r="D167" s="19">
        <v>0.57225999999999999</v>
      </c>
      <c r="E167" s="26">
        <v>0</v>
      </c>
      <c r="F167" s="26">
        <v>0.62145000000000006</v>
      </c>
      <c r="G167" s="26">
        <f t="shared" si="4"/>
        <v>92.084640759514031</v>
      </c>
    </row>
    <row r="168" spans="1:7" s="10" customFormat="1" ht="11.25" x14ac:dyDescent="0.2">
      <c r="A168" s="17" t="s">
        <v>2047</v>
      </c>
      <c r="B168" s="11" t="s">
        <v>2048</v>
      </c>
      <c r="C168" s="19">
        <v>0</v>
      </c>
      <c r="D168" s="19">
        <v>0</v>
      </c>
      <c r="E168" s="26">
        <v>0</v>
      </c>
      <c r="F168" s="26">
        <v>-0.13100000000000001</v>
      </c>
      <c r="G168" s="26">
        <f t="shared" si="4"/>
        <v>0</v>
      </c>
    </row>
    <row r="169" spans="1:7" s="10" customFormat="1" ht="22.5" x14ac:dyDescent="0.2">
      <c r="A169" s="17" t="s">
        <v>2049</v>
      </c>
      <c r="B169" s="11" t="s">
        <v>2050</v>
      </c>
      <c r="C169" s="19">
        <v>0</v>
      </c>
      <c r="D169" s="19">
        <v>0</v>
      </c>
      <c r="E169" s="26">
        <v>0</v>
      </c>
      <c r="F169" s="26">
        <v>-0.13100000000000001</v>
      </c>
      <c r="G169" s="26">
        <f t="shared" si="4"/>
        <v>0</v>
      </c>
    </row>
    <row r="170" spans="1:7" s="10" customFormat="1" ht="11.25" x14ac:dyDescent="0.2">
      <c r="A170" s="17" t="s">
        <v>111</v>
      </c>
      <c r="B170" s="11" t="s">
        <v>573</v>
      </c>
      <c r="C170" s="19">
        <v>11</v>
      </c>
      <c r="D170" s="19">
        <v>0.21414</v>
      </c>
      <c r="E170" s="26">
        <f t="shared" si="3"/>
        <v>1.9467272727272726</v>
      </c>
      <c r="F170" s="26">
        <v>3.7777500000000002</v>
      </c>
      <c r="G170" s="26">
        <f t="shared" si="4"/>
        <v>5.6684534445106207</v>
      </c>
    </row>
    <row r="171" spans="1:7" s="16" customFormat="1" ht="22.5" x14ac:dyDescent="0.2">
      <c r="A171" s="17" t="s">
        <v>1698</v>
      </c>
      <c r="B171" s="11" t="s">
        <v>1864</v>
      </c>
      <c r="C171" s="19">
        <v>0</v>
      </c>
      <c r="D171" s="19">
        <v>0.10596</v>
      </c>
      <c r="E171" s="26">
        <v>0</v>
      </c>
      <c r="F171" s="26">
        <v>3.7261700000000002</v>
      </c>
      <c r="G171" s="26">
        <f t="shared" si="4"/>
        <v>2.8436705786370453</v>
      </c>
    </row>
    <row r="172" spans="1:7" s="16" customFormat="1" ht="22.5" x14ac:dyDescent="0.2">
      <c r="A172" s="17" t="s">
        <v>1253</v>
      </c>
      <c r="B172" s="11" t="s">
        <v>1339</v>
      </c>
      <c r="C172" s="19">
        <v>11</v>
      </c>
      <c r="D172" s="19">
        <v>0.10818000000000001</v>
      </c>
      <c r="E172" s="26">
        <f t="shared" si="3"/>
        <v>0.98345454545454547</v>
      </c>
      <c r="F172" s="26">
        <v>0</v>
      </c>
      <c r="G172" s="26">
        <v>0</v>
      </c>
    </row>
    <row r="173" spans="1:7" s="16" customFormat="1" ht="22.5" x14ac:dyDescent="0.2">
      <c r="A173" s="17" t="s">
        <v>2051</v>
      </c>
      <c r="B173" s="11" t="s">
        <v>2052</v>
      </c>
      <c r="C173" s="19"/>
      <c r="D173" s="19"/>
      <c r="E173" s="26"/>
      <c r="F173" s="26">
        <v>5.1580000000000001E-2</v>
      </c>
      <c r="G173" s="26"/>
    </row>
    <row r="174" spans="1:7" s="10" customFormat="1" ht="22.5" x14ac:dyDescent="0.2">
      <c r="A174" s="17" t="s">
        <v>1534</v>
      </c>
      <c r="B174" s="11" t="s">
        <v>1565</v>
      </c>
      <c r="C174" s="19">
        <v>-38.4</v>
      </c>
      <c r="D174" s="19">
        <v>-23.466999999999999</v>
      </c>
      <c r="E174" s="26">
        <f t="shared" si="3"/>
        <v>61.111979166666664</v>
      </c>
      <c r="F174" s="26">
        <v>47.939</v>
      </c>
      <c r="G174" s="26">
        <v>0</v>
      </c>
    </row>
    <row r="175" spans="1:7" s="10" customFormat="1" ht="22.5" x14ac:dyDescent="0.2">
      <c r="A175" s="17" t="s">
        <v>1534</v>
      </c>
      <c r="B175" s="11" t="s">
        <v>1566</v>
      </c>
      <c r="C175" s="19">
        <v>-38.4</v>
      </c>
      <c r="D175" s="19">
        <v>-23.466999999999999</v>
      </c>
      <c r="E175" s="26">
        <f t="shared" si="3"/>
        <v>61.111979166666664</v>
      </c>
      <c r="F175" s="26">
        <v>47.939</v>
      </c>
      <c r="G175" s="26">
        <v>0</v>
      </c>
    </row>
    <row r="176" spans="1:7" s="10" customFormat="1" ht="32.25" x14ac:dyDescent="0.2">
      <c r="A176" s="24" t="s">
        <v>112</v>
      </c>
      <c r="B176" s="15" t="s">
        <v>574</v>
      </c>
      <c r="C176" s="21">
        <v>4734545.5684099998</v>
      </c>
      <c r="D176" s="21">
        <v>4627179.1377600003</v>
      </c>
      <c r="E176" s="20">
        <f t="shared" si="3"/>
        <v>97.732275904864579</v>
      </c>
      <c r="F176" s="20">
        <v>2455635.3143600002</v>
      </c>
      <c r="G176" s="20">
        <f t="shared" si="4"/>
        <v>188.43103903504331</v>
      </c>
    </row>
    <row r="177" spans="1:7" s="10" customFormat="1" ht="45" x14ac:dyDescent="0.2">
      <c r="A177" s="17" t="s">
        <v>113</v>
      </c>
      <c r="B177" s="11" t="s">
        <v>575</v>
      </c>
      <c r="C177" s="19">
        <v>3369</v>
      </c>
      <c r="D177" s="19">
        <v>1819.8131000000001</v>
      </c>
      <c r="E177" s="26">
        <f t="shared" si="3"/>
        <v>54.016417334520625</v>
      </c>
      <c r="F177" s="26">
        <v>2983.1039000000001</v>
      </c>
      <c r="G177" s="26">
        <f t="shared" si="4"/>
        <v>61.004013303056595</v>
      </c>
    </row>
    <row r="178" spans="1:7" s="10" customFormat="1" ht="33.75" x14ac:dyDescent="0.2">
      <c r="A178" s="17" t="s">
        <v>114</v>
      </c>
      <c r="B178" s="11" t="s">
        <v>576</v>
      </c>
      <c r="C178" s="19">
        <v>3369</v>
      </c>
      <c r="D178" s="19">
        <v>1819.8131000000001</v>
      </c>
      <c r="E178" s="26">
        <f t="shared" si="3"/>
        <v>54.016417334520625</v>
      </c>
      <c r="F178" s="26">
        <v>2983.1039000000001</v>
      </c>
      <c r="G178" s="26">
        <f t="shared" si="4"/>
        <v>61.004013303056595</v>
      </c>
    </row>
    <row r="179" spans="1:7" s="10" customFormat="1" ht="11.25" x14ac:dyDescent="0.2">
      <c r="A179" s="17" t="s">
        <v>1535</v>
      </c>
      <c r="B179" s="11" t="s">
        <v>1567</v>
      </c>
      <c r="C179" s="19">
        <v>3295452.4</v>
      </c>
      <c r="D179" s="19">
        <v>3170684.2165799998</v>
      </c>
      <c r="E179" s="26">
        <f t="shared" si="3"/>
        <v>96.213928521012775</v>
      </c>
      <c r="F179" s="26">
        <v>1067679.27923</v>
      </c>
      <c r="G179" s="26" t="s">
        <v>2168</v>
      </c>
    </row>
    <row r="180" spans="1:7" s="10" customFormat="1" ht="33.75" x14ac:dyDescent="0.2">
      <c r="A180" s="17" t="s">
        <v>1536</v>
      </c>
      <c r="B180" s="11" t="s">
        <v>1568</v>
      </c>
      <c r="C180" s="19">
        <v>3295452.4</v>
      </c>
      <c r="D180" s="19">
        <v>3170684.2165799998</v>
      </c>
      <c r="E180" s="26">
        <f t="shared" si="3"/>
        <v>96.213928521012775</v>
      </c>
      <c r="F180" s="26">
        <v>1067679.27923</v>
      </c>
      <c r="G180" s="26" t="s">
        <v>2168</v>
      </c>
    </row>
    <row r="181" spans="1:7" s="10" customFormat="1" ht="33.75" x14ac:dyDescent="0.2">
      <c r="A181" s="17" t="s">
        <v>1537</v>
      </c>
      <c r="B181" s="11" t="s">
        <v>1569</v>
      </c>
      <c r="C181" s="19">
        <v>3295452.4</v>
      </c>
      <c r="D181" s="19">
        <v>3170684.2165799998</v>
      </c>
      <c r="E181" s="26">
        <f t="shared" si="3"/>
        <v>96.213928521012775</v>
      </c>
      <c r="F181" s="26">
        <v>1067679.27923</v>
      </c>
      <c r="G181" s="26" t="s">
        <v>2168</v>
      </c>
    </row>
    <row r="182" spans="1:7" s="10" customFormat="1" ht="22.5" x14ac:dyDescent="0.2">
      <c r="A182" s="17" t="s">
        <v>115</v>
      </c>
      <c r="B182" s="11" t="s">
        <v>577</v>
      </c>
      <c r="C182" s="19">
        <v>467.72399999999999</v>
      </c>
      <c r="D182" s="19">
        <v>0</v>
      </c>
      <c r="E182" s="26">
        <f t="shared" si="3"/>
        <v>0</v>
      </c>
      <c r="F182" s="26">
        <v>0</v>
      </c>
      <c r="G182" s="26">
        <v>0</v>
      </c>
    </row>
    <row r="183" spans="1:7" s="10" customFormat="1" ht="22.5" x14ac:dyDescent="0.2">
      <c r="A183" s="17" t="s">
        <v>116</v>
      </c>
      <c r="B183" s="11" t="s">
        <v>578</v>
      </c>
      <c r="C183" s="19">
        <v>366</v>
      </c>
      <c r="D183" s="19">
        <v>0</v>
      </c>
      <c r="E183" s="26">
        <f t="shared" si="3"/>
        <v>0</v>
      </c>
      <c r="F183" s="26">
        <v>0</v>
      </c>
      <c r="G183" s="26">
        <v>0</v>
      </c>
    </row>
    <row r="184" spans="1:7" s="10" customFormat="1" ht="22.5" x14ac:dyDescent="0.2">
      <c r="A184" s="17" t="s">
        <v>117</v>
      </c>
      <c r="B184" s="11" t="s">
        <v>579</v>
      </c>
      <c r="C184" s="19">
        <v>101.724</v>
      </c>
      <c r="D184" s="19">
        <v>0</v>
      </c>
      <c r="E184" s="26">
        <f t="shared" si="3"/>
        <v>0</v>
      </c>
      <c r="F184" s="26">
        <v>0</v>
      </c>
      <c r="G184" s="26">
        <v>0</v>
      </c>
    </row>
    <row r="185" spans="1:7" s="16" customFormat="1" ht="56.25" x14ac:dyDescent="0.2">
      <c r="A185" s="17" t="s">
        <v>118</v>
      </c>
      <c r="B185" s="11" t="s">
        <v>580</v>
      </c>
      <c r="C185" s="19">
        <v>1326475.2381099998</v>
      </c>
      <c r="D185" s="19">
        <v>1344676.30333</v>
      </c>
      <c r="E185" s="26">
        <f t="shared" si="3"/>
        <v>101.37213757913293</v>
      </c>
      <c r="F185" s="26">
        <v>1278159.3717</v>
      </c>
      <c r="G185" s="26">
        <f t="shared" si="4"/>
        <v>105.20411875880001</v>
      </c>
    </row>
    <row r="186" spans="1:7" s="10" customFormat="1" ht="45" x14ac:dyDescent="0.2">
      <c r="A186" s="17" t="s">
        <v>119</v>
      </c>
      <c r="B186" s="11" t="s">
        <v>581</v>
      </c>
      <c r="C186" s="19">
        <v>665657.93000000005</v>
      </c>
      <c r="D186" s="19">
        <v>668016.59115999995</v>
      </c>
      <c r="E186" s="26">
        <f t="shared" si="3"/>
        <v>100.35433532054519</v>
      </c>
      <c r="F186" s="26">
        <v>641731.43519000011</v>
      </c>
      <c r="G186" s="26">
        <f t="shared" si="4"/>
        <v>104.09597450407233</v>
      </c>
    </row>
    <row r="187" spans="1:7" s="10" customFormat="1" ht="45" x14ac:dyDescent="0.2">
      <c r="A187" s="17" t="s">
        <v>120</v>
      </c>
      <c r="B187" s="11" t="s">
        <v>582</v>
      </c>
      <c r="C187" s="19">
        <v>443475.29</v>
      </c>
      <c r="D187" s="19">
        <v>427382.47576</v>
      </c>
      <c r="E187" s="26">
        <f t="shared" si="3"/>
        <v>96.371203852192082</v>
      </c>
      <c r="F187" s="26">
        <v>427108.32011999999</v>
      </c>
      <c r="G187" s="26">
        <f t="shared" si="4"/>
        <v>100.06418878469118</v>
      </c>
    </row>
    <row r="188" spans="1:7" s="10" customFormat="1" ht="56.25" x14ac:dyDescent="0.2">
      <c r="A188" s="17" t="s">
        <v>1254</v>
      </c>
      <c r="B188" s="11" t="s">
        <v>1340</v>
      </c>
      <c r="C188" s="19">
        <v>37247</v>
      </c>
      <c r="D188" s="19">
        <v>41940.745210000001</v>
      </c>
      <c r="E188" s="26">
        <f t="shared" si="3"/>
        <v>112.60167318173275</v>
      </c>
      <c r="F188" s="26">
        <v>28248.737940000003</v>
      </c>
      <c r="G188" s="26">
        <f t="shared" si="4"/>
        <v>148.46944772924604</v>
      </c>
    </row>
    <row r="189" spans="1:7" s="10" customFormat="1" ht="56.25" x14ac:dyDescent="0.2">
      <c r="A189" s="17" t="s">
        <v>121</v>
      </c>
      <c r="B189" s="11" t="s">
        <v>583</v>
      </c>
      <c r="C189" s="19">
        <v>92143.74</v>
      </c>
      <c r="D189" s="19">
        <v>109555.85597</v>
      </c>
      <c r="E189" s="26">
        <f t="shared" si="3"/>
        <v>118.89668898831324</v>
      </c>
      <c r="F189" s="26">
        <v>99204.395120000001</v>
      </c>
      <c r="G189" s="26">
        <f t="shared" si="4"/>
        <v>110.43447806670122</v>
      </c>
    </row>
    <row r="190" spans="1:7" s="10" customFormat="1" ht="45" x14ac:dyDescent="0.2">
      <c r="A190" s="17" t="s">
        <v>122</v>
      </c>
      <c r="B190" s="11" t="s">
        <v>584</v>
      </c>
      <c r="C190" s="19">
        <v>92791.9</v>
      </c>
      <c r="D190" s="19">
        <v>89137.514219999997</v>
      </c>
      <c r="E190" s="26">
        <f t="shared" si="3"/>
        <v>96.061740539853162</v>
      </c>
      <c r="F190" s="26">
        <v>87169.982010000007</v>
      </c>
      <c r="G190" s="26">
        <f t="shared" si="4"/>
        <v>102.25712127573262</v>
      </c>
    </row>
    <row r="191" spans="1:7" s="16" customFormat="1" ht="45" x14ac:dyDescent="0.2">
      <c r="A191" s="17" t="s">
        <v>123</v>
      </c>
      <c r="B191" s="11" t="s">
        <v>585</v>
      </c>
      <c r="C191" s="19">
        <v>194380.93055000002</v>
      </c>
      <c r="D191" s="19">
        <v>191454.52762000001</v>
      </c>
      <c r="E191" s="26">
        <f t="shared" si="3"/>
        <v>98.494501018325323</v>
      </c>
      <c r="F191" s="26">
        <v>191148.07352000001</v>
      </c>
      <c r="G191" s="26">
        <f t="shared" si="4"/>
        <v>100.16032288181442</v>
      </c>
    </row>
    <row r="192" spans="1:7" s="10" customFormat="1" ht="56.25" x14ac:dyDescent="0.2">
      <c r="A192" s="17" t="s">
        <v>124</v>
      </c>
      <c r="B192" s="11" t="s">
        <v>586</v>
      </c>
      <c r="C192" s="19">
        <v>50907.8</v>
      </c>
      <c r="D192" s="19">
        <v>59221.662960000001</v>
      </c>
      <c r="E192" s="26">
        <f t="shared" si="3"/>
        <v>116.33121635584331</v>
      </c>
      <c r="F192" s="26">
        <v>54518.829319999997</v>
      </c>
      <c r="G192" s="26">
        <f t="shared" si="4"/>
        <v>108.62607231053435</v>
      </c>
    </row>
    <row r="193" spans="1:8" s="10" customFormat="1" ht="45" x14ac:dyDescent="0.2">
      <c r="A193" s="17" t="s">
        <v>125</v>
      </c>
      <c r="B193" s="11" t="s">
        <v>587</v>
      </c>
      <c r="C193" s="19">
        <v>102399.7</v>
      </c>
      <c r="D193" s="19">
        <v>95209.348010000002</v>
      </c>
      <c r="E193" s="26">
        <f t="shared" si="3"/>
        <v>92.978151312943297</v>
      </c>
      <c r="F193" s="26">
        <v>88591.701280000008</v>
      </c>
      <c r="G193" s="26">
        <f t="shared" si="4"/>
        <v>107.46982689618352</v>
      </c>
    </row>
    <row r="194" spans="1:8" s="10" customFormat="1" ht="45" x14ac:dyDescent="0.2">
      <c r="A194" s="17" t="s">
        <v>1255</v>
      </c>
      <c r="B194" s="11" t="s">
        <v>1341</v>
      </c>
      <c r="C194" s="19">
        <v>4881.4671100000005</v>
      </c>
      <c r="D194" s="19">
        <v>4200.62093</v>
      </c>
      <c r="E194" s="26">
        <f t="shared" si="3"/>
        <v>86.05242717695991</v>
      </c>
      <c r="F194" s="26">
        <v>2638.9134300000001</v>
      </c>
      <c r="G194" s="26">
        <f t="shared" si="4"/>
        <v>159.17994437581834</v>
      </c>
    </row>
    <row r="195" spans="1:8" s="10" customFormat="1" ht="45" x14ac:dyDescent="0.2">
      <c r="A195" s="17" t="s">
        <v>126</v>
      </c>
      <c r="B195" s="11" t="s">
        <v>588</v>
      </c>
      <c r="C195" s="19">
        <v>3176.49</v>
      </c>
      <c r="D195" s="19">
        <v>3019.44994</v>
      </c>
      <c r="E195" s="26">
        <f t="shared" si="3"/>
        <v>95.056176471514163</v>
      </c>
      <c r="F195" s="26">
        <v>4789.7488300000005</v>
      </c>
      <c r="G195" s="26">
        <f t="shared" si="4"/>
        <v>63.039838771671029</v>
      </c>
    </row>
    <row r="196" spans="1:8" s="10" customFormat="1" ht="45" x14ac:dyDescent="0.2">
      <c r="A196" s="17" t="s">
        <v>127</v>
      </c>
      <c r="B196" s="11" t="s">
        <v>589</v>
      </c>
      <c r="C196" s="19">
        <v>16501.799439999999</v>
      </c>
      <c r="D196" s="19">
        <v>13577.94519</v>
      </c>
      <c r="E196" s="26">
        <f t="shared" si="3"/>
        <v>82.281603526748484</v>
      </c>
      <c r="F196" s="26">
        <v>20804.89286</v>
      </c>
      <c r="G196" s="26">
        <f t="shared" si="4"/>
        <v>65.263230536049974</v>
      </c>
    </row>
    <row r="197" spans="1:8" s="10" customFormat="1" ht="45" x14ac:dyDescent="0.2">
      <c r="A197" s="17" t="s">
        <v>128</v>
      </c>
      <c r="B197" s="11" t="s">
        <v>590</v>
      </c>
      <c r="C197" s="19">
        <v>16513.673999999999</v>
      </c>
      <c r="D197" s="19">
        <v>16225.50059</v>
      </c>
      <c r="E197" s="26">
        <f t="shared" si="3"/>
        <v>98.254940663113487</v>
      </c>
      <c r="F197" s="26">
        <v>19803.987799999999</v>
      </c>
      <c r="G197" s="26">
        <f t="shared" si="4"/>
        <v>81.930471548765553</v>
      </c>
    </row>
    <row r="198" spans="1:8" s="10" customFormat="1" ht="56.25" x14ac:dyDescent="0.2">
      <c r="A198" s="17" t="s">
        <v>1256</v>
      </c>
      <c r="B198" s="11" t="s">
        <v>591</v>
      </c>
      <c r="C198" s="19">
        <v>13703.62772</v>
      </c>
      <c r="D198" s="19">
        <v>13924.13523</v>
      </c>
      <c r="E198" s="26">
        <f t="shared" si="3"/>
        <v>101.60911777892343</v>
      </c>
      <c r="F198" s="26">
        <v>13303.923289999999</v>
      </c>
      <c r="G198" s="26">
        <f t="shared" si="4"/>
        <v>104.66187249039677</v>
      </c>
    </row>
    <row r="199" spans="1:8" s="10" customFormat="1" ht="45" x14ac:dyDescent="0.2">
      <c r="A199" s="34" t="s">
        <v>129</v>
      </c>
      <c r="B199" s="11" t="s">
        <v>592</v>
      </c>
      <c r="C199" s="19">
        <v>4035.7</v>
      </c>
      <c r="D199" s="19">
        <v>4064.5082900000002</v>
      </c>
      <c r="E199" s="26">
        <f t="shared" si="3"/>
        <v>100.71383626136732</v>
      </c>
      <c r="F199" s="26">
        <v>3859.21623</v>
      </c>
      <c r="G199" s="26">
        <f t="shared" si="4"/>
        <v>105.31952727613813</v>
      </c>
    </row>
    <row r="200" spans="1:8" s="16" customFormat="1" ht="45" x14ac:dyDescent="0.2">
      <c r="A200" s="34" t="s">
        <v>130</v>
      </c>
      <c r="B200" s="33" t="s">
        <v>593</v>
      </c>
      <c r="C200" s="26">
        <v>3941.19</v>
      </c>
      <c r="D200" s="26">
        <v>3985.1334700000002</v>
      </c>
      <c r="E200" s="26">
        <f t="shared" si="3"/>
        <v>101.1149797396218</v>
      </c>
      <c r="F200" s="26">
        <v>3324.4403600000001</v>
      </c>
      <c r="G200" s="26">
        <f t="shared" si="4"/>
        <v>119.87381449068918</v>
      </c>
      <c r="H200" s="25"/>
    </row>
    <row r="201" spans="1:8" s="16" customFormat="1" ht="45" x14ac:dyDescent="0.2">
      <c r="A201" s="17" t="s">
        <v>1257</v>
      </c>
      <c r="B201" s="11" t="s">
        <v>1342</v>
      </c>
      <c r="C201" s="19">
        <v>904.8</v>
      </c>
      <c r="D201" s="19">
        <v>987.39931999999999</v>
      </c>
      <c r="E201" s="26">
        <f t="shared" si="3"/>
        <v>109.12901414677276</v>
      </c>
      <c r="F201" s="26">
        <v>521.80629999999996</v>
      </c>
      <c r="G201" s="26">
        <f t="shared" si="4"/>
        <v>189.22717491145661</v>
      </c>
    </row>
    <row r="202" spans="1:8" s="16" customFormat="1" ht="45" x14ac:dyDescent="0.2">
      <c r="A202" s="17" t="s">
        <v>131</v>
      </c>
      <c r="B202" s="11" t="s">
        <v>594</v>
      </c>
      <c r="C202" s="19">
        <v>2193.3000000000002</v>
      </c>
      <c r="D202" s="19">
        <v>2145.25173</v>
      </c>
      <c r="E202" s="26">
        <f t="shared" si="3"/>
        <v>97.809316099028848</v>
      </c>
      <c r="F202" s="26">
        <v>2513.4692700000001</v>
      </c>
      <c r="G202" s="26">
        <f t="shared" si="4"/>
        <v>85.350227098658735</v>
      </c>
    </row>
    <row r="203" spans="1:8" s="16" customFormat="1" ht="45" x14ac:dyDescent="0.2">
      <c r="A203" s="17" t="s">
        <v>132</v>
      </c>
      <c r="B203" s="11" t="s">
        <v>595</v>
      </c>
      <c r="C203" s="19">
        <v>2463.6377200000002</v>
      </c>
      <c r="D203" s="19">
        <v>2525.3478999999998</v>
      </c>
      <c r="E203" s="26">
        <f t="shared" si="3"/>
        <v>102.50483987556416</v>
      </c>
      <c r="F203" s="26">
        <v>2877.6339600000001</v>
      </c>
      <c r="G203" s="26">
        <f t="shared" si="4"/>
        <v>87.757787651352288</v>
      </c>
    </row>
    <row r="204" spans="1:8" s="16" customFormat="1" ht="45" x14ac:dyDescent="0.2">
      <c r="A204" s="17" t="s">
        <v>133</v>
      </c>
      <c r="B204" s="11" t="s">
        <v>596</v>
      </c>
      <c r="C204" s="19">
        <v>165</v>
      </c>
      <c r="D204" s="19">
        <v>216.49451999999999</v>
      </c>
      <c r="E204" s="26">
        <f t="shared" si="3"/>
        <v>131.2088</v>
      </c>
      <c r="F204" s="26">
        <v>207.35717000000002</v>
      </c>
      <c r="G204" s="26">
        <f t="shared" si="4"/>
        <v>104.40657537909104</v>
      </c>
    </row>
    <row r="205" spans="1:8" s="10" customFormat="1" ht="22.5" x14ac:dyDescent="0.2">
      <c r="A205" s="17" t="s">
        <v>134</v>
      </c>
      <c r="B205" s="11" t="s">
        <v>597</v>
      </c>
      <c r="C205" s="19">
        <v>429769.14983999997</v>
      </c>
      <c r="D205" s="19">
        <v>444426.76427999994</v>
      </c>
      <c r="E205" s="26">
        <f t="shared" si="3"/>
        <v>103.41057855024189</v>
      </c>
      <c r="F205" s="26">
        <v>412333.88010000001</v>
      </c>
      <c r="G205" s="26">
        <f t="shared" si="4"/>
        <v>107.78322755632321</v>
      </c>
    </row>
    <row r="206" spans="1:8" s="10" customFormat="1" ht="22.5" x14ac:dyDescent="0.2">
      <c r="A206" s="17" t="s">
        <v>135</v>
      </c>
      <c r="B206" s="11" t="s">
        <v>598</v>
      </c>
      <c r="C206" s="19">
        <v>14345</v>
      </c>
      <c r="D206" s="19">
        <v>26111.114559999998</v>
      </c>
      <c r="E206" s="26">
        <f t="shared" si="3"/>
        <v>182.02240892296965</v>
      </c>
      <c r="F206" s="26">
        <v>12630.677180000001</v>
      </c>
      <c r="G206" s="26" t="s">
        <v>2168</v>
      </c>
    </row>
    <row r="207" spans="1:8" s="10" customFormat="1" ht="22.5" x14ac:dyDescent="0.2">
      <c r="A207" s="17" t="s">
        <v>136</v>
      </c>
      <c r="B207" s="11" t="s">
        <v>599</v>
      </c>
      <c r="C207" s="19">
        <v>358121.18</v>
      </c>
      <c r="D207" s="19">
        <v>357078.12267000001</v>
      </c>
      <c r="E207" s="26">
        <f t="shared" si="3"/>
        <v>99.708741792373189</v>
      </c>
      <c r="F207" s="26">
        <v>347030.88170999999</v>
      </c>
      <c r="G207" s="26">
        <f t="shared" si="4"/>
        <v>102.89520082780301</v>
      </c>
    </row>
    <row r="208" spans="1:8" s="10" customFormat="1" ht="22.5" x14ac:dyDescent="0.2">
      <c r="A208" s="17" t="s">
        <v>1258</v>
      </c>
      <c r="B208" s="11" t="s">
        <v>1343</v>
      </c>
      <c r="C208" s="19">
        <v>16422.3</v>
      </c>
      <c r="D208" s="19">
        <v>18912.124510000001</v>
      </c>
      <c r="E208" s="26">
        <f t="shared" si="3"/>
        <v>115.16124117815411</v>
      </c>
      <c r="F208" s="26">
        <v>11608.385859999999</v>
      </c>
      <c r="G208" s="26">
        <f t="shared" si="4"/>
        <v>162.91777976787554</v>
      </c>
    </row>
    <row r="209" spans="1:7" s="10" customFormat="1" ht="22.5" x14ac:dyDescent="0.2">
      <c r="A209" s="17" t="s">
        <v>137</v>
      </c>
      <c r="B209" s="11" t="s">
        <v>600</v>
      </c>
      <c r="C209" s="19">
        <v>13221.8</v>
      </c>
      <c r="D209" s="19">
        <v>13229.764380000001</v>
      </c>
      <c r="E209" s="26">
        <f t="shared" si="3"/>
        <v>100.06023673024853</v>
      </c>
      <c r="F209" s="26">
        <v>12959.41879</v>
      </c>
      <c r="G209" s="26">
        <f t="shared" si="4"/>
        <v>102.0860934767276</v>
      </c>
    </row>
    <row r="210" spans="1:7" s="10" customFormat="1" ht="22.5" x14ac:dyDescent="0.2">
      <c r="A210" s="17" t="s">
        <v>138</v>
      </c>
      <c r="B210" s="11" t="s">
        <v>601</v>
      </c>
      <c r="C210" s="19">
        <v>6571.7028399999999</v>
      </c>
      <c r="D210" s="19">
        <v>7501.1375699999999</v>
      </c>
      <c r="E210" s="26">
        <f t="shared" si="3"/>
        <v>114.14298169939772</v>
      </c>
      <c r="F210" s="26">
        <v>7079.1183300000002</v>
      </c>
      <c r="G210" s="26">
        <f t="shared" si="4"/>
        <v>105.96146610816717</v>
      </c>
    </row>
    <row r="211" spans="1:7" s="10" customFormat="1" ht="22.5" x14ac:dyDescent="0.2">
      <c r="A211" s="17" t="s">
        <v>139</v>
      </c>
      <c r="B211" s="11" t="s">
        <v>602</v>
      </c>
      <c r="C211" s="19">
        <v>21087.167000000001</v>
      </c>
      <c r="D211" s="19">
        <v>21594.50059</v>
      </c>
      <c r="E211" s="26">
        <f t="shared" si="3"/>
        <v>102.40588785586986</v>
      </c>
      <c r="F211" s="26">
        <v>21025.398229999999</v>
      </c>
      <c r="G211" s="26">
        <f t="shared" si="4"/>
        <v>102.70673760265801</v>
      </c>
    </row>
    <row r="212" spans="1:7" s="10" customFormat="1" ht="33.75" x14ac:dyDescent="0.2">
      <c r="A212" s="17" t="s">
        <v>140</v>
      </c>
      <c r="B212" s="11" t="s">
        <v>603</v>
      </c>
      <c r="C212" s="19">
        <v>22814</v>
      </c>
      <c r="D212" s="19">
        <v>24740.13881</v>
      </c>
      <c r="E212" s="26">
        <f t="shared" si="3"/>
        <v>108.44279306566145</v>
      </c>
      <c r="F212" s="26">
        <v>19232.1996</v>
      </c>
      <c r="G212" s="26">
        <f t="shared" si="4"/>
        <v>128.63915373465656</v>
      </c>
    </row>
    <row r="213" spans="1:7" s="10" customFormat="1" ht="45" x14ac:dyDescent="0.2">
      <c r="A213" s="17" t="s">
        <v>141</v>
      </c>
      <c r="B213" s="11" t="s">
        <v>604</v>
      </c>
      <c r="C213" s="19">
        <v>22814</v>
      </c>
      <c r="D213" s="19">
        <v>24740.13881</v>
      </c>
      <c r="E213" s="26">
        <f t="shared" si="3"/>
        <v>108.44279306566145</v>
      </c>
      <c r="F213" s="26">
        <v>19232.1996</v>
      </c>
      <c r="G213" s="26">
        <f t="shared" si="4"/>
        <v>128.63915373465656</v>
      </c>
    </row>
    <row r="214" spans="1:7" s="16" customFormat="1" ht="78.75" x14ac:dyDescent="0.2">
      <c r="A214" s="17" t="s">
        <v>142</v>
      </c>
      <c r="B214" s="11" t="s">
        <v>605</v>
      </c>
      <c r="C214" s="19">
        <v>149.6</v>
      </c>
      <c r="D214" s="19">
        <v>2114.1462299999998</v>
      </c>
      <c r="E214" s="26" t="s">
        <v>2168</v>
      </c>
      <c r="F214" s="26">
        <v>409.86</v>
      </c>
      <c r="G214" s="26" t="s">
        <v>2168</v>
      </c>
    </row>
    <row r="215" spans="1:7" s="16" customFormat="1" ht="33.75" x14ac:dyDescent="0.2">
      <c r="A215" s="17" t="s">
        <v>143</v>
      </c>
      <c r="B215" s="11" t="s">
        <v>606</v>
      </c>
      <c r="C215" s="19">
        <v>961.2</v>
      </c>
      <c r="D215" s="19">
        <v>891.56432999999993</v>
      </c>
      <c r="E215" s="26">
        <f t="shared" ref="E215:E278" si="5">D215/C215*100</f>
        <v>92.755340199750307</v>
      </c>
      <c r="F215" s="26">
        <v>1015.63132</v>
      </c>
      <c r="G215" s="26">
        <f t="shared" ref="G215:G278" si="6">D215/F215*100</f>
        <v>87.784249308105217</v>
      </c>
    </row>
    <row r="216" spans="1:7" s="10" customFormat="1" ht="22.5" x14ac:dyDescent="0.2">
      <c r="A216" s="17" t="s">
        <v>144</v>
      </c>
      <c r="B216" s="11" t="s">
        <v>607</v>
      </c>
      <c r="C216" s="19">
        <v>692.6</v>
      </c>
      <c r="D216" s="19">
        <v>506.03884999999997</v>
      </c>
      <c r="E216" s="26">
        <f t="shared" si="5"/>
        <v>73.063651458273171</v>
      </c>
      <c r="F216" s="26">
        <v>585.15777000000003</v>
      </c>
      <c r="G216" s="26">
        <f t="shared" si="6"/>
        <v>86.479044788211553</v>
      </c>
    </row>
    <row r="217" spans="1:7" s="10" customFormat="1" ht="67.5" x14ac:dyDescent="0.2">
      <c r="A217" s="17" t="s">
        <v>145</v>
      </c>
      <c r="B217" s="11" t="s">
        <v>608</v>
      </c>
      <c r="C217" s="19">
        <v>689.6</v>
      </c>
      <c r="D217" s="19">
        <v>489.42273</v>
      </c>
      <c r="E217" s="26">
        <f t="shared" si="5"/>
        <v>70.971973607888629</v>
      </c>
      <c r="F217" s="26">
        <v>544.32368999999994</v>
      </c>
      <c r="G217" s="26">
        <f t="shared" si="6"/>
        <v>89.913913171774695</v>
      </c>
    </row>
    <row r="218" spans="1:7" s="10" customFormat="1" ht="67.5" x14ac:dyDescent="0.2">
      <c r="A218" s="17" t="s">
        <v>1259</v>
      </c>
      <c r="B218" s="11" t="s">
        <v>1344</v>
      </c>
      <c r="C218" s="19">
        <v>0</v>
      </c>
      <c r="D218" s="19">
        <v>13.65175</v>
      </c>
      <c r="E218" s="26">
        <v>0</v>
      </c>
      <c r="F218" s="26">
        <v>39.710509999999999</v>
      </c>
      <c r="G218" s="26">
        <f t="shared" si="6"/>
        <v>34.378178472147553</v>
      </c>
    </row>
    <row r="219" spans="1:7" s="10" customFormat="1" ht="90" x14ac:dyDescent="0.2">
      <c r="A219" s="17" t="s">
        <v>1618</v>
      </c>
      <c r="B219" s="11" t="s">
        <v>1639</v>
      </c>
      <c r="C219" s="19">
        <v>0</v>
      </c>
      <c r="D219" s="19">
        <v>8.2500000000000004E-3</v>
      </c>
      <c r="E219" s="26">
        <v>0</v>
      </c>
      <c r="F219" s="26">
        <v>1.1199700000000001</v>
      </c>
      <c r="G219" s="26">
        <f t="shared" si="6"/>
        <v>0.73662687393412318</v>
      </c>
    </row>
    <row r="220" spans="1:7" s="10" customFormat="1" ht="67.5" x14ac:dyDescent="0.2">
      <c r="A220" s="17" t="s">
        <v>1619</v>
      </c>
      <c r="B220" s="11" t="s">
        <v>1640</v>
      </c>
      <c r="C220" s="19">
        <v>0</v>
      </c>
      <c r="D220" s="19">
        <v>2E-3</v>
      </c>
      <c r="E220" s="26">
        <v>0</v>
      </c>
      <c r="F220" s="26">
        <v>0</v>
      </c>
      <c r="G220" s="26">
        <v>0</v>
      </c>
    </row>
    <row r="221" spans="1:7" s="10" customFormat="1" ht="67.5" x14ac:dyDescent="0.2">
      <c r="A221" s="17" t="s">
        <v>146</v>
      </c>
      <c r="B221" s="11" t="s">
        <v>609</v>
      </c>
      <c r="C221" s="19">
        <v>3</v>
      </c>
      <c r="D221" s="19">
        <v>2.9541200000000001</v>
      </c>
      <c r="E221" s="26">
        <f t="shared" si="5"/>
        <v>98.470666666666673</v>
      </c>
      <c r="F221" s="26">
        <v>3.5999999999999999E-3</v>
      </c>
      <c r="G221" s="26" t="s">
        <v>2168</v>
      </c>
    </row>
    <row r="222" spans="1:7" s="10" customFormat="1" ht="22.5" x14ac:dyDescent="0.2">
      <c r="A222" s="17" t="s">
        <v>147</v>
      </c>
      <c r="B222" s="11" t="s">
        <v>610</v>
      </c>
      <c r="C222" s="19">
        <v>268.60000000000002</v>
      </c>
      <c r="D222" s="19">
        <v>385.52547999999996</v>
      </c>
      <c r="E222" s="26">
        <f t="shared" si="5"/>
        <v>143.53145197319432</v>
      </c>
      <c r="F222" s="26">
        <v>430.47354999999999</v>
      </c>
      <c r="G222" s="26">
        <f t="shared" si="6"/>
        <v>89.55845951510841</v>
      </c>
    </row>
    <row r="223" spans="1:7" s="10" customFormat="1" ht="67.5" x14ac:dyDescent="0.2">
      <c r="A223" s="17" t="s">
        <v>148</v>
      </c>
      <c r="B223" s="11" t="s">
        <v>611</v>
      </c>
      <c r="C223" s="19">
        <v>77.599999999999994</v>
      </c>
      <c r="D223" s="19">
        <v>273.84771999999998</v>
      </c>
      <c r="E223" s="26" t="s">
        <v>2168</v>
      </c>
      <c r="F223" s="26">
        <v>354.80784999999997</v>
      </c>
      <c r="G223" s="26">
        <f t="shared" si="6"/>
        <v>77.181978921830506</v>
      </c>
    </row>
    <row r="224" spans="1:7" s="10" customFormat="1" ht="56.25" x14ac:dyDescent="0.2">
      <c r="A224" s="17" t="s">
        <v>149</v>
      </c>
      <c r="B224" s="11" t="s">
        <v>612</v>
      </c>
      <c r="C224" s="19">
        <v>191</v>
      </c>
      <c r="D224" s="19">
        <v>111.40122</v>
      </c>
      <c r="E224" s="26">
        <f t="shared" si="5"/>
        <v>58.32524607329843</v>
      </c>
      <c r="F224" s="26">
        <v>75.340130000000002</v>
      </c>
      <c r="G224" s="26">
        <f t="shared" si="6"/>
        <v>147.86438515569324</v>
      </c>
    </row>
    <row r="225" spans="1:8" s="10" customFormat="1" ht="56.25" x14ac:dyDescent="0.2">
      <c r="A225" s="17" t="s">
        <v>2053</v>
      </c>
      <c r="B225" s="11" t="s">
        <v>2054</v>
      </c>
      <c r="C225" s="19">
        <v>0</v>
      </c>
      <c r="D225" s="19">
        <v>0</v>
      </c>
      <c r="E225" s="26">
        <v>0</v>
      </c>
      <c r="F225" s="26">
        <v>0.12140999999999999</v>
      </c>
      <c r="G225" s="26">
        <f t="shared" si="6"/>
        <v>0</v>
      </c>
    </row>
    <row r="226" spans="1:8" s="10" customFormat="1" ht="56.25" x14ac:dyDescent="0.2">
      <c r="A226" s="17" t="s">
        <v>1699</v>
      </c>
      <c r="B226" s="11" t="s">
        <v>1865</v>
      </c>
      <c r="C226" s="19">
        <v>0</v>
      </c>
      <c r="D226" s="19">
        <v>0.27654000000000001</v>
      </c>
      <c r="E226" s="26">
        <v>0</v>
      </c>
      <c r="F226" s="26">
        <v>0.20416000000000001</v>
      </c>
      <c r="G226" s="26">
        <f t="shared" si="6"/>
        <v>135.45258620689654</v>
      </c>
    </row>
    <row r="227" spans="1:8" s="10" customFormat="1" ht="45" x14ac:dyDescent="0.2">
      <c r="A227" s="17" t="s">
        <v>1700</v>
      </c>
      <c r="B227" s="11" t="s">
        <v>1866</v>
      </c>
      <c r="C227" s="19">
        <v>0</v>
      </c>
      <c r="D227" s="19">
        <v>1.97E-3</v>
      </c>
      <c r="E227" s="26">
        <v>0</v>
      </c>
      <c r="F227" s="26">
        <v>0</v>
      </c>
      <c r="G227" s="26">
        <v>0</v>
      </c>
    </row>
    <row r="228" spans="1:8" s="16" customFormat="1" ht="45" x14ac:dyDescent="0.2">
      <c r="A228" s="17" t="s">
        <v>1701</v>
      </c>
      <c r="B228" s="11" t="s">
        <v>1867</v>
      </c>
      <c r="C228" s="19">
        <v>0</v>
      </c>
      <c r="D228" s="19">
        <v>7.0000000000000007E-5</v>
      </c>
      <c r="E228" s="26">
        <v>0</v>
      </c>
      <c r="F228" s="26">
        <v>0</v>
      </c>
      <c r="G228" s="26">
        <v>0</v>
      </c>
    </row>
    <row r="229" spans="1:8" s="10" customFormat="1" ht="101.25" x14ac:dyDescent="0.2">
      <c r="A229" s="17" t="s">
        <v>1702</v>
      </c>
      <c r="B229" s="11" t="s">
        <v>1868</v>
      </c>
      <c r="C229" s="19">
        <v>0</v>
      </c>
      <c r="D229" s="19">
        <v>7.0000000000000007E-5</v>
      </c>
      <c r="E229" s="26">
        <v>0</v>
      </c>
      <c r="F229" s="26">
        <v>0</v>
      </c>
      <c r="G229" s="26">
        <v>0</v>
      </c>
    </row>
    <row r="230" spans="1:8" s="10" customFormat="1" ht="45" x14ac:dyDescent="0.2">
      <c r="A230" s="17" t="s">
        <v>1703</v>
      </c>
      <c r="B230" s="11" t="s">
        <v>1869</v>
      </c>
      <c r="C230" s="19">
        <v>0</v>
      </c>
      <c r="D230" s="19">
        <v>1.9E-3</v>
      </c>
      <c r="E230" s="26">
        <v>0</v>
      </c>
      <c r="F230" s="26">
        <v>0</v>
      </c>
      <c r="G230" s="26">
        <v>0</v>
      </c>
    </row>
    <row r="231" spans="1:8" s="10" customFormat="1" ht="90" x14ac:dyDescent="0.2">
      <c r="A231" s="17" t="s">
        <v>1704</v>
      </c>
      <c r="B231" s="11" t="s">
        <v>1870</v>
      </c>
      <c r="C231" s="19">
        <v>0</v>
      </c>
      <c r="D231" s="19">
        <v>1.9E-3</v>
      </c>
      <c r="E231" s="26">
        <v>0</v>
      </c>
      <c r="F231" s="26">
        <v>0</v>
      </c>
      <c r="G231" s="26">
        <v>0</v>
      </c>
    </row>
    <row r="232" spans="1:8" s="16" customFormat="1" ht="11.25" x14ac:dyDescent="0.2">
      <c r="A232" s="35" t="s">
        <v>150</v>
      </c>
      <c r="B232" s="33" t="s">
        <v>613</v>
      </c>
      <c r="C232" s="26">
        <v>18442.25131</v>
      </c>
      <c r="D232" s="26">
        <v>14317.002369999998</v>
      </c>
      <c r="E232" s="26">
        <f t="shared" si="5"/>
        <v>77.631532774075396</v>
      </c>
      <c r="F232" s="26">
        <v>21810.353629999998</v>
      </c>
      <c r="G232" s="26">
        <f t="shared" si="6"/>
        <v>65.643146428891725</v>
      </c>
      <c r="H232" s="25"/>
    </row>
    <row r="233" spans="1:8" s="16" customFormat="1" ht="33.75" x14ac:dyDescent="0.2">
      <c r="A233" s="17" t="s">
        <v>151</v>
      </c>
      <c r="B233" s="11" t="s">
        <v>614</v>
      </c>
      <c r="C233" s="19">
        <v>18442.25131</v>
      </c>
      <c r="D233" s="19">
        <v>14317.002369999998</v>
      </c>
      <c r="E233" s="26">
        <f t="shared" si="5"/>
        <v>77.631532774075396</v>
      </c>
      <c r="F233" s="26">
        <v>21810.353629999998</v>
      </c>
      <c r="G233" s="26">
        <f t="shared" si="6"/>
        <v>65.643146428891725</v>
      </c>
    </row>
    <row r="234" spans="1:8" s="16" customFormat="1" ht="33.75" x14ac:dyDescent="0.2">
      <c r="A234" s="17" t="s">
        <v>152</v>
      </c>
      <c r="B234" s="11" t="s">
        <v>615</v>
      </c>
      <c r="C234" s="19">
        <v>1505.6</v>
      </c>
      <c r="D234" s="19">
        <v>3786.2389900000003</v>
      </c>
      <c r="E234" s="26" t="s">
        <v>2168</v>
      </c>
      <c r="F234" s="26">
        <v>2413.3195900000001</v>
      </c>
      <c r="G234" s="26">
        <f t="shared" si="6"/>
        <v>156.88924938449617</v>
      </c>
    </row>
    <row r="235" spans="1:8" s="16" customFormat="1" ht="33.75" x14ac:dyDescent="0.2">
      <c r="A235" s="17" t="s">
        <v>153</v>
      </c>
      <c r="B235" s="11" t="s">
        <v>616</v>
      </c>
      <c r="C235" s="19">
        <v>8660.8773099999999</v>
      </c>
      <c r="D235" s="19">
        <v>3251.84818</v>
      </c>
      <c r="E235" s="26">
        <f t="shared" si="5"/>
        <v>37.546406254310511</v>
      </c>
      <c r="F235" s="26">
        <v>8516.4697500000002</v>
      </c>
      <c r="G235" s="26">
        <f t="shared" si="6"/>
        <v>38.183053253961241</v>
      </c>
    </row>
    <row r="236" spans="1:8" s="10" customFormat="1" ht="33.75" x14ac:dyDescent="0.2">
      <c r="A236" s="17" t="s">
        <v>1260</v>
      </c>
      <c r="B236" s="11" t="s">
        <v>1345</v>
      </c>
      <c r="C236" s="19">
        <v>2954.9140000000002</v>
      </c>
      <c r="D236" s="19">
        <v>2865.8022500000002</v>
      </c>
      <c r="E236" s="26">
        <f t="shared" si="5"/>
        <v>96.984286175502916</v>
      </c>
      <c r="F236" s="26">
        <v>1922.46181</v>
      </c>
      <c r="G236" s="26">
        <f t="shared" si="6"/>
        <v>149.06939815881182</v>
      </c>
    </row>
    <row r="237" spans="1:8" s="10" customFormat="1" ht="33.75" x14ac:dyDescent="0.2">
      <c r="A237" s="17" t="s">
        <v>154</v>
      </c>
      <c r="B237" s="11" t="s">
        <v>617</v>
      </c>
      <c r="C237" s="19">
        <v>3490.2</v>
      </c>
      <c r="D237" s="19">
        <v>3515.2215699999997</v>
      </c>
      <c r="E237" s="26">
        <f t="shared" si="5"/>
        <v>100.71690934616927</v>
      </c>
      <c r="F237" s="26">
        <v>7536.7748200000005</v>
      </c>
      <c r="G237" s="26">
        <f t="shared" si="6"/>
        <v>46.640926045339903</v>
      </c>
    </row>
    <row r="238" spans="1:8" s="10" customFormat="1" ht="33.75" x14ac:dyDescent="0.2">
      <c r="A238" s="17" t="s">
        <v>155</v>
      </c>
      <c r="B238" s="11" t="s">
        <v>618</v>
      </c>
      <c r="C238" s="19">
        <v>810.02</v>
      </c>
      <c r="D238" s="19">
        <v>0.02</v>
      </c>
      <c r="E238" s="26">
        <v>0</v>
      </c>
      <c r="F238" s="26">
        <v>54.177999999999997</v>
      </c>
      <c r="G238" s="26">
        <v>0</v>
      </c>
    </row>
    <row r="239" spans="1:8" s="10" customFormat="1" ht="33.75" x14ac:dyDescent="0.2">
      <c r="A239" s="17" t="s">
        <v>156</v>
      </c>
      <c r="B239" s="11" t="s">
        <v>619</v>
      </c>
      <c r="C239" s="19">
        <v>1020.64</v>
      </c>
      <c r="D239" s="19">
        <v>897.87138000000004</v>
      </c>
      <c r="E239" s="26">
        <f t="shared" si="5"/>
        <v>87.971408136071489</v>
      </c>
      <c r="F239" s="26">
        <v>1367.1496599999998</v>
      </c>
      <c r="G239" s="26">
        <f t="shared" si="6"/>
        <v>65.674695775442771</v>
      </c>
    </row>
    <row r="240" spans="1:8" s="10" customFormat="1" ht="56.25" x14ac:dyDescent="0.2">
      <c r="A240" s="17" t="s">
        <v>157</v>
      </c>
      <c r="B240" s="11" t="s">
        <v>620</v>
      </c>
      <c r="C240" s="19">
        <v>89377.754990000001</v>
      </c>
      <c r="D240" s="19">
        <v>94790.236080000002</v>
      </c>
      <c r="E240" s="26">
        <f t="shared" si="5"/>
        <v>106.0557362294517</v>
      </c>
      <c r="F240" s="26">
        <v>83987.57458</v>
      </c>
      <c r="G240" s="26">
        <f t="shared" si="6"/>
        <v>112.86221390964235</v>
      </c>
    </row>
    <row r="241" spans="1:7" s="10" customFormat="1" ht="22.5" x14ac:dyDescent="0.2">
      <c r="A241" s="17" t="s">
        <v>1538</v>
      </c>
      <c r="B241" s="11" t="s">
        <v>1570</v>
      </c>
      <c r="C241" s="19">
        <v>0</v>
      </c>
      <c r="D241" s="19">
        <v>111.395</v>
      </c>
      <c r="E241" s="26">
        <v>0</v>
      </c>
      <c r="F241" s="26">
        <v>40.5</v>
      </c>
      <c r="G241" s="26" t="s">
        <v>2168</v>
      </c>
    </row>
    <row r="242" spans="1:7" s="10" customFormat="1" ht="22.5" x14ac:dyDescent="0.2">
      <c r="A242" s="17" t="s">
        <v>1539</v>
      </c>
      <c r="B242" s="11" t="s">
        <v>1571</v>
      </c>
      <c r="C242" s="19">
        <v>0</v>
      </c>
      <c r="D242" s="19">
        <v>111.395</v>
      </c>
      <c r="E242" s="26">
        <v>0</v>
      </c>
      <c r="F242" s="26">
        <v>40.5</v>
      </c>
      <c r="G242" s="26" t="s">
        <v>2168</v>
      </c>
    </row>
    <row r="243" spans="1:7" s="10" customFormat="1" ht="56.25" x14ac:dyDescent="0.2">
      <c r="A243" s="17" t="s">
        <v>158</v>
      </c>
      <c r="B243" s="11" t="s">
        <v>621</v>
      </c>
      <c r="C243" s="19">
        <v>58399.183259999998</v>
      </c>
      <c r="D243" s="19">
        <v>63049.055209999999</v>
      </c>
      <c r="E243" s="26">
        <f t="shared" si="5"/>
        <v>107.96222085726477</v>
      </c>
      <c r="F243" s="26">
        <v>50850.410109999997</v>
      </c>
      <c r="G243" s="26">
        <f t="shared" si="6"/>
        <v>123.98927574745574</v>
      </c>
    </row>
    <row r="244" spans="1:7" s="10" customFormat="1" ht="56.25" x14ac:dyDescent="0.2">
      <c r="A244" s="17" t="s">
        <v>159</v>
      </c>
      <c r="B244" s="11" t="s">
        <v>622</v>
      </c>
      <c r="C244" s="19">
        <v>405.9</v>
      </c>
      <c r="D244" s="19">
        <v>461.49655000000001</v>
      </c>
      <c r="E244" s="26">
        <f t="shared" si="5"/>
        <v>113.69710519832472</v>
      </c>
      <c r="F244" s="26">
        <v>433.94576000000001</v>
      </c>
      <c r="G244" s="26">
        <f t="shared" si="6"/>
        <v>106.34890176136298</v>
      </c>
    </row>
    <row r="245" spans="1:7" s="16" customFormat="1" ht="45" x14ac:dyDescent="0.2">
      <c r="A245" s="17" t="s">
        <v>160</v>
      </c>
      <c r="B245" s="11" t="s">
        <v>623</v>
      </c>
      <c r="C245" s="19">
        <v>34921.05343</v>
      </c>
      <c r="D245" s="19">
        <v>39144.372490000002</v>
      </c>
      <c r="E245" s="26">
        <f t="shared" si="5"/>
        <v>112.09390509500447</v>
      </c>
      <c r="F245" s="26">
        <v>29645.965230000002</v>
      </c>
      <c r="G245" s="26">
        <f t="shared" si="6"/>
        <v>132.03946029859119</v>
      </c>
    </row>
    <row r="246" spans="1:7" s="16" customFormat="1" ht="45" x14ac:dyDescent="0.2">
      <c r="A246" s="17" t="s">
        <v>1261</v>
      </c>
      <c r="B246" s="11" t="s">
        <v>1346</v>
      </c>
      <c r="C246" s="19">
        <v>4399.6000000000004</v>
      </c>
      <c r="D246" s="19">
        <v>4969.5985899999996</v>
      </c>
      <c r="E246" s="26">
        <f t="shared" si="5"/>
        <v>112.9556911991999</v>
      </c>
      <c r="F246" s="26">
        <v>2553.98578</v>
      </c>
      <c r="G246" s="26">
        <f t="shared" si="6"/>
        <v>194.58207750866958</v>
      </c>
    </row>
    <row r="247" spans="1:7" s="10" customFormat="1" ht="45" x14ac:dyDescent="0.2">
      <c r="A247" s="17" t="s">
        <v>161</v>
      </c>
      <c r="B247" s="11" t="s">
        <v>624</v>
      </c>
      <c r="C247" s="19">
        <v>2036.4</v>
      </c>
      <c r="D247" s="19">
        <v>1409.6393999999998</v>
      </c>
      <c r="E247" s="26">
        <f t="shared" si="5"/>
        <v>69.222127283441353</v>
      </c>
      <c r="F247" s="26">
        <v>1210.1436000000001</v>
      </c>
      <c r="G247" s="26">
        <f t="shared" si="6"/>
        <v>116.48529976111924</v>
      </c>
    </row>
    <row r="248" spans="1:7" s="10" customFormat="1" ht="45" x14ac:dyDescent="0.2">
      <c r="A248" s="17" t="s">
        <v>162</v>
      </c>
      <c r="B248" s="11" t="s">
        <v>625</v>
      </c>
      <c r="C248" s="19">
        <v>3995.1549599999998</v>
      </c>
      <c r="D248" s="19">
        <v>4084.6845199999998</v>
      </c>
      <c r="E248" s="26">
        <f t="shared" si="5"/>
        <v>102.24095337718767</v>
      </c>
      <c r="F248" s="26">
        <v>3490.4214200000001</v>
      </c>
      <c r="G248" s="26">
        <f t="shared" si="6"/>
        <v>117.02554014237055</v>
      </c>
    </row>
    <row r="249" spans="1:7" s="10" customFormat="1" ht="45" x14ac:dyDescent="0.2">
      <c r="A249" s="17" t="s">
        <v>163</v>
      </c>
      <c r="B249" s="11" t="s">
        <v>626</v>
      </c>
      <c r="C249" s="19">
        <v>12641.074869999999</v>
      </c>
      <c r="D249" s="19">
        <v>12979.263660000001</v>
      </c>
      <c r="E249" s="26">
        <f t="shared" si="5"/>
        <v>102.67531672328431</v>
      </c>
      <c r="F249" s="26">
        <v>13515.94832</v>
      </c>
      <c r="G249" s="26">
        <f t="shared" si="6"/>
        <v>96.029248948770771</v>
      </c>
    </row>
    <row r="250" spans="1:7" s="10" customFormat="1" ht="67.5" x14ac:dyDescent="0.2">
      <c r="A250" s="17" t="s">
        <v>1262</v>
      </c>
      <c r="B250" s="11" t="s">
        <v>1347</v>
      </c>
      <c r="C250" s="19">
        <v>30978.57173</v>
      </c>
      <c r="D250" s="19">
        <v>31629.78587</v>
      </c>
      <c r="E250" s="26">
        <f t="shared" si="5"/>
        <v>102.10214384857956</v>
      </c>
      <c r="F250" s="26">
        <v>33096.664469999996</v>
      </c>
      <c r="G250" s="26">
        <f t="shared" si="6"/>
        <v>95.56789596930642</v>
      </c>
    </row>
    <row r="251" spans="1:7" s="10" customFormat="1" ht="67.5" x14ac:dyDescent="0.2">
      <c r="A251" s="17" t="s">
        <v>1263</v>
      </c>
      <c r="B251" s="11" t="s">
        <v>1348</v>
      </c>
      <c r="C251" s="19">
        <v>29128.32173</v>
      </c>
      <c r="D251" s="19">
        <v>29712.186300000001</v>
      </c>
      <c r="E251" s="26">
        <f t="shared" si="5"/>
        <v>102.00445660897333</v>
      </c>
      <c r="F251" s="26">
        <v>31739.9745</v>
      </c>
      <c r="G251" s="26">
        <f t="shared" si="6"/>
        <v>93.611248175388425</v>
      </c>
    </row>
    <row r="252" spans="1:7" s="10" customFormat="1" ht="67.5" x14ac:dyDescent="0.2">
      <c r="A252" s="17" t="s">
        <v>1264</v>
      </c>
      <c r="B252" s="11" t="s">
        <v>1349</v>
      </c>
      <c r="C252" s="19">
        <v>439.15</v>
      </c>
      <c r="D252" s="19">
        <v>140.79032999999998</v>
      </c>
      <c r="E252" s="26">
        <f t="shared" si="5"/>
        <v>32.059735853353068</v>
      </c>
      <c r="F252" s="26">
        <v>62.184899999999999</v>
      </c>
      <c r="G252" s="26" t="s">
        <v>2168</v>
      </c>
    </row>
    <row r="253" spans="1:7" s="10" customFormat="1" ht="67.5" x14ac:dyDescent="0.2">
      <c r="A253" s="17" t="s">
        <v>1265</v>
      </c>
      <c r="B253" s="11" t="s">
        <v>1350</v>
      </c>
      <c r="C253" s="19">
        <v>27.6</v>
      </c>
      <c r="D253" s="19">
        <v>53.055030000000002</v>
      </c>
      <c r="E253" s="26">
        <f t="shared" si="5"/>
        <v>192.22836956521738</v>
      </c>
      <c r="F253" s="26">
        <v>19.874939999999999</v>
      </c>
      <c r="G253" s="26" t="s">
        <v>2168</v>
      </c>
    </row>
    <row r="254" spans="1:7" s="16" customFormat="1" ht="67.5" x14ac:dyDescent="0.2">
      <c r="A254" s="17" t="s">
        <v>1266</v>
      </c>
      <c r="B254" s="11" t="s">
        <v>1351</v>
      </c>
      <c r="C254" s="19">
        <v>981.7</v>
      </c>
      <c r="D254" s="19">
        <v>1201.99821</v>
      </c>
      <c r="E254" s="26">
        <f t="shared" si="5"/>
        <v>122.44048181725577</v>
      </c>
      <c r="F254" s="26">
        <v>1023.37321</v>
      </c>
      <c r="G254" s="26">
        <f t="shared" si="6"/>
        <v>117.45453156820471</v>
      </c>
    </row>
    <row r="255" spans="1:7" s="10" customFormat="1" ht="67.5" x14ac:dyDescent="0.2">
      <c r="A255" s="17" t="s">
        <v>1267</v>
      </c>
      <c r="B255" s="11" t="s">
        <v>1352</v>
      </c>
      <c r="C255" s="19">
        <v>401.8</v>
      </c>
      <c r="D255" s="19">
        <v>521.75599999999997</v>
      </c>
      <c r="E255" s="26">
        <f t="shared" si="5"/>
        <v>129.85465405674464</v>
      </c>
      <c r="F255" s="26">
        <v>251.25692000000001</v>
      </c>
      <c r="G255" s="26" t="s">
        <v>2168</v>
      </c>
    </row>
    <row r="256" spans="1:7" s="10" customFormat="1" ht="11.25" x14ac:dyDescent="0.2">
      <c r="A256" s="24" t="s">
        <v>164</v>
      </c>
      <c r="B256" s="15" t="s">
        <v>627</v>
      </c>
      <c r="C256" s="21">
        <v>690509.5</v>
      </c>
      <c r="D256" s="21">
        <v>685135.60011</v>
      </c>
      <c r="E256" s="20">
        <f t="shared" si="5"/>
        <v>99.221748594335054</v>
      </c>
      <c r="F256" s="20">
        <v>531275.23032999993</v>
      </c>
      <c r="G256" s="20">
        <f t="shared" si="6"/>
        <v>128.96057655171128</v>
      </c>
    </row>
    <row r="257" spans="1:8" s="10" customFormat="1" ht="11.25" x14ac:dyDescent="0.2">
      <c r="A257" s="17" t="s">
        <v>165</v>
      </c>
      <c r="B257" s="11" t="s">
        <v>628</v>
      </c>
      <c r="C257" s="19">
        <v>56900.4</v>
      </c>
      <c r="D257" s="19">
        <v>56968.20261</v>
      </c>
      <c r="E257" s="26">
        <f t="shared" si="5"/>
        <v>100.11916016407618</v>
      </c>
      <c r="F257" s="26">
        <v>91939.02906999999</v>
      </c>
      <c r="G257" s="26">
        <f t="shared" si="6"/>
        <v>61.963023958656215</v>
      </c>
    </row>
    <row r="258" spans="1:8" s="10" customFormat="1" ht="22.5" x14ac:dyDescent="0.2">
      <c r="A258" s="17" t="s">
        <v>1705</v>
      </c>
      <c r="B258" s="11" t="s">
        <v>629</v>
      </c>
      <c r="C258" s="19">
        <v>10878.69</v>
      </c>
      <c r="D258" s="19">
        <v>9407.3431199999995</v>
      </c>
      <c r="E258" s="26">
        <f t="shared" si="5"/>
        <v>86.474962702310648</v>
      </c>
      <c r="F258" s="26">
        <v>11453.389060000001</v>
      </c>
      <c r="G258" s="26">
        <f t="shared" si="6"/>
        <v>82.135890702031205</v>
      </c>
    </row>
    <row r="259" spans="1:8" s="10" customFormat="1" ht="11.25" x14ac:dyDescent="0.2">
      <c r="A259" s="17" t="s">
        <v>166</v>
      </c>
      <c r="B259" s="11" t="s">
        <v>630</v>
      </c>
      <c r="C259" s="19">
        <v>11879.14</v>
      </c>
      <c r="D259" s="19">
        <v>12320.45493</v>
      </c>
      <c r="E259" s="26">
        <f t="shared" si="5"/>
        <v>103.71504107199681</v>
      </c>
      <c r="F259" s="26">
        <v>15594.886390000001</v>
      </c>
      <c r="G259" s="26">
        <f t="shared" si="6"/>
        <v>79.003172077613314</v>
      </c>
    </row>
    <row r="260" spans="1:8" s="16" customFormat="1" ht="11.25" x14ac:dyDescent="0.2">
      <c r="A260" s="17" t="s">
        <v>167</v>
      </c>
      <c r="B260" s="11" t="s">
        <v>631</v>
      </c>
      <c r="C260" s="19">
        <v>34142.57</v>
      </c>
      <c r="D260" s="19">
        <v>35239.084560000003</v>
      </c>
      <c r="E260" s="26">
        <f t="shared" si="5"/>
        <v>103.21157592999003</v>
      </c>
      <c r="F260" s="26">
        <v>64882.152829999999</v>
      </c>
      <c r="G260" s="26">
        <f t="shared" si="6"/>
        <v>54.312446524903635</v>
      </c>
    </row>
    <row r="261" spans="1:8" s="10" customFormat="1" ht="11.25" x14ac:dyDescent="0.2">
      <c r="A261" s="17" t="s">
        <v>168</v>
      </c>
      <c r="B261" s="11" t="s">
        <v>632</v>
      </c>
      <c r="C261" s="19">
        <v>26166.07</v>
      </c>
      <c r="D261" s="19">
        <v>23618.069219999998</v>
      </c>
      <c r="E261" s="26">
        <f t="shared" si="5"/>
        <v>90.262195354518269</v>
      </c>
      <c r="F261" s="26">
        <v>51275.096399999995</v>
      </c>
      <c r="G261" s="26">
        <f t="shared" si="6"/>
        <v>46.061481846380303</v>
      </c>
    </row>
    <row r="262" spans="1:8" s="10" customFormat="1" ht="11.25" x14ac:dyDescent="0.2">
      <c r="A262" s="17" t="s">
        <v>169</v>
      </c>
      <c r="B262" s="11" t="s">
        <v>633</v>
      </c>
      <c r="C262" s="19">
        <v>7976.5</v>
      </c>
      <c r="D262" s="19">
        <v>11621.01534</v>
      </c>
      <c r="E262" s="26">
        <f t="shared" si="5"/>
        <v>145.6906580580455</v>
      </c>
      <c r="F262" s="26">
        <v>13607.056430000001</v>
      </c>
      <c r="G262" s="26">
        <f t="shared" si="6"/>
        <v>85.40432972982093</v>
      </c>
    </row>
    <row r="263" spans="1:8" s="10" customFormat="1" ht="22.5" x14ac:dyDescent="0.2">
      <c r="A263" s="17" t="s">
        <v>170</v>
      </c>
      <c r="B263" s="11" t="s">
        <v>634</v>
      </c>
      <c r="C263" s="19">
        <v>0</v>
      </c>
      <c r="D263" s="19">
        <v>1.32</v>
      </c>
      <c r="E263" s="26">
        <v>0</v>
      </c>
      <c r="F263" s="26">
        <v>8.6007900000000017</v>
      </c>
      <c r="G263" s="26">
        <f t="shared" si="6"/>
        <v>15.347427387484169</v>
      </c>
    </row>
    <row r="264" spans="1:8" s="10" customFormat="1" ht="11.25" x14ac:dyDescent="0.2">
      <c r="A264" s="17" t="s">
        <v>171</v>
      </c>
      <c r="B264" s="11" t="s">
        <v>635</v>
      </c>
      <c r="C264" s="19">
        <v>32757.7</v>
      </c>
      <c r="D264" s="19">
        <v>45725.307509999999</v>
      </c>
      <c r="E264" s="26">
        <f t="shared" si="5"/>
        <v>139.58644077575653</v>
      </c>
      <c r="F264" s="26">
        <v>888.72320999999999</v>
      </c>
      <c r="G264" s="26" t="s">
        <v>2168</v>
      </c>
    </row>
    <row r="265" spans="1:8" s="10" customFormat="1" ht="33.75" x14ac:dyDescent="0.2">
      <c r="A265" s="17" t="s">
        <v>172</v>
      </c>
      <c r="B265" s="11" t="s">
        <v>636</v>
      </c>
      <c r="C265" s="19">
        <v>32103.7</v>
      </c>
      <c r="D265" s="19">
        <v>44664.892570000004</v>
      </c>
      <c r="E265" s="26">
        <f t="shared" si="5"/>
        <v>139.12693107025046</v>
      </c>
      <c r="F265" s="26">
        <v>670.43060000000003</v>
      </c>
      <c r="G265" s="26" t="s">
        <v>2168</v>
      </c>
    </row>
    <row r="266" spans="1:8" s="10" customFormat="1" ht="33.75" x14ac:dyDescent="0.2">
      <c r="A266" s="17" t="s">
        <v>173</v>
      </c>
      <c r="B266" s="11" t="s">
        <v>637</v>
      </c>
      <c r="C266" s="19">
        <v>32103.7</v>
      </c>
      <c r="D266" s="19">
        <v>44664.892570000004</v>
      </c>
      <c r="E266" s="26">
        <f t="shared" si="5"/>
        <v>139.12693107025046</v>
      </c>
      <c r="F266" s="26">
        <v>670.43060000000003</v>
      </c>
      <c r="G266" s="26" t="s">
        <v>2168</v>
      </c>
    </row>
    <row r="267" spans="1:8" s="10" customFormat="1" ht="22.5" x14ac:dyDescent="0.2">
      <c r="A267" s="17" t="s">
        <v>174</v>
      </c>
      <c r="B267" s="11" t="s">
        <v>638</v>
      </c>
      <c r="C267" s="19">
        <v>49</v>
      </c>
      <c r="D267" s="19">
        <v>184.31294</v>
      </c>
      <c r="E267" s="26" t="s">
        <v>2168</v>
      </c>
      <c r="F267" s="26">
        <v>48.292610000000003</v>
      </c>
      <c r="G267" s="26" t="s">
        <v>2168</v>
      </c>
    </row>
    <row r="268" spans="1:8" s="10" customFormat="1" ht="33.75" x14ac:dyDescent="0.2">
      <c r="A268" s="34" t="s">
        <v>1268</v>
      </c>
      <c r="B268" s="11" t="s">
        <v>639</v>
      </c>
      <c r="C268" s="19">
        <v>485</v>
      </c>
      <c r="D268" s="19">
        <v>320</v>
      </c>
      <c r="E268" s="26">
        <f t="shared" si="5"/>
        <v>65.979381443298962</v>
      </c>
      <c r="F268" s="26">
        <v>170</v>
      </c>
      <c r="G268" s="26">
        <f t="shared" si="6"/>
        <v>188.23529411764704</v>
      </c>
    </row>
    <row r="269" spans="1:8" s="16" customFormat="1" ht="78.75" x14ac:dyDescent="0.2">
      <c r="A269" s="17" t="s">
        <v>1269</v>
      </c>
      <c r="B269" s="33" t="s">
        <v>640</v>
      </c>
      <c r="C269" s="26">
        <v>485</v>
      </c>
      <c r="D269" s="26">
        <v>320</v>
      </c>
      <c r="E269" s="26">
        <f t="shared" si="5"/>
        <v>65.979381443298962</v>
      </c>
      <c r="F269" s="26">
        <v>170</v>
      </c>
      <c r="G269" s="26">
        <f t="shared" si="6"/>
        <v>188.23529411764704</v>
      </c>
      <c r="H269" s="25"/>
    </row>
    <row r="270" spans="1:8" s="16" customFormat="1" ht="22.5" x14ac:dyDescent="0.2">
      <c r="A270" s="17" t="s">
        <v>175</v>
      </c>
      <c r="B270" s="11" t="s">
        <v>641</v>
      </c>
      <c r="C270" s="19">
        <v>120</v>
      </c>
      <c r="D270" s="19">
        <v>556.10199999999998</v>
      </c>
      <c r="E270" s="26" t="s">
        <v>2168</v>
      </c>
      <c r="F270" s="26">
        <v>0</v>
      </c>
      <c r="G270" s="26">
        <v>0</v>
      </c>
    </row>
    <row r="271" spans="1:8" s="16" customFormat="1" ht="22.5" x14ac:dyDescent="0.2">
      <c r="A271" s="17" t="s">
        <v>176</v>
      </c>
      <c r="B271" s="11" t="s">
        <v>642</v>
      </c>
      <c r="C271" s="19">
        <v>120</v>
      </c>
      <c r="D271" s="19">
        <v>556.10199999999998</v>
      </c>
      <c r="E271" s="26" t="s">
        <v>2168</v>
      </c>
      <c r="F271" s="26">
        <v>0</v>
      </c>
      <c r="G271" s="26">
        <v>0</v>
      </c>
    </row>
    <row r="272" spans="1:8" s="16" customFormat="1" ht="11.25" x14ac:dyDescent="0.2">
      <c r="A272" s="17" t="s">
        <v>177</v>
      </c>
      <c r="B272" s="11" t="s">
        <v>643</v>
      </c>
      <c r="C272" s="19">
        <v>600851.4</v>
      </c>
      <c r="D272" s="19">
        <v>582442.08999000001</v>
      </c>
      <c r="E272" s="26">
        <f t="shared" si="5"/>
        <v>96.936129297526804</v>
      </c>
      <c r="F272" s="26">
        <v>438447.47805000003</v>
      </c>
      <c r="G272" s="26">
        <f t="shared" si="6"/>
        <v>132.84192956940194</v>
      </c>
    </row>
    <row r="273" spans="1:7" s="10" customFormat="1" ht="11.25" x14ac:dyDescent="0.2">
      <c r="A273" s="17" t="s">
        <v>178</v>
      </c>
      <c r="B273" s="11" t="s">
        <v>644</v>
      </c>
      <c r="C273" s="19">
        <v>600851.4</v>
      </c>
      <c r="D273" s="19">
        <v>582442.08999000001</v>
      </c>
      <c r="E273" s="26">
        <f t="shared" si="5"/>
        <v>96.936129297526804</v>
      </c>
      <c r="F273" s="26">
        <v>438447.47805000003</v>
      </c>
      <c r="G273" s="26">
        <f t="shared" si="6"/>
        <v>132.84192956940194</v>
      </c>
    </row>
    <row r="274" spans="1:7" s="10" customFormat="1" ht="33.75" x14ac:dyDescent="0.2">
      <c r="A274" s="17" t="s">
        <v>1270</v>
      </c>
      <c r="B274" s="11" t="s">
        <v>645</v>
      </c>
      <c r="C274" s="19">
        <v>5406</v>
      </c>
      <c r="D274" s="19">
        <v>0</v>
      </c>
      <c r="E274" s="26">
        <f t="shared" si="5"/>
        <v>0</v>
      </c>
      <c r="F274" s="26">
        <v>0</v>
      </c>
      <c r="G274" s="26">
        <v>0</v>
      </c>
    </row>
    <row r="275" spans="1:7" s="10" customFormat="1" ht="22.5" x14ac:dyDescent="0.2">
      <c r="A275" s="17" t="s">
        <v>179</v>
      </c>
      <c r="B275" s="11" t="s">
        <v>646</v>
      </c>
      <c r="C275" s="19">
        <v>574116.4</v>
      </c>
      <c r="D275" s="19">
        <v>563294.87474999996</v>
      </c>
      <c r="E275" s="26">
        <f t="shared" si="5"/>
        <v>98.115099089661953</v>
      </c>
      <c r="F275" s="26">
        <v>418652.04072000005</v>
      </c>
      <c r="G275" s="26">
        <f t="shared" si="6"/>
        <v>134.54965459650987</v>
      </c>
    </row>
    <row r="276" spans="1:7" s="10" customFormat="1" ht="33.75" x14ac:dyDescent="0.2">
      <c r="A276" s="17" t="s">
        <v>180</v>
      </c>
      <c r="B276" s="11" t="s">
        <v>647</v>
      </c>
      <c r="C276" s="19">
        <v>21329</v>
      </c>
      <c r="D276" s="19">
        <v>19147.215239999998</v>
      </c>
      <c r="E276" s="26">
        <f t="shared" si="5"/>
        <v>89.77080613249565</v>
      </c>
      <c r="F276" s="26">
        <v>19795.437329999997</v>
      </c>
      <c r="G276" s="26">
        <f t="shared" si="6"/>
        <v>96.725396467914265</v>
      </c>
    </row>
    <row r="277" spans="1:7" s="10" customFormat="1" ht="21.75" x14ac:dyDescent="0.2">
      <c r="A277" s="24" t="s">
        <v>181</v>
      </c>
      <c r="B277" s="15" t="s">
        <v>648</v>
      </c>
      <c r="C277" s="21">
        <v>2404807.6300500003</v>
      </c>
      <c r="D277" s="21">
        <v>1655290.8751700001</v>
      </c>
      <c r="E277" s="20">
        <f t="shared" si="5"/>
        <v>68.832569162115632</v>
      </c>
      <c r="F277" s="20">
        <v>1607313.02208</v>
      </c>
      <c r="G277" s="20">
        <f t="shared" si="6"/>
        <v>102.98497258660373</v>
      </c>
    </row>
    <row r="278" spans="1:7" s="10" customFormat="1" ht="11.25" x14ac:dyDescent="0.2">
      <c r="A278" s="17" t="s">
        <v>182</v>
      </c>
      <c r="B278" s="11" t="s">
        <v>649</v>
      </c>
      <c r="C278" s="19">
        <v>63219.36335</v>
      </c>
      <c r="D278" s="19">
        <v>55982.418290000001</v>
      </c>
      <c r="E278" s="26">
        <f t="shared" si="5"/>
        <v>88.552644828239963</v>
      </c>
      <c r="F278" s="26">
        <v>53767.21976</v>
      </c>
      <c r="G278" s="26">
        <f t="shared" si="6"/>
        <v>104.11997968257975</v>
      </c>
    </row>
    <row r="279" spans="1:7" s="10" customFormat="1" ht="33.75" x14ac:dyDescent="0.2">
      <c r="A279" s="17" t="s">
        <v>183</v>
      </c>
      <c r="B279" s="11" t="s">
        <v>650</v>
      </c>
      <c r="C279" s="19">
        <v>2</v>
      </c>
      <c r="D279" s="19">
        <v>1.1000000000000001</v>
      </c>
      <c r="E279" s="26">
        <f t="shared" ref="E279:E345" si="7">D279/C279*100</f>
        <v>55.000000000000007</v>
      </c>
      <c r="F279" s="26">
        <v>1.75</v>
      </c>
      <c r="G279" s="26">
        <f t="shared" ref="G279:G344" si="8">D279/F279*100</f>
        <v>62.857142857142868</v>
      </c>
    </row>
    <row r="280" spans="1:7" s="10" customFormat="1" ht="22.5" x14ac:dyDescent="0.2">
      <c r="A280" s="17" t="s">
        <v>2055</v>
      </c>
      <c r="B280" s="11" t="s">
        <v>2056</v>
      </c>
      <c r="C280" s="19">
        <v>0</v>
      </c>
      <c r="D280" s="19">
        <v>0</v>
      </c>
      <c r="E280" s="26">
        <v>0</v>
      </c>
      <c r="F280" s="26">
        <v>200.01</v>
      </c>
      <c r="G280" s="26">
        <f t="shared" si="8"/>
        <v>0</v>
      </c>
    </row>
    <row r="281" spans="1:7" s="10" customFormat="1" ht="11.25" x14ac:dyDescent="0.2">
      <c r="A281" s="17" t="s">
        <v>184</v>
      </c>
      <c r="B281" s="11" t="s">
        <v>651</v>
      </c>
      <c r="C281" s="19">
        <v>0.1</v>
      </c>
      <c r="D281" s="19">
        <v>0.1</v>
      </c>
      <c r="E281" s="26">
        <f t="shared" si="7"/>
        <v>100</v>
      </c>
      <c r="F281" s="26">
        <v>0.22500000000000001</v>
      </c>
      <c r="G281" s="26">
        <f t="shared" si="8"/>
        <v>44.44444444444445</v>
      </c>
    </row>
    <row r="282" spans="1:7" s="10" customFormat="1" ht="22.5" x14ac:dyDescent="0.2">
      <c r="A282" s="17" t="s">
        <v>185</v>
      </c>
      <c r="B282" s="11" t="s">
        <v>652</v>
      </c>
      <c r="C282" s="19">
        <v>50.3</v>
      </c>
      <c r="D282" s="19">
        <v>116.2</v>
      </c>
      <c r="E282" s="26" t="s">
        <v>2168</v>
      </c>
      <c r="F282" s="26">
        <v>102.85</v>
      </c>
      <c r="G282" s="26">
        <f t="shared" si="8"/>
        <v>112.98006806028198</v>
      </c>
    </row>
    <row r="283" spans="1:7" s="16" customFormat="1" ht="56.25" x14ac:dyDescent="0.2">
      <c r="A283" s="17" t="s">
        <v>186</v>
      </c>
      <c r="B283" s="11" t="s">
        <v>653</v>
      </c>
      <c r="C283" s="19">
        <v>50.3</v>
      </c>
      <c r="D283" s="19">
        <v>116.2</v>
      </c>
      <c r="E283" s="26" t="s">
        <v>2168</v>
      </c>
      <c r="F283" s="26">
        <v>102.85</v>
      </c>
      <c r="G283" s="26">
        <f t="shared" si="8"/>
        <v>112.98006806028198</v>
      </c>
    </row>
    <row r="284" spans="1:7" s="16" customFormat="1" ht="22.5" x14ac:dyDescent="0.2">
      <c r="A284" s="17" t="s">
        <v>187</v>
      </c>
      <c r="B284" s="11" t="s">
        <v>654</v>
      </c>
      <c r="C284" s="19">
        <v>108.3</v>
      </c>
      <c r="D284" s="19">
        <v>67.976199999999992</v>
      </c>
      <c r="E284" s="26">
        <f t="shared" si="7"/>
        <v>62.766574330563238</v>
      </c>
      <c r="F284" s="26">
        <v>189.05620000000002</v>
      </c>
      <c r="G284" s="26">
        <f t="shared" si="8"/>
        <v>35.955551841198535</v>
      </c>
    </row>
    <row r="285" spans="1:7" s="10" customFormat="1" ht="45" x14ac:dyDescent="0.2">
      <c r="A285" s="17" t="s">
        <v>188</v>
      </c>
      <c r="B285" s="11" t="s">
        <v>655</v>
      </c>
      <c r="C285" s="19">
        <v>108.3</v>
      </c>
      <c r="D285" s="19">
        <v>67.976199999999992</v>
      </c>
      <c r="E285" s="26">
        <f t="shared" si="7"/>
        <v>62.766574330563238</v>
      </c>
      <c r="F285" s="26">
        <v>189.05620000000002</v>
      </c>
      <c r="G285" s="26">
        <f t="shared" si="8"/>
        <v>35.955551841198535</v>
      </c>
    </row>
    <row r="286" spans="1:7" s="10" customFormat="1" ht="11.25" x14ac:dyDescent="0.2">
      <c r="A286" s="17" t="s">
        <v>189</v>
      </c>
      <c r="B286" s="11" t="s">
        <v>656</v>
      </c>
      <c r="C286" s="19">
        <v>63058.663350000003</v>
      </c>
      <c r="D286" s="19">
        <v>55797.042090000003</v>
      </c>
      <c r="E286" s="26">
        <f t="shared" si="7"/>
        <v>88.484340018919866</v>
      </c>
      <c r="F286" s="26">
        <v>53273.328560000002</v>
      </c>
      <c r="G286" s="26">
        <f t="shared" si="8"/>
        <v>104.73729274707817</v>
      </c>
    </row>
    <row r="287" spans="1:7" s="10" customFormat="1" ht="22.5" x14ac:dyDescent="0.2">
      <c r="A287" s="17" t="s">
        <v>1706</v>
      </c>
      <c r="B287" s="11" t="s">
        <v>1871</v>
      </c>
      <c r="C287" s="19">
        <v>0.6</v>
      </c>
      <c r="D287" s="19">
        <v>0.6</v>
      </c>
      <c r="E287" s="26">
        <f t="shared" si="7"/>
        <v>100</v>
      </c>
      <c r="F287" s="26">
        <v>0</v>
      </c>
      <c r="G287" s="26">
        <v>0</v>
      </c>
    </row>
    <row r="288" spans="1:7" s="10" customFormat="1" ht="22.5" x14ac:dyDescent="0.2">
      <c r="A288" s="17" t="s">
        <v>190</v>
      </c>
      <c r="B288" s="11" t="s">
        <v>657</v>
      </c>
      <c r="C288" s="19">
        <v>38061.300000000003</v>
      </c>
      <c r="D288" s="19">
        <v>32866.327499999999</v>
      </c>
      <c r="E288" s="26">
        <f t="shared" si="7"/>
        <v>86.351037668182627</v>
      </c>
      <c r="F288" s="26">
        <v>30494.831409999999</v>
      </c>
      <c r="G288" s="26">
        <f t="shared" si="8"/>
        <v>107.7767148737944</v>
      </c>
    </row>
    <row r="289" spans="1:7" s="10" customFormat="1" ht="22.5" x14ac:dyDescent="0.2">
      <c r="A289" s="17" t="s">
        <v>191</v>
      </c>
      <c r="B289" s="11" t="s">
        <v>658</v>
      </c>
      <c r="C289" s="19">
        <v>7323.6580000000004</v>
      </c>
      <c r="D289" s="19">
        <v>7038.2494200000001</v>
      </c>
      <c r="E289" s="26">
        <f t="shared" si="7"/>
        <v>96.102923156706652</v>
      </c>
      <c r="F289" s="26">
        <v>8574.7258099999999</v>
      </c>
      <c r="G289" s="26">
        <f t="shared" si="8"/>
        <v>82.08133502988359</v>
      </c>
    </row>
    <row r="290" spans="1:7" s="10" customFormat="1" ht="22.5" x14ac:dyDescent="0.2">
      <c r="A290" s="17" t="s">
        <v>1271</v>
      </c>
      <c r="B290" s="11" t="s">
        <v>1353</v>
      </c>
      <c r="C290" s="19">
        <v>12012.530349999999</v>
      </c>
      <c r="D290" s="19">
        <v>10330.966490000001</v>
      </c>
      <c r="E290" s="26">
        <f t="shared" si="7"/>
        <v>86.00158492003311</v>
      </c>
      <c r="F290" s="26">
        <v>5896.4753899999996</v>
      </c>
      <c r="G290" s="26">
        <f t="shared" si="8"/>
        <v>175.20579340533806</v>
      </c>
    </row>
    <row r="291" spans="1:7" s="10" customFormat="1" ht="22.5" x14ac:dyDescent="0.2">
      <c r="A291" s="17" t="s">
        <v>192</v>
      </c>
      <c r="B291" s="11" t="s">
        <v>659</v>
      </c>
      <c r="C291" s="19">
        <v>652.6</v>
      </c>
      <c r="D291" s="19">
        <v>617.07308</v>
      </c>
      <c r="E291" s="26">
        <f t="shared" si="7"/>
        <v>94.556095617529877</v>
      </c>
      <c r="F291" s="26">
        <v>2770.7835499999997</v>
      </c>
      <c r="G291" s="26">
        <f t="shared" si="8"/>
        <v>22.270706782563369</v>
      </c>
    </row>
    <row r="292" spans="1:7" s="10" customFormat="1" ht="22.5" x14ac:dyDescent="0.2">
      <c r="A292" s="17" t="s">
        <v>193</v>
      </c>
      <c r="B292" s="11" t="s">
        <v>660</v>
      </c>
      <c r="C292" s="19">
        <v>3406.9749999999999</v>
      </c>
      <c r="D292" s="19">
        <v>3441.2066400000003</v>
      </c>
      <c r="E292" s="26">
        <f t="shared" si="7"/>
        <v>101.00475172256915</v>
      </c>
      <c r="F292" s="26">
        <v>3083.8391799999999</v>
      </c>
      <c r="G292" s="26">
        <f t="shared" si="8"/>
        <v>111.58839482673673</v>
      </c>
    </row>
    <row r="293" spans="1:7" s="10" customFormat="1" ht="22.5" x14ac:dyDescent="0.2">
      <c r="A293" s="17" t="s">
        <v>194</v>
      </c>
      <c r="B293" s="11" t="s">
        <v>661</v>
      </c>
      <c r="C293" s="19">
        <v>1601</v>
      </c>
      <c r="D293" s="19">
        <v>1502.61896</v>
      </c>
      <c r="E293" s="26">
        <f t="shared" si="7"/>
        <v>93.855025608994382</v>
      </c>
      <c r="F293" s="26">
        <v>2452.6732200000001</v>
      </c>
      <c r="G293" s="26">
        <f t="shared" si="8"/>
        <v>61.264539757970695</v>
      </c>
    </row>
    <row r="294" spans="1:7" s="10" customFormat="1" ht="11.25" x14ac:dyDescent="0.2">
      <c r="A294" s="17" t="s">
        <v>195</v>
      </c>
      <c r="B294" s="11" t="s">
        <v>662</v>
      </c>
      <c r="C294" s="19">
        <v>2341588.2667</v>
      </c>
      <c r="D294" s="19">
        <v>1599308.4568800002</v>
      </c>
      <c r="E294" s="26">
        <f t="shared" si="7"/>
        <v>68.300156762141</v>
      </c>
      <c r="F294" s="26">
        <v>1553545.80232</v>
      </c>
      <c r="G294" s="26">
        <f t="shared" si="8"/>
        <v>102.94569072193818</v>
      </c>
    </row>
    <row r="295" spans="1:7" s="10" customFormat="1" ht="22.5" x14ac:dyDescent="0.2">
      <c r="A295" s="17" t="s">
        <v>196</v>
      </c>
      <c r="B295" s="11" t="s">
        <v>663</v>
      </c>
      <c r="C295" s="19">
        <v>25675.18447</v>
      </c>
      <c r="D295" s="19">
        <v>27473.385549999999</v>
      </c>
      <c r="E295" s="26">
        <f t="shared" si="7"/>
        <v>107.00365398387339</v>
      </c>
      <c r="F295" s="26">
        <v>47679.504500000003</v>
      </c>
      <c r="G295" s="26">
        <f t="shared" si="8"/>
        <v>57.6209544081986</v>
      </c>
    </row>
    <row r="296" spans="1:7" s="10" customFormat="1" ht="22.5" x14ac:dyDescent="0.2">
      <c r="A296" s="17" t="s">
        <v>197</v>
      </c>
      <c r="B296" s="11" t="s">
        <v>664</v>
      </c>
      <c r="C296" s="19">
        <v>6508.1</v>
      </c>
      <c r="D296" s="19">
        <v>6337.7969499999999</v>
      </c>
      <c r="E296" s="26">
        <f t="shared" si="7"/>
        <v>97.38321399486793</v>
      </c>
      <c r="F296" s="26">
        <v>6426.3517199999997</v>
      </c>
      <c r="G296" s="26">
        <f t="shared" si="8"/>
        <v>98.622005550608122</v>
      </c>
    </row>
    <row r="297" spans="1:7" s="10" customFormat="1" ht="22.5" x14ac:dyDescent="0.2">
      <c r="A297" s="17" t="s">
        <v>198</v>
      </c>
      <c r="B297" s="11" t="s">
        <v>665</v>
      </c>
      <c r="C297" s="19">
        <v>6721.4840700000004</v>
      </c>
      <c r="D297" s="19">
        <v>8333.7182699999994</v>
      </c>
      <c r="E297" s="26">
        <f t="shared" si="7"/>
        <v>123.98628313642644</v>
      </c>
      <c r="F297" s="26">
        <v>30677.280429999999</v>
      </c>
      <c r="G297" s="26">
        <f t="shared" si="8"/>
        <v>27.165766173491278</v>
      </c>
    </row>
    <row r="298" spans="1:7" s="10" customFormat="1" ht="22.5" x14ac:dyDescent="0.2">
      <c r="A298" s="17" t="s">
        <v>1272</v>
      </c>
      <c r="B298" s="11" t="s">
        <v>1354</v>
      </c>
      <c r="C298" s="19">
        <v>9330.7000000000007</v>
      </c>
      <c r="D298" s="19">
        <v>9307.8401999999987</v>
      </c>
      <c r="E298" s="26">
        <f t="shared" si="7"/>
        <v>99.755004447683433</v>
      </c>
      <c r="F298" s="26">
        <v>5180.9493000000002</v>
      </c>
      <c r="G298" s="26">
        <f t="shared" si="8"/>
        <v>179.65511069564025</v>
      </c>
    </row>
    <row r="299" spans="1:7" s="16" customFormat="1" ht="22.5" x14ac:dyDescent="0.2">
      <c r="A299" s="17" t="s">
        <v>199</v>
      </c>
      <c r="B299" s="11" t="s">
        <v>666</v>
      </c>
      <c r="C299" s="19">
        <v>2114.5700000000002</v>
      </c>
      <c r="D299" s="19">
        <v>2258.1511399999999</v>
      </c>
      <c r="E299" s="26">
        <f t="shared" si="7"/>
        <v>106.79008687345417</v>
      </c>
      <c r="F299" s="26">
        <v>2557.8460099999998</v>
      </c>
      <c r="G299" s="26">
        <f t="shared" si="8"/>
        <v>88.283310690779231</v>
      </c>
    </row>
    <row r="300" spans="1:7" s="10" customFormat="1" ht="22.5" x14ac:dyDescent="0.2">
      <c r="A300" s="17" t="s">
        <v>200</v>
      </c>
      <c r="B300" s="11" t="s">
        <v>667</v>
      </c>
      <c r="C300" s="19">
        <v>225.13039999999998</v>
      </c>
      <c r="D300" s="19">
        <v>361.91086999999999</v>
      </c>
      <c r="E300" s="26">
        <f t="shared" si="7"/>
        <v>160.75610845980819</v>
      </c>
      <c r="F300" s="26">
        <v>1701.3443400000001</v>
      </c>
      <c r="G300" s="26">
        <f t="shared" si="8"/>
        <v>21.272053016616258</v>
      </c>
    </row>
    <row r="301" spans="1:7" s="10" customFormat="1" ht="22.5" x14ac:dyDescent="0.2">
      <c r="A301" s="17" t="s">
        <v>201</v>
      </c>
      <c r="B301" s="11" t="s">
        <v>668</v>
      </c>
      <c r="C301" s="19">
        <v>775.2</v>
      </c>
      <c r="D301" s="19">
        <v>873.96812</v>
      </c>
      <c r="E301" s="26">
        <f t="shared" si="7"/>
        <v>112.74098555211557</v>
      </c>
      <c r="F301" s="26">
        <v>1135.7327</v>
      </c>
      <c r="G301" s="26">
        <f t="shared" si="8"/>
        <v>76.951920112892765</v>
      </c>
    </row>
    <row r="302" spans="1:7" s="10" customFormat="1" ht="11.25" x14ac:dyDescent="0.2">
      <c r="A302" s="17" t="s">
        <v>202</v>
      </c>
      <c r="B302" s="11" t="s">
        <v>669</v>
      </c>
      <c r="C302" s="19">
        <v>2315913.0822299998</v>
      </c>
      <c r="D302" s="19">
        <v>1571835.0713299999</v>
      </c>
      <c r="E302" s="26">
        <f t="shared" si="7"/>
        <v>67.871073547219453</v>
      </c>
      <c r="F302" s="26">
        <v>1505866.29782</v>
      </c>
      <c r="G302" s="26">
        <f t="shared" si="8"/>
        <v>104.380785572099</v>
      </c>
    </row>
    <row r="303" spans="1:7" s="10" customFormat="1" ht="22.5" x14ac:dyDescent="0.2">
      <c r="A303" s="17" t="s">
        <v>203</v>
      </c>
      <c r="B303" s="11" t="s">
        <v>670</v>
      </c>
      <c r="C303" s="19">
        <v>2273502.7000000002</v>
      </c>
      <c r="D303" s="19">
        <v>1506316.4578699998</v>
      </c>
      <c r="E303" s="26">
        <f t="shared" si="7"/>
        <v>66.255318626628394</v>
      </c>
      <c r="F303" s="26">
        <v>1441591.2477799999</v>
      </c>
      <c r="G303" s="26">
        <f t="shared" si="8"/>
        <v>104.48984482873868</v>
      </c>
    </row>
    <row r="304" spans="1:7" s="16" customFormat="1" ht="11.25" x14ac:dyDescent="0.2">
      <c r="A304" s="17" t="s">
        <v>204</v>
      </c>
      <c r="B304" s="11" t="s">
        <v>671</v>
      </c>
      <c r="C304" s="19">
        <v>23177.86131</v>
      </c>
      <c r="D304" s="19">
        <v>42392.32101</v>
      </c>
      <c r="E304" s="26">
        <f t="shared" si="7"/>
        <v>182.90005468153353</v>
      </c>
      <c r="F304" s="26">
        <v>58996.781029999998</v>
      </c>
      <c r="G304" s="26">
        <f t="shared" si="8"/>
        <v>71.855311882937158</v>
      </c>
    </row>
    <row r="305" spans="1:7" s="10" customFormat="1" ht="11.25" x14ac:dyDescent="0.2">
      <c r="A305" s="17" t="s">
        <v>1273</v>
      </c>
      <c r="B305" s="11" t="s">
        <v>1355</v>
      </c>
      <c r="C305" s="19">
        <v>990.60068999999999</v>
      </c>
      <c r="D305" s="19">
        <v>2969.6536299999998</v>
      </c>
      <c r="E305" s="26" t="s">
        <v>2168</v>
      </c>
      <c r="F305" s="26">
        <v>207.86442000000002</v>
      </c>
      <c r="G305" s="26" t="s">
        <v>2168</v>
      </c>
    </row>
    <row r="306" spans="1:7" s="10" customFormat="1" ht="11.25" x14ac:dyDescent="0.2">
      <c r="A306" s="17" t="s">
        <v>205</v>
      </c>
      <c r="B306" s="11" t="s">
        <v>672</v>
      </c>
      <c r="C306" s="19">
        <v>11683.88535</v>
      </c>
      <c r="D306" s="19">
        <v>13542.481689999999</v>
      </c>
      <c r="E306" s="26">
        <f t="shared" si="7"/>
        <v>115.90734832056529</v>
      </c>
      <c r="F306" s="26">
        <v>3876.8272200000001</v>
      </c>
      <c r="G306" s="26" t="s">
        <v>2168</v>
      </c>
    </row>
    <row r="307" spans="1:7" s="10" customFormat="1" ht="11.25" x14ac:dyDescent="0.2">
      <c r="A307" s="17" t="s">
        <v>206</v>
      </c>
      <c r="B307" s="11" t="s">
        <v>673</v>
      </c>
      <c r="C307" s="19">
        <v>914.38942000000009</v>
      </c>
      <c r="D307" s="19">
        <v>1018.75375</v>
      </c>
      <c r="E307" s="26">
        <f t="shared" si="7"/>
        <v>111.41355397572292</v>
      </c>
      <c r="F307" s="26">
        <v>703.7200600000001</v>
      </c>
      <c r="G307" s="26">
        <f t="shared" si="8"/>
        <v>144.76690489681363</v>
      </c>
    </row>
    <row r="308" spans="1:7" s="10" customFormat="1" ht="11.25" x14ac:dyDescent="0.2">
      <c r="A308" s="17" t="s">
        <v>207</v>
      </c>
      <c r="B308" s="11" t="s">
        <v>674</v>
      </c>
      <c r="C308" s="19">
        <v>5643.6454599999997</v>
      </c>
      <c r="D308" s="19">
        <v>5595.4033799999997</v>
      </c>
      <c r="E308" s="26">
        <f t="shared" si="7"/>
        <v>99.145196480857607</v>
      </c>
      <c r="F308" s="26">
        <v>489.85730999999998</v>
      </c>
      <c r="G308" s="26" t="s">
        <v>2168</v>
      </c>
    </row>
    <row r="309" spans="1:7" s="10" customFormat="1" ht="21.75" x14ac:dyDescent="0.2">
      <c r="A309" s="24" t="s">
        <v>208</v>
      </c>
      <c r="B309" s="15" t="s">
        <v>675</v>
      </c>
      <c r="C309" s="21">
        <v>1272763.3794500001</v>
      </c>
      <c r="D309" s="21">
        <v>1368562.8828199999</v>
      </c>
      <c r="E309" s="20">
        <f t="shared" si="7"/>
        <v>107.52689030158911</v>
      </c>
      <c r="F309" s="20">
        <v>854258.93719000008</v>
      </c>
      <c r="G309" s="20">
        <f t="shared" si="8"/>
        <v>160.20469008164568</v>
      </c>
    </row>
    <row r="310" spans="1:7" s="10" customFormat="1" ht="11.25" x14ac:dyDescent="0.2">
      <c r="A310" s="17" t="s">
        <v>209</v>
      </c>
      <c r="B310" s="11" t="s">
        <v>676</v>
      </c>
      <c r="C310" s="19">
        <v>5997.75</v>
      </c>
      <c r="D310" s="19">
        <v>6243.1873700000006</v>
      </c>
      <c r="E310" s="26">
        <f t="shared" si="7"/>
        <v>104.09215739235546</v>
      </c>
      <c r="F310" s="26">
        <v>5771.7889800000003</v>
      </c>
      <c r="G310" s="26">
        <f t="shared" si="8"/>
        <v>108.16728386352059</v>
      </c>
    </row>
    <row r="311" spans="1:7" s="10" customFormat="1" ht="22.5" x14ac:dyDescent="0.2">
      <c r="A311" s="17" t="s">
        <v>1139</v>
      </c>
      <c r="B311" s="11" t="s">
        <v>1153</v>
      </c>
      <c r="C311" s="19">
        <v>339.6</v>
      </c>
      <c r="D311" s="19">
        <v>343.78737000000001</v>
      </c>
      <c r="E311" s="26">
        <f t="shared" si="7"/>
        <v>101.23303003533567</v>
      </c>
      <c r="F311" s="26">
        <v>321.44397999999995</v>
      </c>
      <c r="G311" s="26">
        <f t="shared" si="8"/>
        <v>106.9509436760956</v>
      </c>
    </row>
    <row r="312" spans="1:7" s="10" customFormat="1" ht="22.5" x14ac:dyDescent="0.2">
      <c r="A312" s="17" t="s">
        <v>210</v>
      </c>
      <c r="B312" s="11" t="s">
        <v>677</v>
      </c>
      <c r="C312" s="19">
        <v>5089.6000000000004</v>
      </c>
      <c r="D312" s="19">
        <v>5218.8500000000004</v>
      </c>
      <c r="E312" s="26">
        <f t="shared" si="7"/>
        <v>102.53949229801948</v>
      </c>
      <c r="F312" s="26">
        <v>3301.6909999999998</v>
      </c>
      <c r="G312" s="26">
        <f t="shared" si="8"/>
        <v>158.06597286057357</v>
      </c>
    </row>
    <row r="313" spans="1:7" s="10" customFormat="1" ht="22.5" x14ac:dyDescent="0.2">
      <c r="A313" s="17" t="s">
        <v>1139</v>
      </c>
      <c r="B313" s="11" t="s">
        <v>1153</v>
      </c>
      <c r="C313" s="19">
        <v>0</v>
      </c>
      <c r="D313" s="19">
        <v>0</v>
      </c>
      <c r="E313" s="26">
        <v>0</v>
      </c>
      <c r="F313" s="26">
        <v>302.654</v>
      </c>
      <c r="G313" s="26">
        <f t="shared" si="8"/>
        <v>0</v>
      </c>
    </row>
    <row r="314" spans="1:7" s="10" customFormat="1" ht="22.5" x14ac:dyDescent="0.2">
      <c r="A314" s="17" t="s">
        <v>1620</v>
      </c>
      <c r="B314" s="11" t="s">
        <v>1641</v>
      </c>
      <c r="C314" s="19">
        <v>368.55</v>
      </c>
      <c r="D314" s="19">
        <v>368.55</v>
      </c>
      <c r="E314" s="26">
        <f t="shared" si="7"/>
        <v>100</v>
      </c>
      <c r="F314" s="26">
        <v>685</v>
      </c>
      <c r="G314" s="26">
        <f t="shared" si="8"/>
        <v>53.802919708029194</v>
      </c>
    </row>
    <row r="315" spans="1:7" s="10" customFormat="1" ht="22.5" x14ac:dyDescent="0.2">
      <c r="A315" s="17" t="s">
        <v>1540</v>
      </c>
      <c r="B315" s="11" t="s">
        <v>1572</v>
      </c>
      <c r="C315" s="19">
        <v>200</v>
      </c>
      <c r="D315" s="19">
        <v>312</v>
      </c>
      <c r="E315" s="26">
        <f t="shared" si="7"/>
        <v>156</v>
      </c>
      <c r="F315" s="26">
        <v>1161</v>
      </c>
      <c r="G315" s="26">
        <f t="shared" si="8"/>
        <v>26.873385012919897</v>
      </c>
    </row>
    <row r="316" spans="1:7" s="10" customFormat="1" ht="45" x14ac:dyDescent="0.2">
      <c r="A316" s="17" t="s">
        <v>211</v>
      </c>
      <c r="B316" s="11" t="s">
        <v>678</v>
      </c>
      <c r="C316" s="19">
        <v>138023.20000000001</v>
      </c>
      <c r="D316" s="19">
        <v>135609.95097000001</v>
      </c>
      <c r="E316" s="26">
        <f t="shared" si="7"/>
        <v>98.251562759014419</v>
      </c>
      <c r="F316" s="26">
        <v>155990.18237999998</v>
      </c>
      <c r="G316" s="26">
        <f t="shared" si="8"/>
        <v>86.934926865876278</v>
      </c>
    </row>
    <row r="317" spans="1:7" s="10" customFormat="1" ht="67.5" x14ac:dyDescent="0.2">
      <c r="A317" s="17" t="s">
        <v>1541</v>
      </c>
      <c r="B317" s="11" t="s">
        <v>1573</v>
      </c>
      <c r="C317" s="19">
        <v>179.8</v>
      </c>
      <c r="D317" s="19">
        <v>1009.1514</v>
      </c>
      <c r="E317" s="26" t="s">
        <v>2168</v>
      </c>
      <c r="F317" s="26">
        <v>722.43595999999991</v>
      </c>
      <c r="G317" s="26">
        <f t="shared" si="8"/>
        <v>139.68731567570364</v>
      </c>
    </row>
    <row r="318" spans="1:7" s="10" customFormat="1" ht="67.5" x14ac:dyDescent="0.2">
      <c r="A318" s="17" t="s">
        <v>212</v>
      </c>
      <c r="B318" s="11" t="s">
        <v>679</v>
      </c>
      <c r="C318" s="19">
        <v>939.4</v>
      </c>
      <c r="D318" s="19">
        <v>1688.98965</v>
      </c>
      <c r="E318" s="26">
        <f t="shared" si="7"/>
        <v>179.79451245475835</v>
      </c>
      <c r="F318" s="26">
        <v>1932.30233</v>
      </c>
      <c r="G318" s="26">
        <f t="shared" si="8"/>
        <v>87.408146426030555</v>
      </c>
    </row>
    <row r="319" spans="1:7" s="10" customFormat="1" ht="56.25" x14ac:dyDescent="0.2">
      <c r="A319" s="17" t="s">
        <v>1542</v>
      </c>
      <c r="B319" s="11" t="s">
        <v>1574</v>
      </c>
      <c r="C319" s="19">
        <v>24.4</v>
      </c>
      <c r="D319" s="19">
        <v>36.270000000000003</v>
      </c>
      <c r="E319" s="26">
        <f t="shared" si="7"/>
        <v>148.64754098360658</v>
      </c>
      <c r="F319" s="26">
        <v>167.01900000000001</v>
      </c>
      <c r="G319" s="26">
        <f t="shared" si="8"/>
        <v>21.716092181129092</v>
      </c>
    </row>
    <row r="320" spans="1:7" s="16" customFormat="1" ht="56.25" x14ac:dyDescent="0.2">
      <c r="A320" s="17" t="s">
        <v>213</v>
      </c>
      <c r="B320" s="11" t="s">
        <v>680</v>
      </c>
      <c r="C320" s="19">
        <v>939.4</v>
      </c>
      <c r="D320" s="19">
        <v>1688.98965</v>
      </c>
      <c r="E320" s="26">
        <f t="shared" si="7"/>
        <v>179.79451245475835</v>
      </c>
      <c r="F320" s="26">
        <v>1932.30233</v>
      </c>
      <c r="G320" s="26">
        <f t="shared" si="8"/>
        <v>87.408146426030555</v>
      </c>
    </row>
    <row r="321" spans="1:7" s="10" customFormat="1" ht="67.5" x14ac:dyDescent="0.2">
      <c r="A321" s="17" t="s">
        <v>1596</v>
      </c>
      <c r="B321" s="11" t="s">
        <v>1605</v>
      </c>
      <c r="C321" s="19">
        <v>155.4</v>
      </c>
      <c r="D321" s="19">
        <v>972.88139999999999</v>
      </c>
      <c r="E321" s="26" t="s">
        <v>2168</v>
      </c>
      <c r="F321" s="26">
        <v>555.41696000000002</v>
      </c>
      <c r="G321" s="26">
        <f t="shared" si="8"/>
        <v>175.16235010180458</v>
      </c>
    </row>
    <row r="322" spans="1:7" s="10" customFormat="1" ht="56.25" x14ac:dyDescent="0.2">
      <c r="A322" s="17" t="s">
        <v>214</v>
      </c>
      <c r="B322" s="11" t="s">
        <v>681</v>
      </c>
      <c r="C322" s="19">
        <v>132041.1</v>
      </c>
      <c r="D322" s="19">
        <v>124796.36314</v>
      </c>
      <c r="E322" s="26">
        <f t="shared" si="7"/>
        <v>94.513271352631861</v>
      </c>
      <c r="F322" s="26">
        <v>144750.51081000001</v>
      </c>
      <c r="G322" s="26">
        <f t="shared" si="8"/>
        <v>86.214799824650086</v>
      </c>
    </row>
    <row r="323" spans="1:7" s="10" customFormat="1" ht="56.25" x14ac:dyDescent="0.2">
      <c r="A323" s="17" t="s">
        <v>215</v>
      </c>
      <c r="B323" s="11" t="s">
        <v>682</v>
      </c>
      <c r="C323" s="19">
        <v>3.6</v>
      </c>
      <c r="D323" s="19">
        <v>444.94481999999999</v>
      </c>
      <c r="E323" s="26" t="s">
        <v>2168</v>
      </c>
      <c r="F323" s="26">
        <v>1214.7725500000001</v>
      </c>
      <c r="G323" s="26">
        <f t="shared" si="8"/>
        <v>36.627829629505534</v>
      </c>
    </row>
    <row r="324" spans="1:7" s="10" customFormat="1" ht="56.25" x14ac:dyDescent="0.2">
      <c r="A324" s="17" t="s">
        <v>1274</v>
      </c>
      <c r="B324" s="11" t="s">
        <v>1356</v>
      </c>
      <c r="C324" s="19">
        <v>424</v>
      </c>
      <c r="D324" s="19">
        <v>3391.6418399999998</v>
      </c>
      <c r="E324" s="26" t="s">
        <v>2168</v>
      </c>
      <c r="F324" s="26">
        <v>3174.7954</v>
      </c>
      <c r="G324" s="26">
        <f t="shared" si="8"/>
        <v>106.83024928157575</v>
      </c>
    </row>
    <row r="325" spans="1:7" s="10" customFormat="1" ht="56.25" x14ac:dyDescent="0.2">
      <c r="A325" s="17" t="s">
        <v>1275</v>
      </c>
      <c r="B325" s="11" t="s">
        <v>1357</v>
      </c>
      <c r="C325" s="19">
        <v>318.60000000000002</v>
      </c>
      <c r="D325" s="19">
        <v>346.43</v>
      </c>
      <c r="E325" s="26">
        <f t="shared" si="7"/>
        <v>108.7350910232266</v>
      </c>
      <c r="F325" s="26">
        <v>144.31399999999999</v>
      </c>
      <c r="G325" s="26" t="s">
        <v>2168</v>
      </c>
    </row>
    <row r="326" spans="1:7" s="10" customFormat="1" ht="56.25" x14ac:dyDescent="0.2">
      <c r="A326" s="17" t="s">
        <v>216</v>
      </c>
      <c r="B326" s="11" t="s">
        <v>683</v>
      </c>
      <c r="C326" s="19">
        <v>3.6</v>
      </c>
      <c r="D326" s="19">
        <v>85.698700000000002</v>
      </c>
      <c r="E326" s="26" t="s">
        <v>2168</v>
      </c>
      <c r="F326" s="26">
        <v>76.881799999999998</v>
      </c>
      <c r="G326" s="26">
        <f t="shared" si="8"/>
        <v>111.46812379522852</v>
      </c>
    </row>
    <row r="327" spans="1:7" s="10" customFormat="1" ht="56.25" x14ac:dyDescent="0.2">
      <c r="A327" s="17" t="s">
        <v>217</v>
      </c>
      <c r="B327" s="11" t="s">
        <v>684</v>
      </c>
      <c r="C327" s="19">
        <v>132041.1</v>
      </c>
      <c r="D327" s="19">
        <v>124796.36314</v>
      </c>
      <c r="E327" s="26">
        <f t="shared" si="7"/>
        <v>94.513271352631861</v>
      </c>
      <c r="F327" s="26">
        <v>144750.51081000001</v>
      </c>
      <c r="G327" s="26">
        <f t="shared" si="8"/>
        <v>86.214799824650086</v>
      </c>
    </row>
    <row r="328" spans="1:7" s="10" customFormat="1" ht="56.25" x14ac:dyDescent="0.2">
      <c r="A328" s="17" t="s">
        <v>1524</v>
      </c>
      <c r="B328" s="11" t="s">
        <v>1525</v>
      </c>
      <c r="C328" s="19">
        <v>0</v>
      </c>
      <c r="D328" s="19">
        <v>359.24612000000002</v>
      </c>
      <c r="E328" s="26">
        <v>0</v>
      </c>
      <c r="F328" s="26">
        <v>1137.89075</v>
      </c>
      <c r="G328" s="26">
        <f t="shared" si="8"/>
        <v>31.571231245178854</v>
      </c>
    </row>
    <row r="329" spans="1:7" s="10" customFormat="1" ht="56.25" x14ac:dyDescent="0.2">
      <c r="A329" s="17" t="s">
        <v>1276</v>
      </c>
      <c r="B329" s="11" t="s">
        <v>1358</v>
      </c>
      <c r="C329" s="19">
        <v>424</v>
      </c>
      <c r="D329" s="19">
        <v>3391.6418399999998</v>
      </c>
      <c r="E329" s="26" t="s">
        <v>2168</v>
      </c>
      <c r="F329" s="26">
        <v>3174.7954</v>
      </c>
      <c r="G329" s="26">
        <f t="shared" si="8"/>
        <v>106.83024928157575</v>
      </c>
    </row>
    <row r="330" spans="1:7" s="10" customFormat="1" ht="56.25" x14ac:dyDescent="0.2">
      <c r="A330" s="17" t="s">
        <v>1277</v>
      </c>
      <c r="B330" s="11" t="s">
        <v>1359</v>
      </c>
      <c r="C330" s="19">
        <v>318.60000000000002</v>
      </c>
      <c r="D330" s="19">
        <v>346.43</v>
      </c>
      <c r="E330" s="26">
        <f t="shared" si="7"/>
        <v>108.7350910232266</v>
      </c>
      <c r="F330" s="26">
        <v>144.31399999999999</v>
      </c>
      <c r="G330" s="26" t="s">
        <v>2168</v>
      </c>
    </row>
    <row r="331" spans="1:7" s="10" customFormat="1" ht="56.25" x14ac:dyDescent="0.2">
      <c r="A331" s="17" t="s">
        <v>218</v>
      </c>
      <c r="B331" s="11" t="s">
        <v>685</v>
      </c>
      <c r="C331" s="19">
        <v>1107.2</v>
      </c>
      <c r="D331" s="19">
        <v>1244.21677</v>
      </c>
      <c r="E331" s="26">
        <f t="shared" si="7"/>
        <v>112.37506954479768</v>
      </c>
      <c r="F331" s="26">
        <v>651.28928000000008</v>
      </c>
      <c r="G331" s="26">
        <f t="shared" si="8"/>
        <v>191.03903721553652</v>
      </c>
    </row>
    <row r="332" spans="1:7" s="16" customFormat="1" ht="56.25" x14ac:dyDescent="0.2">
      <c r="A332" s="17" t="s">
        <v>219</v>
      </c>
      <c r="B332" s="11" t="s">
        <v>686</v>
      </c>
      <c r="C332" s="19">
        <v>32.6</v>
      </c>
      <c r="D332" s="19">
        <v>165.52245000000002</v>
      </c>
      <c r="E332" s="26" t="s">
        <v>2168</v>
      </c>
      <c r="F332" s="26">
        <v>414.32211999999998</v>
      </c>
      <c r="G332" s="26">
        <f t="shared" si="8"/>
        <v>39.950184170712397</v>
      </c>
    </row>
    <row r="333" spans="1:7" s="10" customFormat="1" ht="56.25" x14ac:dyDescent="0.2">
      <c r="A333" s="17" t="s">
        <v>220</v>
      </c>
      <c r="B333" s="11" t="s">
        <v>687</v>
      </c>
      <c r="C333" s="19">
        <v>2944.1</v>
      </c>
      <c r="D333" s="19">
        <v>2043.479</v>
      </c>
      <c r="E333" s="26">
        <f t="shared" si="7"/>
        <v>69.409293162596384</v>
      </c>
      <c r="F333" s="26">
        <v>2051.08133</v>
      </c>
      <c r="G333" s="26">
        <f t="shared" si="8"/>
        <v>99.629350143809276</v>
      </c>
    </row>
    <row r="334" spans="1:7" s="10" customFormat="1" ht="56.25" x14ac:dyDescent="0.2">
      <c r="A334" s="17" t="s">
        <v>1526</v>
      </c>
      <c r="B334" s="11" t="s">
        <v>1527</v>
      </c>
      <c r="C334" s="19">
        <v>0</v>
      </c>
      <c r="D334" s="19">
        <v>332.63890000000004</v>
      </c>
      <c r="E334" s="26">
        <v>0</v>
      </c>
      <c r="F334" s="26">
        <v>303.86859999999996</v>
      </c>
      <c r="G334" s="26">
        <f t="shared" si="8"/>
        <v>109.46800689508561</v>
      </c>
    </row>
    <row r="335" spans="1:7" s="10" customFormat="1" ht="56.25" x14ac:dyDescent="0.2">
      <c r="A335" s="17" t="s">
        <v>2057</v>
      </c>
      <c r="B335" s="11" t="s">
        <v>2058</v>
      </c>
      <c r="C335" s="19">
        <v>0</v>
      </c>
      <c r="D335" s="19">
        <v>0</v>
      </c>
      <c r="E335" s="26">
        <v>0</v>
      </c>
      <c r="F335" s="26">
        <v>323.72899999999998</v>
      </c>
      <c r="G335" s="26">
        <f t="shared" si="8"/>
        <v>0</v>
      </c>
    </row>
    <row r="336" spans="1:7" s="10" customFormat="1" ht="56.25" x14ac:dyDescent="0.2">
      <c r="A336" s="17" t="s">
        <v>1543</v>
      </c>
      <c r="B336" s="11" t="s">
        <v>1575</v>
      </c>
      <c r="C336" s="19">
        <v>32.799999999999997</v>
      </c>
      <c r="D336" s="19">
        <v>146.57300000000001</v>
      </c>
      <c r="E336" s="26" t="s">
        <v>2168</v>
      </c>
      <c r="F336" s="26">
        <v>306.76100000000002</v>
      </c>
      <c r="G336" s="26">
        <f t="shared" si="8"/>
        <v>47.780845674645732</v>
      </c>
    </row>
    <row r="337" spans="1:7" s="10" customFormat="1" ht="56.25" x14ac:dyDescent="0.2">
      <c r="A337" s="17" t="s">
        <v>1621</v>
      </c>
      <c r="B337" s="11" t="s">
        <v>1642</v>
      </c>
      <c r="C337" s="19">
        <v>32.6</v>
      </c>
      <c r="D337" s="19">
        <v>36.910449999999997</v>
      </c>
      <c r="E337" s="26">
        <f t="shared" si="7"/>
        <v>113.22223926380366</v>
      </c>
      <c r="F337" s="26">
        <v>10.187419999999999</v>
      </c>
      <c r="G337" s="26" t="s">
        <v>2168</v>
      </c>
    </row>
    <row r="338" spans="1:7" s="10" customFormat="1" ht="56.25" x14ac:dyDescent="0.2">
      <c r="A338" s="17" t="s">
        <v>1707</v>
      </c>
      <c r="B338" s="11" t="s">
        <v>1872</v>
      </c>
      <c r="C338" s="19">
        <v>0</v>
      </c>
      <c r="D338" s="19">
        <v>9.4499999999999993</v>
      </c>
      <c r="E338" s="26">
        <v>0</v>
      </c>
      <c r="F338" s="26">
        <v>0</v>
      </c>
      <c r="G338" s="26">
        <v>0</v>
      </c>
    </row>
    <row r="339" spans="1:7" s="10" customFormat="1" ht="56.25" x14ac:dyDescent="0.2">
      <c r="A339" s="17" t="s">
        <v>221</v>
      </c>
      <c r="B339" s="11" t="s">
        <v>688</v>
      </c>
      <c r="C339" s="19">
        <v>1107.2</v>
      </c>
      <c r="D339" s="19">
        <v>1244.21677</v>
      </c>
      <c r="E339" s="26">
        <f t="shared" si="7"/>
        <v>112.37506954479768</v>
      </c>
      <c r="F339" s="26">
        <v>651.28928000000008</v>
      </c>
      <c r="G339" s="26">
        <f t="shared" si="8"/>
        <v>191.03903721553652</v>
      </c>
    </row>
    <row r="340" spans="1:7" s="10" customFormat="1" ht="56.25" x14ac:dyDescent="0.2">
      <c r="A340" s="17" t="s">
        <v>222</v>
      </c>
      <c r="B340" s="11" t="s">
        <v>689</v>
      </c>
      <c r="C340" s="19">
        <v>0</v>
      </c>
      <c r="D340" s="19">
        <v>128.61199999999999</v>
      </c>
      <c r="E340" s="26">
        <v>0</v>
      </c>
      <c r="F340" s="26">
        <v>404.13470000000001</v>
      </c>
      <c r="G340" s="26">
        <f t="shared" si="8"/>
        <v>31.824042825325314</v>
      </c>
    </row>
    <row r="341" spans="1:7" s="10" customFormat="1" ht="56.25" x14ac:dyDescent="0.2">
      <c r="A341" s="17" t="s">
        <v>223</v>
      </c>
      <c r="B341" s="11" t="s">
        <v>690</v>
      </c>
      <c r="C341" s="19">
        <v>2944.1</v>
      </c>
      <c r="D341" s="19">
        <v>2034.029</v>
      </c>
      <c r="E341" s="26">
        <f t="shared" si="7"/>
        <v>69.088312217655655</v>
      </c>
      <c r="F341" s="26">
        <v>2051.08133</v>
      </c>
      <c r="G341" s="26">
        <f t="shared" si="8"/>
        <v>99.168617560377299</v>
      </c>
    </row>
    <row r="342" spans="1:7" s="16" customFormat="1" ht="56.25" x14ac:dyDescent="0.2">
      <c r="A342" s="17" t="s">
        <v>1528</v>
      </c>
      <c r="B342" s="11" t="s">
        <v>1529</v>
      </c>
      <c r="C342" s="19">
        <v>0</v>
      </c>
      <c r="D342" s="19">
        <v>332.63890000000004</v>
      </c>
      <c r="E342" s="26">
        <v>0</v>
      </c>
      <c r="F342" s="26">
        <v>303.86859999999996</v>
      </c>
      <c r="G342" s="26">
        <f t="shared" si="8"/>
        <v>109.46800689508561</v>
      </c>
    </row>
    <row r="343" spans="1:7" s="16" customFormat="1" ht="56.25" x14ac:dyDescent="0.2">
      <c r="A343" s="17" t="s">
        <v>2059</v>
      </c>
      <c r="B343" s="11" t="s">
        <v>2060</v>
      </c>
      <c r="C343" s="19">
        <v>0</v>
      </c>
      <c r="D343" s="19">
        <v>0</v>
      </c>
      <c r="E343" s="26">
        <v>0</v>
      </c>
      <c r="F343" s="26">
        <v>323.72899999999998</v>
      </c>
      <c r="G343" s="26">
        <f t="shared" si="8"/>
        <v>0</v>
      </c>
    </row>
    <row r="344" spans="1:7" s="10" customFormat="1" ht="56.25" x14ac:dyDescent="0.2">
      <c r="A344" s="17" t="s">
        <v>1544</v>
      </c>
      <c r="B344" s="11" t="s">
        <v>1576</v>
      </c>
      <c r="C344" s="19">
        <v>32.799999999999997</v>
      </c>
      <c r="D344" s="19">
        <v>146.57300000000001</v>
      </c>
      <c r="E344" s="26" t="s">
        <v>2168</v>
      </c>
      <c r="F344" s="26">
        <v>306.76100000000002</v>
      </c>
      <c r="G344" s="26">
        <f t="shared" si="8"/>
        <v>47.780845674645732</v>
      </c>
    </row>
    <row r="345" spans="1:7" s="10" customFormat="1" ht="22.5" x14ac:dyDescent="0.2">
      <c r="A345" s="17" t="s">
        <v>224</v>
      </c>
      <c r="B345" s="11" t="s">
        <v>691</v>
      </c>
      <c r="C345" s="19">
        <v>727787.93735999998</v>
      </c>
      <c r="D345" s="19">
        <v>854799.98428999993</v>
      </c>
      <c r="E345" s="26">
        <f t="shared" si="7"/>
        <v>117.45179336040211</v>
      </c>
      <c r="F345" s="26">
        <v>404269.43697000004</v>
      </c>
      <c r="G345" s="26" t="s">
        <v>2168</v>
      </c>
    </row>
    <row r="346" spans="1:7" s="10" customFormat="1" ht="22.5" x14ac:dyDescent="0.2">
      <c r="A346" s="17" t="s">
        <v>225</v>
      </c>
      <c r="B346" s="11" t="s">
        <v>692</v>
      </c>
      <c r="C346" s="19">
        <v>295265.71756000002</v>
      </c>
      <c r="D346" s="19">
        <v>375228.45016000001</v>
      </c>
      <c r="E346" s="26">
        <f t="shared" ref="E346:E409" si="9">D346/C346*100</f>
        <v>127.08161762252368</v>
      </c>
      <c r="F346" s="26">
        <v>167258.68494000001</v>
      </c>
      <c r="G346" s="26" t="s">
        <v>2168</v>
      </c>
    </row>
    <row r="347" spans="1:7" s="10" customFormat="1" ht="33.75" x14ac:dyDescent="0.2">
      <c r="A347" s="17" t="s">
        <v>226</v>
      </c>
      <c r="B347" s="11" t="s">
        <v>693</v>
      </c>
      <c r="C347" s="19">
        <v>99826.884330000001</v>
      </c>
      <c r="D347" s="19">
        <v>119350.64971</v>
      </c>
      <c r="E347" s="26">
        <f t="shared" si="9"/>
        <v>119.5576226895551</v>
      </c>
      <c r="F347" s="26">
        <v>70132.685200000007</v>
      </c>
      <c r="G347" s="26">
        <f t="shared" ref="G347:G409" si="10">D347/F347*100</f>
        <v>170.17835459977508</v>
      </c>
    </row>
    <row r="348" spans="1:7" s="10" customFormat="1" ht="33.75" x14ac:dyDescent="0.2">
      <c r="A348" s="17" t="s">
        <v>1278</v>
      </c>
      <c r="B348" s="11" t="s">
        <v>1360</v>
      </c>
      <c r="C348" s="19">
        <v>23618.823980000001</v>
      </c>
      <c r="D348" s="19">
        <v>31582.062730000001</v>
      </c>
      <c r="E348" s="26">
        <f t="shared" si="9"/>
        <v>133.71564459239431</v>
      </c>
      <c r="F348" s="26">
        <v>13402.508179999999</v>
      </c>
      <c r="G348" s="26" t="s">
        <v>2168</v>
      </c>
    </row>
    <row r="349" spans="1:7" s="10" customFormat="1" ht="33.75" x14ac:dyDescent="0.2">
      <c r="A349" s="17" t="s">
        <v>227</v>
      </c>
      <c r="B349" s="11" t="s">
        <v>694</v>
      </c>
      <c r="C349" s="19">
        <v>127488.164</v>
      </c>
      <c r="D349" s="19">
        <v>182916.2444</v>
      </c>
      <c r="E349" s="26">
        <f t="shared" si="9"/>
        <v>143.47704026861661</v>
      </c>
      <c r="F349" s="26">
        <v>54084.760219999996</v>
      </c>
      <c r="G349" s="26" t="s">
        <v>2168</v>
      </c>
    </row>
    <row r="350" spans="1:7" s="10" customFormat="1" ht="33.75" x14ac:dyDescent="0.2">
      <c r="A350" s="17" t="s">
        <v>228</v>
      </c>
      <c r="B350" s="11" t="s">
        <v>695</v>
      </c>
      <c r="C350" s="19">
        <v>44331.845249999998</v>
      </c>
      <c r="D350" s="19">
        <v>41379.493320000001</v>
      </c>
      <c r="E350" s="26">
        <f t="shared" si="9"/>
        <v>93.340336019511852</v>
      </c>
      <c r="F350" s="26">
        <v>29638.731339999998</v>
      </c>
      <c r="G350" s="26">
        <f t="shared" si="10"/>
        <v>139.61290328292441</v>
      </c>
    </row>
    <row r="351" spans="1:7" s="16" customFormat="1" ht="33.75" x14ac:dyDescent="0.2">
      <c r="A351" s="17" t="s">
        <v>229</v>
      </c>
      <c r="B351" s="11" t="s">
        <v>696</v>
      </c>
      <c r="C351" s="19">
        <v>432522.21980000002</v>
      </c>
      <c r="D351" s="19">
        <v>479571.53412999999</v>
      </c>
      <c r="E351" s="26">
        <f t="shared" si="9"/>
        <v>110.87789532564494</v>
      </c>
      <c r="F351" s="26">
        <v>237010.75203</v>
      </c>
      <c r="G351" s="26" t="s">
        <v>2168</v>
      </c>
    </row>
    <row r="352" spans="1:7" s="10" customFormat="1" ht="33.75" x14ac:dyDescent="0.2">
      <c r="A352" s="17" t="s">
        <v>230</v>
      </c>
      <c r="B352" s="11" t="s">
        <v>697</v>
      </c>
      <c r="C352" s="19">
        <v>14769.3</v>
      </c>
      <c r="D352" s="19">
        <v>15435.24775</v>
      </c>
      <c r="E352" s="26">
        <f t="shared" si="9"/>
        <v>104.50900008802041</v>
      </c>
      <c r="F352" s="26">
        <v>11987.46012</v>
      </c>
      <c r="G352" s="26">
        <f t="shared" si="10"/>
        <v>128.76161918776836</v>
      </c>
    </row>
    <row r="353" spans="1:7" s="10" customFormat="1" ht="33.75" x14ac:dyDescent="0.2">
      <c r="A353" s="17" t="s">
        <v>231</v>
      </c>
      <c r="B353" s="11" t="s">
        <v>698</v>
      </c>
      <c r="C353" s="19">
        <v>92382.263139999995</v>
      </c>
      <c r="D353" s="19">
        <v>93414.592749999996</v>
      </c>
      <c r="E353" s="26">
        <f t="shared" si="9"/>
        <v>101.11745434124684</v>
      </c>
      <c r="F353" s="26">
        <v>38388.309659999999</v>
      </c>
      <c r="G353" s="26" t="s">
        <v>2168</v>
      </c>
    </row>
    <row r="354" spans="1:7" s="10" customFormat="1" ht="33.75" x14ac:dyDescent="0.2">
      <c r="A354" s="17" t="s">
        <v>1708</v>
      </c>
      <c r="B354" s="11" t="s">
        <v>1873</v>
      </c>
      <c r="C354" s="19">
        <v>15416.855539999999</v>
      </c>
      <c r="D354" s="19">
        <v>2950.3998300000003</v>
      </c>
      <c r="E354" s="26">
        <f t="shared" si="9"/>
        <v>19.137494168930903</v>
      </c>
      <c r="F354" s="26">
        <v>0</v>
      </c>
      <c r="G354" s="26">
        <v>0</v>
      </c>
    </row>
    <row r="355" spans="1:7" s="10" customFormat="1" ht="33.75" x14ac:dyDescent="0.2">
      <c r="A355" s="17" t="s">
        <v>232</v>
      </c>
      <c r="B355" s="11" t="s">
        <v>699</v>
      </c>
      <c r="C355" s="19">
        <v>668.34357999999997</v>
      </c>
      <c r="D355" s="19">
        <v>3544.67857</v>
      </c>
      <c r="E355" s="26" t="s">
        <v>2168</v>
      </c>
      <c r="F355" s="26">
        <v>746.12666000000002</v>
      </c>
      <c r="G355" s="26" t="s">
        <v>2168</v>
      </c>
    </row>
    <row r="356" spans="1:7" s="10" customFormat="1" ht="33.75" x14ac:dyDescent="0.2">
      <c r="A356" s="17" t="s">
        <v>233</v>
      </c>
      <c r="B356" s="11" t="s">
        <v>700</v>
      </c>
      <c r="C356" s="19">
        <v>264345.74062</v>
      </c>
      <c r="D356" s="19">
        <v>319852.07498999999</v>
      </c>
      <c r="E356" s="26">
        <f t="shared" si="9"/>
        <v>120.99762766739298</v>
      </c>
      <c r="F356" s="26">
        <v>156322.35595</v>
      </c>
      <c r="G356" s="26" t="s">
        <v>2168</v>
      </c>
    </row>
    <row r="357" spans="1:7" s="10" customFormat="1" ht="33.75" x14ac:dyDescent="0.2">
      <c r="A357" s="17" t="s">
        <v>234</v>
      </c>
      <c r="B357" s="11" t="s">
        <v>701</v>
      </c>
      <c r="C357" s="19">
        <v>44939.716919999999</v>
      </c>
      <c r="D357" s="19">
        <v>44374.540240000002</v>
      </c>
      <c r="E357" s="26">
        <f t="shared" si="9"/>
        <v>98.742367066961947</v>
      </c>
      <c r="F357" s="26">
        <v>29566.499640000002</v>
      </c>
      <c r="G357" s="26">
        <f t="shared" si="10"/>
        <v>150.08384753116485</v>
      </c>
    </row>
    <row r="358" spans="1:7" s="10" customFormat="1" ht="45" x14ac:dyDescent="0.2">
      <c r="A358" s="17" t="s">
        <v>235</v>
      </c>
      <c r="B358" s="11" t="s">
        <v>702</v>
      </c>
      <c r="C358" s="19">
        <v>156994.19196999999</v>
      </c>
      <c r="D358" s="19">
        <v>196830.16850999999</v>
      </c>
      <c r="E358" s="26">
        <f t="shared" si="9"/>
        <v>125.37417215256743</v>
      </c>
      <c r="F358" s="26">
        <v>144201.09096</v>
      </c>
      <c r="G358" s="26">
        <f t="shared" si="10"/>
        <v>136.49700373251599</v>
      </c>
    </row>
    <row r="359" spans="1:7" s="10" customFormat="1" ht="45" x14ac:dyDescent="0.2">
      <c r="A359" s="17" t="s">
        <v>236</v>
      </c>
      <c r="B359" s="11" t="s">
        <v>703</v>
      </c>
      <c r="C359" s="19">
        <v>150611.69883000001</v>
      </c>
      <c r="D359" s="19">
        <v>188669.77770999999</v>
      </c>
      <c r="E359" s="26">
        <f t="shared" si="9"/>
        <v>125.26900577820139</v>
      </c>
      <c r="F359" s="26">
        <v>136385.76986</v>
      </c>
      <c r="G359" s="26">
        <f t="shared" si="10"/>
        <v>138.3353834521516</v>
      </c>
    </row>
    <row r="360" spans="1:7" s="10" customFormat="1" ht="56.25" x14ac:dyDescent="0.2">
      <c r="A360" s="17" t="s">
        <v>237</v>
      </c>
      <c r="B360" s="11" t="s">
        <v>704</v>
      </c>
      <c r="C360" s="19">
        <v>23886</v>
      </c>
      <c r="D360" s="19">
        <v>33612.898280000001</v>
      </c>
      <c r="E360" s="26">
        <f t="shared" si="9"/>
        <v>140.7221731558235</v>
      </c>
      <c r="F360" s="26">
        <v>21744.36952</v>
      </c>
      <c r="G360" s="26">
        <f t="shared" si="10"/>
        <v>154.58207812870171</v>
      </c>
    </row>
    <row r="361" spans="1:7" s="10" customFormat="1" ht="56.25" x14ac:dyDescent="0.2">
      <c r="A361" s="17" t="s">
        <v>1279</v>
      </c>
      <c r="B361" s="11" t="s">
        <v>1361</v>
      </c>
      <c r="C361" s="19">
        <v>3212.8268399999997</v>
      </c>
      <c r="D361" s="19">
        <v>4541.2918899999995</v>
      </c>
      <c r="E361" s="26">
        <f t="shared" si="9"/>
        <v>141.34879083617218</v>
      </c>
      <c r="F361" s="26">
        <v>2486.0845899999999</v>
      </c>
      <c r="G361" s="26">
        <f t="shared" si="10"/>
        <v>182.66843808399938</v>
      </c>
    </row>
    <row r="362" spans="1:7" s="10" customFormat="1" ht="56.25" x14ac:dyDescent="0.2">
      <c r="A362" s="17" t="s">
        <v>238</v>
      </c>
      <c r="B362" s="11" t="s">
        <v>705</v>
      </c>
      <c r="C362" s="19">
        <v>106314.486</v>
      </c>
      <c r="D362" s="19">
        <v>131165.67791999999</v>
      </c>
      <c r="E362" s="26">
        <f t="shared" si="9"/>
        <v>123.37517007795154</v>
      </c>
      <c r="F362" s="26">
        <v>95543.086280000003</v>
      </c>
      <c r="G362" s="26">
        <f t="shared" si="10"/>
        <v>137.28432168875503</v>
      </c>
    </row>
    <row r="363" spans="1:7" s="10" customFormat="1" ht="56.25" x14ac:dyDescent="0.2">
      <c r="A363" s="17" t="s">
        <v>239</v>
      </c>
      <c r="B363" s="11" t="s">
        <v>706</v>
      </c>
      <c r="C363" s="19">
        <v>17198.385989999999</v>
      </c>
      <c r="D363" s="19">
        <v>19349.909620000002</v>
      </c>
      <c r="E363" s="26">
        <f t="shared" si="9"/>
        <v>112.51003222773932</v>
      </c>
      <c r="F363" s="26">
        <v>16612.229470000002</v>
      </c>
      <c r="G363" s="26">
        <f t="shared" si="10"/>
        <v>116.47990809989696</v>
      </c>
    </row>
    <row r="364" spans="1:7" s="10" customFormat="1" ht="45" x14ac:dyDescent="0.2">
      <c r="A364" s="17" t="s">
        <v>240</v>
      </c>
      <c r="B364" s="11" t="s">
        <v>707</v>
      </c>
      <c r="C364" s="19">
        <v>6382.4931399999996</v>
      </c>
      <c r="D364" s="19">
        <v>8160.3908000000001</v>
      </c>
      <c r="E364" s="26">
        <f t="shared" si="9"/>
        <v>127.85584913296124</v>
      </c>
      <c r="F364" s="26">
        <v>7815.3210999999992</v>
      </c>
      <c r="G364" s="26">
        <f t="shared" si="10"/>
        <v>104.41529779243493</v>
      </c>
    </row>
    <row r="365" spans="1:7" s="10" customFormat="1" ht="33.75" x14ac:dyDescent="0.2">
      <c r="A365" s="17" t="s">
        <v>1280</v>
      </c>
      <c r="B365" s="11" t="s">
        <v>1362</v>
      </c>
      <c r="C365" s="19">
        <v>1386</v>
      </c>
      <c r="D365" s="19">
        <v>2032.97956</v>
      </c>
      <c r="E365" s="26">
        <f t="shared" si="9"/>
        <v>146.67962193362195</v>
      </c>
      <c r="F365" s="26">
        <v>1945.7445400000001</v>
      </c>
      <c r="G365" s="26">
        <f t="shared" si="10"/>
        <v>104.48337478053516</v>
      </c>
    </row>
    <row r="366" spans="1:7" s="16" customFormat="1" ht="33.75" x14ac:dyDescent="0.2">
      <c r="A366" s="17" t="s">
        <v>1709</v>
      </c>
      <c r="B366" s="11" t="s">
        <v>1874</v>
      </c>
      <c r="C366" s="19">
        <v>21</v>
      </c>
      <c r="D366" s="19">
        <v>21.211299999999998</v>
      </c>
      <c r="E366" s="26">
        <f t="shared" si="9"/>
        <v>101.00619047619045</v>
      </c>
      <c r="F366" s="26">
        <v>0</v>
      </c>
      <c r="G366" s="26">
        <v>0</v>
      </c>
    </row>
    <row r="367" spans="1:7" s="10" customFormat="1" ht="33.75" x14ac:dyDescent="0.2">
      <c r="A367" s="17" t="s">
        <v>241</v>
      </c>
      <c r="B367" s="11" t="s">
        <v>708</v>
      </c>
      <c r="C367" s="19">
        <v>4975.4931399999996</v>
      </c>
      <c r="D367" s="19">
        <v>6106.1999400000004</v>
      </c>
      <c r="E367" s="26">
        <f t="shared" si="9"/>
        <v>122.72552223838463</v>
      </c>
      <c r="F367" s="26">
        <v>5869.5765599999995</v>
      </c>
      <c r="G367" s="26">
        <f t="shared" si="10"/>
        <v>104.03135349852224</v>
      </c>
    </row>
    <row r="368" spans="1:7" s="10" customFormat="1" ht="22.5" x14ac:dyDescent="0.2">
      <c r="A368" s="17" t="s">
        <v>242</v>
      </c>
      <c r="B368" s="11" t="s">
        <v>709</v>
      </c>
      <c r="C368" s="19">
        <v>243960.30012</v>
      </c>
      <c r="D368" s="19">
        <v>175079.59168000001</v>
      </c>
      <c r="E368" s="26">
        <f t="shared" si="9"/>
        <v>71.765607598400763</v>
      </c>
      <c r="F368" s="26">
        <v>144026.43790000002</v>
      </c>
      <c r="G368" s="26">
        <f t="shared" si="10"/>
        <v>121.56073164953278</v>
      </c>
    </row>
    <row r="369" spans="1:7" s="10" customFormat="1" ht="33.75" x14ac:dyDescent="0.2">
      <c r="A369" s="17" t="s">
        <v>243</v>
      </c>
      <c r="B369" s="11" t="s">
        <v>710</v>
      </c>
      <c r="C369" s="19">
        <v>135042.31961999999</v>
      </c>
      <c r="D369" s="19">
        <v>100359.55073999999</v>
      </c>
      <c r="E369" s="26">
        <f t="shared" si="9"/>
        <v>74.317111126649053</v>
      </c>
      <c r="F369" s="26">
        <v>95906.859920000003</v>
      </c>
      <c r="G369" s="26">
        <f t="shared" si="10"/>
        <v>104.64272401756681</v>
      </c>
    </row>
    <row r="370" spans="1:7" s="10" customFormat="1" ht="33.75" x14ac:dyDescent="0.2">
      <c r="A370" s="17" t="s">
        <v>1281</v>
      </c>
      <c r="B370" s="11" t="s">
        <v>1363</v>
      </c>
      <c r="C370" s="19">
        <v>13433.77</v>
      </c>
      <c r="D370" s="19">
        <v>10453.190759999999</v>
      </c>
      <c r="E370" s="26">
        <f t="shared" si="9"/>
        <v>77.812786432996845</v>
      </c>
      <c r="F370" s="26">
        <v>4357.5455000000002</v>
      </c>
      <c r="G370" s="26" t="s">
        <v>2168</v>
      </c>
    </row>
    <row r="371" spans="1:7" s="10" customFormat="1" ht="33.75" x14ac:dyDescent="0.2">
      <c r="A371" s="17" t="s">
        <v>244</v>
      </c>
      <c r="B371" s="11" t="s">
        <v>711</v>
      </c>
      <c r="C371" s="19">
        <v>62917.37</v>
      </c>
      <c r="D371" s="19">
        <v>42843.027040000001</v>
      </c>
      <c r="E371" s="26">
        <f t="shared" si="9"/>
        <v>68.094116203522177</v>
      </c>
      <c r="F371" s="26">
        <v>29639.438899999997</v>
      </c>
      <c r="G371" s="26">
        <f t="shared" si="10"/>
        <v>144.54736199476437</v>
      </c>
    </row>
    <row r="372" spans="1:7" s="10" customFormat="1" ht="33.75" x14ac:dyDescent="0.2">
      <c r="A372" s="17" t="s">
        <v>245</v>
      </c>
      <c r="B372" s="11" t="s">
        <v>712</v>
      </c>
      <c r="C372" s="19">
        <v>24012.075499999999</v>
      </c>
      <c r="D372" s="19">
        <v>14015.185740000001</v>
      </c>
      <c r="E372" s="26">
        <f t="shared" si="9"/>
        <v>58.367240016382596</v>
      </c>
      <c r="F372" s="26">
        <v>6177.2653</v>
      </c>
      <c r="G372" s="26" t="s">
        <v>2168</v>
      </c>
    </row>
    <row r="373" spans="1:7" s="10" customFormat="1" ht="33.75" x14ac:dyDescent="0.2">
      <c r="A373" s="17" t="s">
        <v>246</v>
      </c>
      <c r="B373" s="11" t="s">
        <v>713</v>
      </c>
      <c r="C373" s="19">
        <v>8554.7649999999994</v>
      </c>
      <c r="D373" s="19">
        <v>7408.6374000000005</v>
      </c>
      <c r="E373" s="26">
        <f t="shared" si="9"/>
        <v>86.602465409628451</v>
      </c>
      <c r="F373" s="26">
        <v>7945.3282800000006</v>
      </c>
      <c r="G373" s="26">
        <f t="shared" si="10"/>
        <v>93.245201946520453</v>
      </c>
    </row>
    <row r="374" spans="1:7" s="10" customFormat="1" ht="11.25" x14ac:dyDescent="0.2">
      <c r="A374" s="24" t="s">
        <v>247</v>
      </c>
      <c r="B374" s="15" t="s">
        <v>714</v>
      </c>
      <c r="C374" s="21">
        <v>6677.3</v>
      </c>
      <c r="D374" s="21">
        <v>6812.26782</v>
      </c>
      <c r="E374" s="20">
        <f t="shared" si="9"/>
        <v>102.02129333712729</v>
      </c>
      <c r="F374" s="20">
        <v>6802.3024100000002</v>
      </c>
      <c r="G374" s="20">
        <f t="shared" si="10"/>
        <v>100.14650054348289</v>
      </c>
    </row>
    <row r="375" spans="1:7" s="10" customFormat="1" ht="22.5" x14ac:dyDescent="0.2">
      <c r="A375" s="17" t="s">
        <v>248</v>
      </c>
      <c r="B375" s="11" t="s">
        <v>715</v>
      </c>
      <c r="C375" s="19">
        <v>6677.3</v>
      </c>
      <c r="D375" s="19">
        <v>6812.26782</v>
      </c>
      <c r="E375" s="26">
        <f t="shared" si="9"/>
        <v>102.02129333712729</v>
      </c>
      <c r="F375" s="26">
        <v>6802.3024100000002</v>
      </c>
      <c r="G375" s="26">
        <f t="shared" si="10"/>
        <v>100.14650054348289</v>
      </c>
    </row>
    <row r="376" spans="1:7" s="10" customFormat="1" ht="22.5" x14ac:dyDescent="0.2">
      <c r="A376" s="17" t="s">
        <v>249</v>
      </c>
      <c r="B376" s="32" t="s">
        <v>716</v>
      </c>
      <c r="C376" s="19">
        <v>6677.3</v>
      </c>
      <c r="D376" s="19">
        <v>6811.2910700000002</v>
      </c>
      <c r="E376" s="26">
        <f t="shared" si="9"/>
        <v>102.00666541865724</v>
      </c>
      <c r="F376" s="26">
        <v>6802.3024100000002</v>
      </c>
      <c r="G376" s="26">
        <f t="shared" si="10"/>
        <v>100.13214143474107</v>
      </c>
    </row>
    <row r="377" spans="1:7" s="10" customFormat="1" ht="22.5" x14ac:dyDescent="0.2">
      <c r="A377" s="17" t="s">
        <v>1710</v>
      </c>
      <c r="B377" s="11" t="s">
        <v>1875</v>
      </c>
      <c r="C377" s="19">
        <v>0</v>
      </c>
      <c r="D377" s="19">
        <v>0.97675000000000001</v>
      </c>
      <c r="E377" s="26">
        <v>0</v>
      </c>
      <c r="F377" s="26">
        <v>0</v>
      </c>
      <c r="G377" s="26">
        <v>0</v>
      </c>
    </row>
    <row r="378" spans="1:7" s="10" customFormat="1" ht="11.25" x14ac:dyDescent="0.2">
      <c r="A378" s="24" t="s">
        <v>250</v>
      </c>
      <c r="B378" s="15" t="s">
        <v>717</v>
      </c>
      <c r="C378" s="21">
        <v>1269221.2782999999</v>
      </c>
      <c r="D378" s="21">
        <v>1380822.4086500001</v>
      </c>
      <c r="E378" s="20">
        <f t="shared" si="9"/>
        <v>108.79288208116706</v>
      </c>
      <c r="F378" s="20">
        <v>961539.64092999999</v>
      </c>
      <c r="G378" s="20">
        <f t="shared" si="10"/>
        <v>143.60535435798261</v>
      </c>
    </row>
    <row r="379" spans="1:7" s="10" customFormat="1" ht="22.5" x14ac:dyDescent="0.2">
      <c r="A379" s="17" t="s">
        <v>251</v>
      </c>
      <c r="B379" s="11" t="s">
        <v>718</v>
      </c>
      <c r="C379" s="19">
        <v>811710.48213999998</v>
      </c>
      <c r="D379" s="19">
        <v>995797.19467</v>
      </c>
      <c r="E379" s="26">
        <f t="shared" si="9"/>
        <v>122.67886353329729</v>
      </c>
      <c r="F379" s="26">
        <v>667920.15707000007</v>
      </c>
      <c r="G379" s="26">
        <f t="shared" si="10"/>
        <v>149.08925627253339</v>
      </c>
    </row>
    <row r="380" spans="1:7" s="10" customFormat="1" ht="33.75" x14ac:dyDescent="0.2">
      <c r="A380" s="17" t="s">
        <v>1181</v>
      </c>
      <c r="B380" s="11" t="s">
        <v>719</v>
      </c>
      <c r="C380" s="19">
        <v>1757.3883799999999</v>
      </c>
      <c r="D380" s="19">
        <v>1780.8263899999999</v>
      </c>
      <c r="E380" s="26">
        <f t="shared" si="9"/>
        <v>101.33368413418098</v>
      </c>
      <c r="F380" s="26">
        <v>1765.4130600000001</v>
      </c>
      <c r="G380" s="26">
        <f t="shared" si="10"/>
        <v>100.8730721636329</v>
      </c>
    </row>
    <row r="381" spans="1:7" s="10" customFormat="1" ht="45" x14ac:dyDescent="0.2">
      <c r="A381" s="17" t="s">
        <v>1182</v>
      </c>
      <c r="B381" s="11" t="s">
        <v>720</v>
      </c>
      <c r="C381" s="19">
        <v>1757.3883799999999</v>
      </c>
      <c r="D381" s="19">
        <v>1780.8263899999999</v>
      </c>
      <c r="E381" s="26">
        <f t="shared" si="9"/>
        <v>101.33368413418098</v>
      </c>
      <c r="F381" s="26">
        <v>1765.4130600000001</v>
      </c>
      <c r="G381" s="26">
        <f t="shared" si="10"/>
        <v>100.8730721636329</v>
      </c>
    </row>
    <row r="382" spans="1:7" s="10" customFormat="1" ht="45" x14ac:dyDescent="0.2">
      <c r="A382" s="17" t="s">
        <v>1183</v>
      </c>
      <c r="B382" s="11" t="s">
        <v>721</v>
      </c>
      <c r="C382" s="19">
        <v>3496.7</v>
      </c>
      <c r="D382" s="19">
        <v>3751.1645099999996</v>
      </c>
      <c r="E382" s="26">
        <f t="shared" si="9"/>
        <v>107.27727600308863</v>
      </c>
      <c r="F382" s="26">
        <v>3659.2892200000001</v>
      </c>
      <c r="G382" s="26">
        <f t="shared" si="10"/>
        <v>102.51074141660766</v>
      </c>
    </row>
    <row r="383" spans="1:7" s="10" customFormat="1" ht="67.5" x14ac:dyDescent="0.2">
      <c r="A383" s="17" t="s">
        <v>1184</v>
      </c>
      <c r="B383" s="11" t="s">
        <v>722</v>
      </c>
      <c r="C383" s="19">
        <v>3496.7</v>
      </c>
      <c r="D383" s="19">
        <v>3751.1645099999996</v>
      </c>
      <c r="E383" s="26">
        <f t="shared" si="9"/>
        <v>107.27727600308863</v>
      </c>
      <c r="F383" s="26">
        <v>3659.2892200000001</v>
      </c>
      <c r="G383" s="26">
        <f t="shared" si="10"/>
        <v>102.51074141660766</v>
      </c>
    </row>
    <row r="384" spans="1:7" s="10" customFormat="1" ht="33.75" x14ac:dyDescent="0.2">
      <c r="A384" s="17" t="s">
        <v>1185</v>
      </c>
      <c r="B384" s="11" t="s">
        <v>723</v>
      </c>
      <c r="C384" s="19">
        <v>29820.431089999998</v>
      </c>
      <c r="D384" s="19">
        <v>50934.701999999997</v>
      </c>
      <c r="E384" s="26">
        <f t="shared" si="9"/>
        <v>170.80471387645525</v>
      </c>
      <c r="F384" s="26">
        <v>16566.94846</v>
      </c>
      <c r="G384" s="26" t="s">
        <v>2168</v>
      </c>
    </row>
    <row r="385" spans="1:7" s="16" customFormat="1" ht="56.25" x14ac:dyDescent="0.2">
      <c r="A385" s="17" t="s">
        <v>1186</v>
      </c>
      <c r="B385" s="11" t="s">
        <v>724</v>
      </c>
      <c r="C385" s="19">
        <v>5279.6</v>
      </c>
      <c r="D385" s="19">
        <v>1484.76604</v>
      </c>
      <c r="E385" s="26">
        <f t="shared" si="9"/>
        <v>28.122699446927797</v>
      </c>
      <c r="F385" s="26">
        <v>4356.4471599999997</v>
      </c>
      <c r="G385" s="26">
        <f t="shared" si="10"/>
        <v>34.082039457124971</v>
      </c>
    </row>
    <row r="386" spans="1:7" s="16" customFormat="1" ht="45" x14ac:dyDescent="0.2">
      <c r="A386" s="17" t="s">
        <v>1187</v>
      </c>
      <c r="B386" s="32" t="s">
        <v>725</v>
      </c>
      <c r="C386" s="19">
        <v>24052.400000000001</v>
      </c>
      <c r="D386" s="19">
        <v>48843.571360000002</v>
      </c>
      <c r="E386" s="26" t="s">
        <v>2168</v>
      </c>
      <c r="F386" s="26">
        <v>10904.67181</v>
      </c>
      <c r="G386" s="26" t="s">
        <v>2168</v>
      </c>
    </row>
    <row r="387" spans="1:7" s="16" customFormat="1" ht="45" x14ac:dyDescent="0.2">
      <c r="A387" s="17" t="s">
        <v>1188</v>
      </c>
      <c r="B387" s="32" t="s">
        <v>726</v>
      </c>
      <c r="C387" s="19">
        <v>488.43109000000004</v>
      </c>
      <c r="D387" s="19">
        <v>606.3646</v>
      </c>
      <c r="E387" s="26">
        <f t="shared" si="9"/>
        <v>124.14537330127774</v>
      </c>
      <c r="F387" s="26">
        <v>1305.8294900000001</v>
      </c>
      <c r="G387" s="26">
        <f t="shared" si="10"/>
        <v>46.435204951605122</v>
      </c>
    </row>
    <row r="388" spans="1:7" s="16" customFormat="1" ht="45" x14ac:dyDescent="0.2">
      <c r="A388" s="17" t="s">
        <v>1189</v>
      </c>
      <c r="B388" s="32" t="s">
        <v>727</v>
      </c>
      <c r="C388" s="19">
        <v>12816.26267</v>
      </c>
      <c r="D388" s="19">
        <v>11066.660970000001</v>
      </c>
      <c r="E388" s="26">
        <f t="shared" si="9"/>
        <v>86.348581134378406</v>
      </c>
      <c r="F388" s="26">
        <v>20395.298609999998</v>
      </c>
      <c r="G388" s="26">
        <f t="shared" si="10"/>
        <v>54.260843058085541</v>
      </c>
    </row>
    <row r="389" spans="1:7" s="16" customFormat="1" ht="67.5" x14ac:dyDescent="0.2">
      <c r="A389" s="17" t="s">
        <v>1190</v>
      </c>
      <c r="B389" s="32" t="s">
        <v>728</v>
      </c>
      <c r="C389" s="19">
        <v>8872.2000000000007</v>
      </c>
      <c r="D389" s="19">
        <v>5684.2806900000005</v>
      </c>
      <c r="E389" s="26">
        <f t="shared" si="9"/>
        <v>64.068446270372618</v>
      </c>
      <c r="F389" s="26">
        <v>11986.425939999999</v>
      </c>
      <c r="G389" s="26">
        <f t="shared" si="10"/>
        <v>47.422648906801662</v>
      </c>
    </row>
    <row r="390" spans="1:7" s="16" customFormat="1" ht="56.25" x14ac:dyDescent="0.2">
      <c r="A390" s="17" t="s">
        <v>1191</v>
      </c>
      <c r="B390" s="32" t="s">
        <v>729</v>
      </c>
      <c r="C390" s="19">
        <v>2164.1999999999998</v>
      </c>
      <c r="D390" s="19">
        <v>3971.7160400000002</v>
      </c>
      <c r="E390" s="26">
        <f t="shared" si="9"/>
        <v>183.51890028648</v>
      </c>
      <c r="F390" s="26">
        <v>5389.3650299999999</v>
      </c>
      <c r="G390" s="26">
        <f t="shared" si="10"/>
        <v>73.695435694026472</v>
      </c>
    </row>
    <row r="391" spans="1:7" s="16" customFormat="1" ht="56.25" x14ac:dyDescent="0.2">
      <c r="A391" s="17" t="s">
        <v>1192</v>
      </c>
      <c r="B391" s="32" t="s">
        <v>730</v>
      </c>
      <c r="C391" s="19">
        <v>1779.86267</v>
      </c>
      <c r="D391" s="19">
        <v>1410.6642400000001</v>
      </c>
      <c r="E391" s="26">
        <f t="shared" si="9"/>
        <v>79.256914804556246</v>
      </c>
      <c r="F391" s="26">
        <v>3019.5076400000003</v>
      </c>
      <c r="G391" s="26">
        <f t="shared" si="10"/>
        <v>46.718353062355554</v>
      </c>
    </row>
    <row r="392" spans="1:7" s="16" customFormat="1" ht="33.75" x14ac:dyDescent="0.2">
      <c r="A392" s="17" t="s">
        <v>1193</v>
      </c>
      <c r="B392" s="32" t="s">
        <v>731</v>
      </c>
      <c r="C392" s="19">
        <v>2140.9</v>
      </c>
      <c r="D392" s="19">
        <v>1072.6010100000001</v>
      </c>
      <c r="E392" s="26">
        <f t="shared" si="9"/>
        <v>50.100472231304593</v>
      </c>
      <c r="F392" s="26">
        <v>2335.1176600000003</v>
      </c>
      <c r="G392" s="26">
        <f t="shared" si="10"/>
        <v>45.933488850407642</v>
      </c>
    </row>
    <row r="393" spans="1:7" s="16" customFormat="1" ht="67.5" x14ac:dyDescent="0.2">
      <c r="A393" s="17" t="s">
        <v>1194</v>
      </c>
      <c r="B393" s="32" t="s">
        <v>732</v>
      </c>
      <c r="C393" s="19">
        <v>2036.5</v>
      </c>
      <c r="D393" s="19">
        <v>808.50101000000006</v>
      </c>
      <c r="E393" s="26">
        <f t="shared" si="9"/>
        <v>39.700516081512397</v>
      </c>
      <c r="F393" s="26">
        <v>2297.01766</v>
      </c>
      <c r="G393" s="26">
        <f t="shared" si="10"/>
        <v>35.197857817079218</v>
      </c>
    </row>
    <row r="394" spans="1:7" s="10" customFormat="1" ht="56.25" x14ac:dyDescent="0.2">
      <c r="A394" s="17" t="s">
        <v>1195</v>
      </c>
      <c r="B394" s="11" t="s">
        <v>733</v>
      </c>
      <c r="C394" s="19">
        <v>104.4</v>
      </c>
      <c r="D394" s="19">
        <v>264.10000000000002</v>
      </c>
      <c r="E394" s="26" t="s">
        <v>2168</v>
      </c>
      <c r="F394" s="26">
        <v>38.1</v>
      </c>
      <c r="G394" s="26" t="s">
        <v>2168</v>
      </c>
    </row>
    <row r="395" spans="1:7" s="10" customFormat="1" ht="33.75" x14ac:dyDescent="0.2">
      <c r="A395" s="17" t="s">
        <v>1196</v>
      </c>
      <c r="B395" s="11" t="s">
        <v>734</v>
      </c>
      <c r="C395" s="19">
        <v>4.2</v>
      </c>
      <c r="D395" s="19">
        <v>9.8763199999999998</v>
      </c>
      <c r="E395" s="26" t="s">
        <v>2168</v>
      </c>
      <c r="F395" s="26">
        <v>16.50122</v>
      </c>
      <c r="G395" s="26">
        <f t="shared" si="10"/>
        <v>59.852059423485052</v>
      </c>
    </row>
    <row r="396" spans="1:7" s="10" customFormat="1" ht="56.25" x14ac:dyDescent="0.2">
      <c r="A396" s="17" t="s">
        <v>1197</v>
      </c>
      <c r="B396" s="11" t="s">
        <v>735</v>
      </c>
      <c r="C396" s="19">
        <v>4.2</v>
      </c>
      <c r="D396" s="19">
        <v>9.8763199999999998</v>
      </c>
      <c r="E396" s="26" t="s">
        <v>2168</v>
      </c>
      <c r="F396" s="26">
        <v>16.50122</v>
      </c>
      <c r="G396" s="26">
        <f t="shared" si="10"/>
        <v>59.852059423485052</v>
      </c>
    </row>
    <row r="397" spans="1:7" s="10" customFormat="1" ht="33.75" x14ac:dyDescent="0.2">
      <c r="A397" s="17" t="s">
        <v>1198</v>
      </c>
      <c r="B397" s="11" t="s">
        <v>736</v>
      </c>
      <c r="C397" s="19">
        <v>136.30000000000001</v>
      </c>
      <c r="D397" s="19">
        <v>92.02</v>
      </c>
      <c r="E397" s="26">
        <f t="shared" si="9"/>
        <v>67.512839325018334</v>
      </c>
      <c r="F397" s="26">
        <v>195.6</v>
      </c>
      <c r="G397" s="26">
        <f t="shared" si="10"/>
        <v>47.044989775051121</v>
      </c>
    </row>
    <row r="398" spans="1:7" s="10" customFormat="1" ht="56.25" x14ac:dyDescent="0.2">
      <c r="A398" s="17" t="s">
        <v>1282</v>
      </c>
      <c r="B398" s="11" t="s">
        <v>1364</v>
      </c>
      <c r="C398" s="19">
        <v>2</v>
      </c>
      <c r="D398" s="19">
        <v>0</v>
      </c>
      <c r="E398" s="26">
        <f t="shared" si="9"/>
        <v>0</v>
      </c>
      <c r="F398" s="26">
        <v>1</v>
      </c>
      <c r="G398" s="26">
        <f t="shared" si="10"/>
        <v>0</v>
      </c>
    </row>
    <row r="399" spans="1:7" s="10" customFormat="1" ht="45" x14ac:dyDescent="0.2">
      <c r="A399" s="17" t="s">
        <v>1199</v>
      </c>
      <c r="B399" s="11" t="s">
        <v>737</v>
      </c>
      <c r="C399" s="19">
        <v>134.30000000000001</v>
      </c>
      <c r="D399" s="19">
        <v>92.02</v>
      </c>
      <c r="E399" s="26">
        <f t="shared" si="9"/>
        <v>68.518242740134014</v>
      </c>
      <c r="F399" s="26">
        <v>194.6</v>
      </c>
      <c r="G399" s="26">
        <f t="shared" si="10"/>
        <v>47.286742034943472</v>
      </c>
    </row>
    <row r="400" spans="1:7" s="10" customFormat="1" ht="33.75" x14ac:dyDescent="0.2">
      <c r="A400" s="17" t="s">
        <v>1200</v>
      </c>
      <c r="B400" s="11" t="s">
        <v>738</v>
      </c>
      <c r="C400" s="19">
        <v>685583.2</v>
      </c>
      <c r="D400" s="19">
        <v>868002.06900999998</v>
      </c>
      <c r="E400" s="26">
        <f t="shared" si="9"/>
        <v>126.60783826237282</v>
      </c>
      <c r="F400" s="26">
        <v>571043.07123</v>
      </c>
      <c r="G400" s="26">
        <f t="shared" si="10"/>
        <v>152.00290709076711</v>
      </c>
    </row>
    <row r="401" spans="1:7" s="10" customFormat="1" ht="56.25" x14ac:dyDescent="0.2">
      <c r="A401" s="17" t="s">
        <v>1201</v>
      </c>
      <c r="B401" s="11" t="s">
        <v>739</v>
      </c>
      <c r="C401" s="19">
        <v>603795.19999999995</v>
      </c>
      <c r="D401" s="19">
        <v>761312.66246000002</v>
      </c>
      <c r="E401" s="26">
        <f t="shared" si="9"/>
        <v>126.08789577326883</v>
      </c>
      <c r="F401" s="26">
        <v>473297.21945999999</v>
      </c>
      <c r="G401" s="26">
        <f t="shared" si="10"/>
        <v>160.85297592253048</v>
      </c>
    </row>
    <row r="402" spans="1:7" s="10" customFormat="1" ht="56.25" x14ac:dyDescent="0.2">
      <c r="A402" s="17" t="s">
        <v>1202</v>
      </c>
      <c r="B402" s="11" t="s">
        <v>740</v>
      </c>
      <c r="C402" s="19">
        <v>192.6</v>
      </c>
      <c r="D402" s="19">
        <v>45.535890000000002</v>
      </c>
      <c r="E402" s="26">
        <f t="shared" si="9"/>
        <v>23.642725856697822</v>
      </c>
      <c r="F402" s="26">
        <v>237.45320999999998</v>
      </c>
      <c r="G402" s="26">
        <f t="shared" si="10"/>
        <v>19.176784344166165</v>
      </c>
    </row>
    <row r="403" spans="1:7" s="10" customFormat="1" ht="45" x14ac:dyDescent="0.2">
      <c r="A403" s="17" t="s">
        <v>1203</v>
      </c>
      <c r="B403" s="11" t="s">
        <v>741</v>
      </c>
      <c r="C403" s="19">
        <v>81595.399999999994</v>
      </c>
      <c r="D403" s="19">
        <v>106643.87066</v>
      </c>
      <c r="E403" s="26">
        <f t="shared" si="9"/>
        <v>130.69838576684472</v>
      </c>
      <c r="F403" s="26">
        <v>97508.398560000001</v>
      </c>
      <c r="G403" s="26">
        <f t="shared" si="10"/>
        <v>109.36890794527679</v>
      </c>
    </row>
    <row r="404" spans="1:7" s="10" customFormat="1" ht="33.75" x14ac:dyDescent="0.2">
      <c r="A404" s="17" t="s">
        <v>1204</v>
      </c>
      <c r="B404" s="11" t="s">
        <v>742</v>
      </c>
      <c r="C404" s="19">
        <v>914</v>
      </c>
      <c r="D404" s="19">
        <v>704.13135999999997</v>
      </c>
      <c r="E404" s="26">
        <f t="shared" si="9"/>
        <v>77.038442013129099</v>
      </c>
      <c r="F404" s="26">
        <v>981.72082</v>
      </c>
      <c r="G404" s="26">
        <f t="shared" si="10"/>
        <v>71.724195479525434</v>
      </c>
    </row>
    <row r="405" spans="1:7" s="10" customFormat="1" ht="56.25" x14ac:dyDescent="0.2">
      <c r="A405" s="17" t="s">
        <v>1205</v>
      </c>
      <c r="B405" s="11" t="s">
        <v>1154</v>
      </c>
      <c r="C405" s="19">
        <v>522</v>
      </c>
      <c r="D405" s="19">
        <v>55</v>
      </c>
      <c r="E405" s="26">
        <f t="shared" si="9"/>
        <v>10.536398467432949</v>
      </c>
      <c r="F405" s="26">
        <v>467.00200000000001</v>
      </c>
      <c r="G405" s="26">
        <f t="shared" si="10"/>
        <v>11.777251489286984</v>
      </c>
    </row>
    <row r="406" spans="1:7" s="10" customFormat="1" ht="45" x14ac:dyDescent="0.2">
      <c r="A406" s="17" t="s">
        <v>1206</v>
      </c>
      <c r="B406" s="11" t="s">
        <v>743</v>
      </c>
      <c r="C406" s="19">
        <v>392</v>
      </c>
      <c r="D406" s="19">
        <v>649.13135999999997</v>
      </c>
      <c r="E406" s="26">
        <f t="shared" si="9"/>
        <v>165.59473469387754</v>
      </c>
      <c r="F406" s="26">
        <v>514.71882000000005</v>
      </c>
      <c r="G406" s="26">
        <f t="shared" si="10"/>
        <v>126.11377994688438</v>
      </c>
    </row>
    <row r="407" spans="1:7" s="10" customFormat="1" ht="45" x14ac:dyDescent="0.2">
      <c r="A407" s="17" t="s">
        <v>1207</v>
      </c>
      <c r="B407" s="11" t="s">
        <v>744</v>
      </c>
      <c r="C407" s="19">
        <v>28122.9</v>
      </c>
      <c r="D407" s="19">
        <v>16136.371730000001</v>
      </c>
      <c r="E407" s="26">
        <f t="shared" si="9"/>
        <v>57.378050378872736</v>
      </c>
      <c r="F407" s="26">
        <v>13471.737140000001</v>
      </c>
      <c r="G407" s="26">
        <f t="shared" si="10"/>
        <v>119.77944315798905</v>
      </c>
    </row>
    <row r="408" spans="1:7" s="10" customFormat="1" ht="67.5" x14ac:dyDescent="0.2">
      <c r="A408" s="17" t="s">
        <v>1208</v>
      </c>
      <c r="B408" s="11" t="s">
        <v>745</v>
      </c>
      <c r="C408" s="19">
        <v>17706</v>
      </c>
      <c r="D408" s="19">
        <v>5022.4964199999995</v>
      </c>
      <c r="E408" s="26">
        <f t="shared" si="9"/>
        <v>28.366070371625433</v>
      </c>
      <c r="F408" s="26">
        <v>3691.7892700000002</v>
      </c>
      <c r="G408" s="26">
        <f t="shared" si="10"/>
        <v>136.04504625476631</v>
      </c>
    </row>
    <row r="409" spans="1:7" s="10" customFormat="1" ht="56.25" x14ac:dyDescent="0.2">
      <c r="A409" s="17" t="s">
        <v>1209</v>
      </c>
      <c r="B409" s="11" t="s">
        <v>746</v>
      </c>
      <c r="C409" s="19">
        <v>10416.9</v>
      </c>
      <c r="D409" s="19">
        <v>11113.875310000001</v>
      </c>
      <c r="E409" s="26">
        <f t="shared" si="9"/>
        <v>106.69081310178655</v>
      </c>
      <c r="F409" s="26">
        <v>9779.94787</v>
      </c>
      <c r="G409" s="26">
        <f t="shared" si="10"/>
        <v>113.6394125789957</v>
      </c>
    </row>
    <row r="410" spans="1:7" s="10" customFormat="1" ht="45" x14ac:dyDescent="0.2">
      <c r="A410" s="17" t="s">
        <v>1210</v>
      </c>
      <c r="B410" s="11" t="s">
        <v>747</v>
      </c>
      <c r="C410" s="19">
        <v>2172.8000000000002</v>
      </c>
      <c r="D410" s="19">
        <v>1945.42463</v>
      </c>
      <c r="E410" s="26">
        <f t="shared" ref="E410:E478" si="11">D410/C410*100</f>
        <v>89.535375092047119</v>
      </c>
      <c r="F410" s="26">
        <v>1906.50532</v>
      </c>
      <c r="G410" s="26">
        <f t="shared" ref="G410:G478" si="12">D410/F410*100</f>
        <v>102.04139530017152</v>
      </c>
    </row>
    <row r="411" spans="1:7" s="10" customFormat="1" ht="78.75" x14ac:dyDescent="0.2">
      <c r="A411" s="17" t="s">
        <v>1211</v>
      </c>
      <c r="B411" s="11" t="s">
        <v>748</v>
      </c>
      <c r="C411" s="19">
        <v>110</v>
      </c>
      <c r="D411" s="19">
        <v>50</v>
      </c>
      <c r="E411" s="26">
        <f t="shared" si="11"/>
        <v>45.454545454545453</v>
      </c>
      <c r="F411" s="26">
        <v>77.7</v>
      </c>
      <c r="G411" s="26">
        <f t="shared" si="12"/>
        <v>64.350064350064358</v>
      </c>
    </row>
    <row r="412" spans="1:7" s="10" customFormat="1" ht="67.5" x14ac:dyDescent="0.2">
      <c r="A412" s="17" t="s">
        <v>1212</v>
      </c>
      <c r="B412" s="11" t="s">
        <v>749</v>
      </c>
      <c r="C412" s="19">
        <v>1594.8</v>
      </c>
      <c r="D412" s="19">
        <v>1427.56194</v>
      </c>
      <c r="E412" s="26">
        <f t="shared" si="11"/>
        <v>89.513540255831458</v>
      </c>
      <c r="F412" s="26">
        <v>1669.8273200000001</v>
      </c>
      <c r="G412" s="26">
        <f t="shared" si="12"/>
        <v>85.491590831080671</v>
      </c>
    </row>
    <row r="413" spans="1:7" s="10" customFormat="1" ht="67.5" x14ac:dyDescent="0.2">
      <c r="A413" s="17" t="s">
        <v>1597</v>
      </c>
      <c r="B413" s="11" t="s">
        <v>1606</v>
      </c>
      <c r="C413" s="19">
        <v>0</v>
      </c>
      <c r="D413" s="19">
        <v>20</v>
      </c>
      <c r="E413" s="26">
        <v>0</v>
      </c>
      <c r="F413" s="26">
        <v>47.978000000000002</v>
      </c>
      <c r="G413" s="26">
        <f t="shared" si="12"/>
        <v>41.685772645795986</v>
      </c>
    </row>
    <row r="414" spans="1:7" s="10" customFormat="1" ht="123.75" x14ac:dyDescent="0.2">
      <c r="A414" s="17" t="s">
        <v>1213</v>
      </c>
      <c r="B414" s="11" t="s">
        <v>750</v>
      </c>
      <c r="C414" s="19">
        <v>378.1</v>
      </c>
      <c r="D414" s="19">
        <v>447.86268999999999</v>
      </c>
      <c r="E414" s="26">
        <f t="shared" si="11"/>
        <v>118.45085691615974</v>
      </c>
      <c r="F414" s="26">
        <v>95</v>
      </c>
      <c r="G414" s="26" t="s">
        <v>2168</v>
      </c>
    </row>
    <row r="415" spans="1:7" s="10" customFormat="1" ht="123.75" x14ac:dyDescent="0.2">
      <c r="A415" s="17" t="s">
        <v>1214</v>
      </c>
      <c r="B415" s="11" t="s">
        <v>751</v>
      </c>
      <c r="C415" s="19">
        <v>89.9</v>
      </c>
      <c r="D415" s="19">
        <v>0</v>
      </c>
      <c r="E415" s="26">
        <f t="shared" si="11"/>
        <v>0</v>
      </c>
      <c r="F415" s="26">
        <v>16</v>
      </c>
      <c r="G415" s="26">
        <f t="shared" si="12"/>
        <v>0</v>
      </c>
    </row>
    <row r="416" spans="1:7" s="10" customFormat="1" ht="45" x14ac:dyDescent="0.2">
      <c r="A416" s="17" t="s">
        <v>2061</v>
      </c>
      <c r="B416" s="11" t="s">
        <v>2062</v>
      </c>
      <c r="C416" s="19">
        <v>0</v>
      </c>
      <c r="D416" s="19">
        <v>0</v>
      </c>
      <c r="E416" s="26">
        <v>0</v>
      </c>
      <c r="F416" s="26">
        <v>1.6</v>
      </c>
      <c r="G416" s="26">
        <f t="shared" si="12"/>
        <v>0</v>
      </c>
    </row>
    <row r="417" spans="1:7" s="10" customFormat="1" ht="56.25" x14ac:dyDescent="0.2">
      <c r="A417" s="17" t="s">
        <v>2063</v>
      </c>
      <c r="B417" s="11" t="s">
        <v>2064</v>
      </c>
      <c r="C417" s="19">
        <v>0</v>
      </c>
      <c r="D417" s="19">
        <v>0</v>
      </c>
      <c r="E417" s="26">
        <v>0</v>
      </c>
      <c r="F417" s="26">
        <v>1.6</v>
      </c>
      <c r="G417" s="26">
        <f t="shared" si="12"/>
        <v>0</v>
      </c>
    </row>
    <row r="418" spans="1:7" s="10" customFormat="1" ht="33.75" x14ac:dyDescent="0.2">
      <c r="A418" s="17" t="s">
        <v>1215</v>
      </c>
      <c r="B418" s="11" t="s">
        <v>752</v>
      </c>
      <c r="C418" s="19">
        <v>410.7</v>
      </c>
      <c r="D418" s="19">
        <v>1012.44382</v>
      </c>
      <c r="E418" s="26" t="s">
        <v>2168</v>
      </c>
      <c r="F418" s="26">
        <v>1026.01396</v>
      </c>
      <c r="G418" s="26">
        <f t="shared" si="12"/>
        <v>98.677392264721234</v>
      </c>
    </row>
    <row r="419" spans="1:7" s="10" customFormat="1" ht="56.25" x14ac:dyDescent="0.2">
      <c r="A419" s="17" t="s">
        <v>1216</v>
      </c>
      <c r="B419" s="11" t="s">
        <v>753</v>
      </c>
      <c r="C419" s="19">
        <v>410.7</v>
      </c>
      <c r="D419" s="19">
        <v>1012.44382</v>
      </c>
      <c r="E419" s="26" t="s">
        <v>2168</v>
      </c>
      <c r="F419" s="26">
        <v>1026.01396</v>
      </c>
      <c r="G419" s="26">
        <f t="shared" si="12"/>
        <v>98.677392264721234</v>
      </c>
    </row>
    <row r="420" spans="1:7" s="10" customFormat="1" ht="56.25" x14ac:dyDescent="0.2">
      <c r="A420" s="17" t="s">
        <v>2065</v>
      </c>
      <c r="B420" s="32" t="s">
        <v>2066</v>
      </c>
      <c r="C420" s="19">
        <v>0</v>
      </c>
      <c r="D420" s="19">
        <v>0</v>
      </c>
      <c r="E420" s="26">
        <v>0</v>
      </c>
      <c r="F420" s="26">
        <v>426.5</v>
      </c>
      <c r="G420" s="26">
        <f t="shared" si="12"/>
        <v>0</v>
      </c>
    </row>
    <row r="421" spans="1:7" s="10" customFormat="1" ht="78.75" x14ac:dyDescent="0.2">
      <c r="A421" s="17" t="s">
        <v>2067</v>
      </c>
      <c r="B421" s="11" t="s">
        <v>2068</v>
      </c>
      <c r="C421" s="19">
        <v>0</v>
      </c>
      <c r="D421" s="19">
        <v>0</v>
      </c>
      <c r="E421" s="26">
        <v>0</v>
      </c>
      <c r="F421" s="26">
        <v>426.5</v>
      </c>
      <c r="G421" s="26">
        <f t="shared" si="12"/>
        <v>0</v>
      </c>
    </row>
    <row r="422" spans="1:7" s="10" customFormat="1" ht="33.75" x14ac:dyDescent="0.2">
      <c r="A422" s="17" t="s">
        <v>1217</v>
      </c>
      <c r="B422" s="11" t="s">
        <v>754</v>
      </c>
      <c r="C422" s="19">
        <v>24185.7</v>
      </c>
      <c r="D422" s="19">
        <v>11977.442710000001</v>
      </c>
      <c r="E422" s="26">
        <f t="shared" si="11"/>
        <v>49.522828406868527</v>
      </c>
      <c r="F422" s="26">
        <v>12575.92058</v>
      </c>
      <c r="G422" s="26">
        <f t="shared" si="12"/>
        <v>95.241081031063572</v>
      </c>
    </row>
    <row r="423" spans="1:7" s="10" customFormat="1" ht="56.25" x14ac:dyDescent="0.2">
      <c r="A423" s="17" t="s">
        <v>1218</v>
      </c>
      <c r="B423" s="11" t="s">
        <v>755</v>
      </c>
      <c r="C423" s="19">
        <v>892.5</v>
      </c>
      <c r="D423" s="19">
        <v>360.05</v>
      </c>
      <c r="E423" s="26">
        <f t="shared" si="11"/>
        <v>40.34173669467787</v>
      </c>
      <c r="F423" s="26">
        <v>721.5</v>
      </c>
      <c r="G423" s="26">
        <f t="shared" si="12"/>
        <v>49.902979902979908</v>
      </c>
    </row>
    <row r="424" spans="1:7" s="10" customFormat="1" ht="45" x14ac:dyDescent="0.2">
      <c r="A424" s="17" t="s">
        <v>1219</v>
      </c>
      <c r="B424" s="11" t="s">
        <v>756</v>
      </c>
      <c r="C424" s="19">
        <v>23184.2</v>
      </c>
      <c r="D424" s="19">
        <v>11616.371060000001</v>
      </c>
      <c r="E424" s="26">
        <f t="shared" si="11"/>
        <v>50.104687934024042</v>
      </c>
      <c r="F424" s="26">
        <v>11801.032279999999</v>
      </c>
      <c r="G424" s="26">
        <f t="shared" si="12"/>
        <v>98.435211296617197</v>
      </c>
    </row>
    <row r="425" spans="1:7" s="16" customFormat="1" ht="45" x14ac:dyDescent="0.2">
      <c r="A425" s="17" t="s">
        <v>1220</v>
      </c>
      <c r="B425" s="11" t="s">
        <v>757</v>
      </c>
      <c r="C425" s="19">
        <v>109</v>
      </c>
      <c r="D425" s="19">
        <v>1.0216499999999999</v>
      </c>
      <c r="E425" s="26">
        <f t="shared" si="11"/>
        <v>0.93729357798165136</v>
      </c>
      <c r="F425" s="26">
        <v>53.388300000000001</v>
      </c>
      <c r="G425" s="26">
        <f t="shared" si="12"/>
        <v>1.9136215238170158</v>
      </c>
    </row>
    <row r="426" spans="1:7" s="10" customFormat="1" ht="45" x14ac:dyDescent="0.2">
      <c r="A426" s="17" t="s">
        <v>1221</v>
      </c>
      <c r="B426" s="11" t="s">
        <v>758</v>
      </c>
      <c r="C426" s="19">
        <v>20149</v>
      </c>
      <c r="D426" s="19">
        <v>27311.460210000001</v>
      </c>
      <c r="E426" s="26">
        <f t="shared" si="11"/>
        <v>135.54747238076331</v>
      </c>
      <c r="F426" s="26">
        <v>21552.91979</v>
      </c>
      <c r="G426" s="26">
        <f t="shared" si="12"/>
        <v>126.71814527269672</v>
      </c>
    </row>
    <row r="427" spans="1:7" s="10" customFormat="1" ht="67.5" x14ac:dyDescent="0.2">
      <c r="A427" s="17" t="s">
        <v>1545</v>
      </c>
      <c r="B427" s="11" t="s">
        <v>1577</v>
      </c>
      <c r="C427" s="19">
        <v>10</v>
      </c>
      <c r="D427" s="19">
        <v>12.13369</v>
      </c>
      <c r="E427" s="26">
        <f t="shared" si="11"/>
        <v>121.33689999999999</v>
      </c>
      <c r="F427" s="26">
        <v>53.138469999999998</v>
      </c>
      <c r="G427" s="26">
        <f t="shared" si="12"/>
        <v>22.834097406267059</v>
      </c>
    </row>
    <row r="428" spans="1:7" s="10" customFormat="1" ht="56.25" x14ac:dyDescent="0.2">
      <c r="A428" s="17" t="s">
        <v>1222</v>
      </c>
      <c r="B428" s="11" t="s">
        <v>759</v>
      </c>
      <c r="C428" s="19">
        <v>19693</v>
      </c>
      <c r="D428" s="19">
        <v>27243.313010000002</v>
      </c>
      <c r="E428" s="26">
        <f t="shared" si="11"/>
        <v>138.34008536028031</v>
      </c>
      <c r="F428" s="26">
        <v>21019.781320000002</v>
      </c>
      <c r="G428" s="26">
        <f t="shared" si="12"/>
        <v>129.60797543634959</v>
      </c>
    </row>
    <row r="429" spans="1:7" s="10" customFormat="1" ht="56.25" x14ac:dyDescent="0.2">
      <c r="A429" s="17" t="s">
        <v>1283</v>
      </c>
      <c r="B429" s="11" t="s">
        <v>1365</v>
      </c>
      <c r="C429" s="19">
        <v>6</v>
      </c>
      <c r="D429" s="19">
        <v>6.0135100000000001</v>
      </c>
      <c r="E429" s="26">
        <f t="shared" si="11"/>
        <v>100.22516666666668</v>
      </c>
      <c r="F429" s="26">
        <v>5</v>
      </c>
      <c r="G429" s="26">
        <f t="shared" si="12"/>
        <v>120.27019999999999</v>
      </c>
    </row>
    <row r="430" spans="1:7" s="10" customFormat="1" ht="90" x14ac:dyDescent="0.2">
      <c r="A430" s="17" t="s">
        <v>1284</v>
      </c>
      <c r="B430" s="32" t="s">
        <v>1366</v>
      </c>
      <c r="C430" s="19">
        <v>440</v>
      </c>
      <c r="D430" s="19">
        <v>50</v>
      </c>
      <c r="E430" s="26">
        <f t="shared" si="11"/>
        <v>11.363636363636363</v>
      </c>
      <c r="F430" s="26">
        <v>475</v>
      </c>
      <c r="G430" s="26">
        <f t="shared" si="12"/>
        <v>10.526315789473683</v>
      </c>
    </row>
    <row r="431" spans="1:7" s="10" customFormat="1" ht="67.5" x14ac:dyDescent="0.2">
      <c r="A431" s="17" t="s">
        <v>1285</v>
      </c>
      <c r="B431" s="32" t="s">
        <v>1174</v>
      </c>
      <c r="C431" s="19">
        <v>3443</v>
      </c>
      <c r="D431" s="19">
        <v>2533.2443499999999</v>
      </c>
      <c r="E431" s="26">
        <f t="shared" si="11"/>
        <v>73.576658437409236</v>
      </c>
      <c r="F431" s="26">
        <v>5379.4196199999997</v>
      </c>
      <c r="G431" s="26">
        <f t="shared" si="12"/>
        <v>47.091406303046504</v>
      </c>
    </row>
    <row r="432" spans="1:7" s="16" customFormat="1" ht="90" x14ac:dyDescent="0.2">
      <c r="A432" s="17" t="s">
        <v>1286</v>
      </c>
      <c r="B432" s="11" t="s">
        <v>1175</v>
      </c>
      <c r="C432" s="19">
        <v>3443</v>
      </c>
      <c r="D432" s="19">
        <v>2533.2443499999999</v>
      </c>
      <c r="E432" s="26">
        <f t="shared" si="11"/>
        <v>73.576658437409236</v>
      </c>
      <c r="F432" s="26">
        <v>5379.4196199999997</v>
      </c>
      <c r="G432" s="26">
        <f t="shared" si="12"/>
        <v>47.091406303046504</v>
      </c>
    </row>
    <row r="433" spans="1:7" s="10" customFormat="1" ht="22.5" x14ac:dyDescent="0.2">
      <c r="A433" s="17" t="s">
        <v>252</v>
      </c>
      <c r="B433" s="11" t="s">
        <v>760</v>
      </c>
      <c r="C433" s="19">
        <v>37541.614159999997</v>
      </c>
      <c r="D433" s="19">
        <v>46439.8586</v>
      </c>
      <c r="E433" s="26">
        <f t="shared" si="11"/>
        <v>123.70234908407573</v>
      </c>
      <c r="F433" s="26">
        <v>25366.97855</v>
      </c>
      <c r="G433" s="26">
        <f t="shared" si="12"/>
        <v>183.07209314843686</v>
      </c>
    </row>
    <row r="434" spans="1:7" s="10" customFormat="1" ht="33.75" x14ac:dyDescent="0.2">
      <c r="A434" s="17" t="s">
        <v>253</v>
      </c>
      <c r="B434" s="11" t="s">
        <v>761</v>
      </c>
      <c r="C434" s="19">
        <v>1710.5</v>
      </c>
      <c r="D434" s="19">
        <v>719.38869999999997</v>
      </c>
      <c r="E434" s="26">
        <f t="shared" si="11"/>
        <v>42.057217187956738</v>
      </c>
      <c r="F434" s="26">
        <v>1371.07115</v>
      </c>
      <c r="G434" s="26">
        <f t="shared" si="12"/>
        <v>52.469100527715142</v>
      </c>
    </row>
    <row r="435" spans="1:7" s="10" customFormat="1" ht="33.75" x14ac:dyDescent="0.2">
      <c r="A435" s="17" t="s">
        <v>254</v>
      </c>
      <c r="B435" s="11" t="s">
        <v>762</v>
      </c>
      <c r="C435" s="19">
        <v>35831.114159999997</v>
      </c>
      <c r="D435" s="19">
        <v>45720.469899999996</v>
      </c>
      <c r="E435" s="26">
        <f t="shared" si="11"/>
        <v>127.59991133917896</v>
      </c>
      <c r="F435" s="26">
        <v>23995.9074</v>
      </c>
      <c r="G435" s="26">
        <f t="shared" si="12"/>
        <v>190.53444880354888</v>
      </c>
    </row>
    <row r="436" spans="1:7" s="10" customFormat="1" ht="67.5" x14ac:dyDescent="0.2">
      <c r="A436" s="17" t="s">
        <v>255</v>
      </c>
      <c r="B436" s="11" t="s">
        <v>1238</v>
      </c>
      <c r="C436" s="19">
        <v>235237.54921</v>
      </c>
      <c r="D436" s="19">
        <v>125488.73215000001</v>
      </c>
      <c r="E436" s="26">
        <f t="shared" si="11"/>
        <v>53.345536276597741</v>
      </c>
      <c r="F436" s="26">
        <v>155139.75537</v>
      </c>
      <c r="G436" s="26">
        <f t="shared" si="12"/>
        <v>80.887540302429969</v>
      </c>
    </row>
    <row r="437" spans="1:7" s="10" customFormat="1" ht="33.75" x14ac:dyDescent="0.2">
      <c r="A437" s="17" t="s">
        <v>256</v>
      </c>
      <c r="B437" s="11" t="s">
        <v>763</v>
      </c>
      <c r="C437" s="19">
        <v>120248.13962999999</v>
      </c>
      <c r="D437" s="19">
        <v>25111.809329999996</v>
      </c>
      <c r="E437" s="26">
        <f t="shared" si="11"/>
        <v>20.883324604661908</v>
      </c>
      <c r="F437" s="26">
        <v>39041.039400000001</v>
      </c>
      <c r="G437" s="26">
        <f t="shared" si="12"/>
        <v>64.321569599399538</v>
      </c>
    </row>
    <row r="438" spans="1:7" s="10" customFormat="1" ht="56.25" x14ac:dyDescent="0.2">
      <c r="A438" s="17" t="s">
        <v>257</v>
      </c>
      <c r="B438" s="11" t="s">
        <v>764</v>
      </c>
      <c r="C438" s="19">
        <v>114802.5</v>
      </c>
      <c r="D438" s="19">
        <v>9824.1036700000004</v>
      </c>
      <c r="E438" s="26">
        <f t="shared" si="11"/>
        <v>8.5573952396507043</v>
      </c>
      <c r="F438" s="26">
        <v>26183.526170000001</v>
      </c>
      <c r="G438" s="26">
        <f t="shared" si="12"/>
        <v>37.520170530950303</v>
      </c>
    </row>
    <row r="439" spans="1:7" s="10" customFormat="1" ht="45" x14ac:dyDescent="0.2">
      <c r="A439" s="17" t="s">
        <v>258</v>
      </c>
      <c r="B439" s="11" t="s">
        <v>765</v>
      </c>
      <c r="C439" s="19">
        <v>2174.6990699999997</v>
      </c>
      <c r="D439" s="19">
        <v>7181.2084500000001</v>
      </c>
      <c r="E439" s="26" t="s">
        <v>2168</v>
      </c>
      <c r="F439" s="26">
        <v>4342.2929899999999</v>
      </c>
      <c r="G439" s="26">
        <f t="shared" si="12"/>
        <v>165.37825675369731</v>
      </c>
    </row>
    <row r="440" spans="1:7" s="10" customFormat="1" ht="45" x14ac:dyDescent="0.2">
      <c r="A440" s="17" t="s">
        <v>259</v>
      </c>
      <c r="B440" s="11" t="s">
        <v>766</v>
      </c>
      <c r="C440" s="19">
        <v>1462.7486999999999</v>
      </c>
      <c r="D440" s="19">
        <v>5225.6983399999999</v>
      </c>
      <c r="E440" s="26" t="s">
        <v>2168</v>
      </c>
      <c r="F440" s="26">
        <v>5552.4130599999999</v>
      </c>
      <c r="G440" s="26">
        <f t="shared" si="12"/>
        <v>94.115806650739344</v>
      </c>
    </row>
    <row r="441" spans="1:7" s="10" customFormat="1" ht="45" x14ac:dyDescent="0.2">
      <c r="A441" s="17" t="s">
        <v>260</v>
      </c>
      <c r="B441" s="11" t="s">
        <v>767</v>
      </c>
      <c r="C441" s="19">
        <v>718.33399999999995</v>
      </c>
      <c r="D441" s="19">
        <v>895.28928000000008</v>
      </c>
      <c r="E441" s="26">
        <f t="shared" si="11"/>
        <v>124.63412284536165</v>
      </c>
      <c r="F441" s="26">
        <v>1131.8874699999999</v>
      </c>
      <c r="G441" s="26">
        <f t="shared" si="12"/>
        <v>79.097021897415303</v>
      </c>
    </row>
    <row r="442" spans="1:7" s="10" customFormat="1" ht="45" x14ac:dyDescent="0.2">
      <c r="A442" s="17" t="s">
        <v>1231</v>
      </c>
      <c r="B442" s="11" t="s">
        <v>1239</v>
      </c>
      <c r="C442" s="19">
        <v>343.35700000000003</v>
      </c>
      <c r="D442" s="19">
        <v>415.48993999999999</v>
      </c>
      <c r="E442" s="26">
        <f t="shared" si="11"/>
        <v>121.00814604041857</v>
      </c>
      <c r="F442" s="26">
        <v>1295.1423</v>
      </c>
      <c r="G442" s="26">
        <f t="shared" si="12"/>
        <v>32.0806400964589</v>
      </c>
    </row>
    <row r="443" spans="1:7" s="10" customFormat="1" ht="45" x14ac:dyDescent="0.2">
      <c r="A443" s="17" t="s">
        <v>1287</v>
      </c>
      <c r="B443" s="11" t="s">
        <v>1367</v>
      </c>
      <c r="C443" s="19">
        <v>746.50085999999999</v>
      </c>
      <c r="D443" s="19">
        <v>1570.01965</v>
      </c>
      <c r="E443" s="26" t="s">
        <v>2168</v>
      </c>
      <c r="F443" s="26">
        <v>535.77741000000003</v>
      </c>
      <c r="G443" s="26" t="s">
        <v>2168</v>
      </c>
    </row>
    <row r="444" spans="1:7" s="10" customFormat="1" ht="45" x14ac:dyDescent="0.2">
      <c r="A444" s="17" t="s">
        <v>261</v>
      </c>
      <c r="B444" s="11" t="s">
        <v>768</v>
      </c>
      <c r="C444" s="19">
        <v>2466.9</v>
      </c>
      <c r="D444" s="19">
        <v>5390.9277300000003</v>
      </c>
      <c r="E444" s="26" t="s">
        <v>2168</v>
      </c>
      <c r="F444" s="26">
        <v>4493.9447199999995</v>
      </c>
      <c r="G444" s="26">
        <f t="shared" si="12"/>
        <v>119.95981405841593</v>
      </c>
    </row>
    <row r="445" spans="1:7" s="10" customFormat="1" ht="56.25" x14ac:dyDescent="0.2">
      <c r="A445" s="17" t="s">
        <v>262</v>
      </c>
      <c r="B445" s="11" t="s">
        <v>769</v>
      </c>
      <c r="C445" s="19">
        <v>2466.9</v>
      </c>
      <c r="D445" s="19">
        <v>5390.9277300000003</v>
      </c>
      <c r="E445" s="26" t="s">
        <v>2168</v>
      </c>
      <c r="F445" s="26">
        <v>4493.9447199999995</v>
      </c>
      <c r="G445" s="26">
        <f t="shared" si="12"/>
        <v>119.95981405841593</v>
      </c>
    </row>
    <row r="446" spans="1:7" s="10" customFormat="1" ht="45" x14ac:dyDescent="0.2">
      <c r="A446" s="17" t="s">
        <v>1140</v>
      </c>
      <c r="B446" s="11" t="s">
        <v>1155</v>
      </c>
      <c r="C446" s="19">
        <v>1.8</v>
      </c>
      <c r="D446" s="19">
        <v>45.447660000000006</v>
      </c>
      <c r="E446" s="26" t="s">
        <v>2168</v>
      </c>
      <c r="F446" s="26">
        <v>0</v>
      </c>
      <c r="G446" s="26">
        <v>0</v>
      </c>
    </row>
    <row r="447" spans="1:7" s="10" customFormat="1" ht="45" x14ac:dyDescent="0.2">
      <c r="A447" s="17" t="s">
        <v>1141</v>
      </c>
      <c r="B447" s="11" t="s">
        <v>1156</v>
      </c>
      <c r="C447" s="19">
        <v>1.8</v>
      </c>
      <c r="D447" s="19">
        <v>45.447660000000006</v>
      </c>
      <c r="E447" s="26" t="s">
        <v>2168</v>
      </c>
      <c r="F447" s="26">
        <v>0</v>
      </c>
      <c r="G447" s="26">
        <v>0</v>
      </c>
    </row>
    <row r="448" spans="1:7" s="10" customFormat="1" ht="56.25" x14ac:dyDescent="0.2">
      <c r="A448" s="17" t="s">
        <v>263</v>
      </c>
      <c r="B448" s="11" t="s">
        <v>770</v>
      </c>
      <c r="C448" s="19">
        <v>112520.70958</v>
      </c>
      <c r="D448" s="19">
        <v>94940.547430000006</v>
      </c>
      <c r="E448" s="26">
        <f t="shared" si="11"/>
        <v>84.376065334443311</v>
      </c>
      <c r="F448" s="26">
        <v>111604.77125000001</v>
      </c>
      <c r="G448" s="26">
        <f t="shared" si="12"/>
        <v>85.068538169688694</v>
      </c>
    </row>
    <row r="449" spans="1:7" s="10" customFormat="1" ht="45" x14ac:dyDescent="0.2">
      <c r="A449" s="17" t="s">
        <v>264</v>
      </c>
      <c r="B449" s="11" t="s">
        <v>771</v>
      </c>
      <c r="C449" s="19">
        <v>7438.8</v>
      </c>
      <c r="D449" s="19">
        <v>16034.68218</v>
      </c>
      <c r="E449" s="26" t="s">
        <v>2168</v>
      </c>
      <c r="F449" s="26">
        <v>16095.0789</v>
      </c>
      <c r="G449" s="26">
        <f t="shared" si="12"/>
        <v>99.624750394979429</v>
      </c>
    </row>
    <row r="450" spans="1:7" s="16" customFormat="1" ht="45" x14ac:dyDescent="0.2">
      <c r="A450" s="17" t="s">
        <v>265</v>
      </c>
      <c r="B450" s="11" t="s">
        <v>772</v>
      </c>
      <c r="C450" s="19">
        <v>97342.2</v>
      </c>
      <c r="D450" s="19">
        <v>69359.15496</v>
      </c>
      <c r="E450" s="26">
        <f t="shared" si="11"/>
        <v>71.252914933091716</v>
      </c>
      <c r="F450" s="26">
        <v>62220.933389999998</v>
      </c>
      <c r="G450" s="26">
        <f t="shared" si="12"/>
        <v>111.47237944062607</v>
      </c>
    </row>
    <row r="451" spans="1:7" s="16" customFormat="1" ht="45" x14ac:dyDescent="0.2">
      <c r="A451" s="17" t="s">
        <v>266</v>
      </c>
      <c r="B451" s="11" t="s">
        <v>773</v>
      </c>
      <c r="C451" s="19">
        <v>5808.3597599999994</v>
      </c>
      <c r="D451" s="19">
        <v>7058.0116200000002</v>
      </c>
      <c r="E451" s="26">
        <f t="shared" si="11"/>
        <v>121.51471175401163</v>
      </c>
      <c r="F451" s="26">
        <v>32460.745030000002</v>
      </c>
      <c r="G451" s="26">
        <f t="shared" si="12"/>
        <v>21.743221276890083</v>
      </c>
    </row>
    <row r="452" spans="1:7" s="16" customFormat="1" ht="45" x14ac:dyDescent="0.2">
      <c r="A452" s="17" t="s">
        <v>1711</v>
      </c>
      <c r="B452" s="11" t="s">
        <v>1876</v>
      </c>
      <c r="C452" s="19">
        <v>0</v>
      </c>
      <c r="D452" s="19">
        <v>0</v>
      </c>
      <c r="E452" s="26">
        <v>0</v>
      </c>
      <c r="F452" s="26">
        <v>0</v>
      </c>
      <c r="G452" s="26">
        <v>0</v>
      </c>
    </row>
    <row r="453" spans="1:7" s="16" customFormat="1" ht="45" x14ac:dyDescent="0.2">
      <c r="A453" s="17" t="s">
        <v>267</v>
      </c>
      <c r="B453" s="11" t="s">
        <v>774</v>
      </c>
      <c r="C453" s="19">
        <v>303.20688999999999</v>
      </c>
      <c r="D453" s="19">
        <v>720.68424000000005</v>
      </c>
      <c r="E453" s="26" t="s">
        <v>2168</v>
      </c>
      <c r="F453" s="26">
        <v>291.13297</v>
      </c>
      <c r="G453" s="26" t="s">
        <v>2168</v>
      </c>
    </row>
    <row r="454" spans="1:7" s="10" customFormat="1" ht="45" x14ac:dyDescent="0.2">
      <c r="A454" s="17" t="s">
        <v>1232</v>
      </c>
      <c r="B454" s="11" t="s">
        <v>1240</v>
      </c>
      <c r="C454" s="19">
        <v>124.033</v>
      </c>
      <c r="D454" s="19">
        <v>261.87935999999996</v>
      </c>
      <c r="E454" s="26" t="s">
        <v>2168</v>
      </c>
      <c r="F454" s="26">
        <v>52.189709999999998</v>
      </c>
      <c r="G454" s="26" t="s">
        <v>2168</v>
      </c>
    </row>
    <row r="455" spans="1:7" s="10" customFormat="1" ht="45" x14ac:dyDescent="0.2">
      <c r="A455" s="17" t="s">
        <v>1288</v>
      </c>
      <c r="B455" s="11" t="s">
        <v>1368</v>
      </c>
      <c r="C455" s="19">
        <v>1504.1099299999998</v>
      </c>
      <c r="D455" s="19">
        <v>1506.13507</v>
      </c>
      <c r="E455" s="26">
        <f t="shared" si="11"/>
        <v>100.13464042485248</v>
      </c>
      <c r="F455" s="26">
        <v>484.69125000000003</v>
      </c>
      <c r="G455" s="26" t="s">
        <v>2168</v>
      </c>
    </row>
    <row r="456" spans="1:7" s="10" customFormat="1" ht="45" x14ac:dyDescent="0.2">
      <c r="A456" s="17" t="s">
        <v>268</v>
      </c>
      <c r="B456" s="11" t="s">
        <v>775</v>
      </c>
      <c r="C456" s="19">
        <v>242.7</v>
      </c>
      <c r="D456" s="19">
        <v>4250.4981799999996</v>
      </c>
      <c r="E456" s="26" t="s">
        <v>2168</v>
      </c>
      <c r="F456" s="26">
        <v>62.695720000000001</v>
      </c>
      <c r="G456" s="26" t="s">
        <v>2168</v>
      </c>
    </row>
    <row r="457" spans="1:7" s="10" customFormat="1" ht="33.75" x14ac:dyDescent="0.2">
      <c r="A457" s="17" t="s">
        <v>1712</v>
      </c>
      <c r="B457" s="11" t="s">
        <v>1877</v>
      </c>
      <c r="C457" s="19">
        <v>208.4</v>
      </c>
      <c r="D457" s="19">
        <v>4203.8844800000006</v>
      </c>
      <c r="E457" s="26" t="s">
        <v>2168</v>
      </c>
      <c r="F457" s="26">
        <v>0</v>
      </c>
      <c r="G457" s="26">
        <v>0</v>
      </c>
    </row>
    <row r="458" spans="1:7" s="10" customFormat="1" ht="33.75" x14ac:dyDescent="0.2">
      <c r="A458" s="17" t="s">
        <v>269</v>
      </c>
      <c r="B458" s="11" t="s">
        <v>776</v>
      </c>
      <c r="C458" s="19">
        <v>34.299999999999997</v>
      </c>
      <c r="D458" s="19">
        <v>38.828499999999998</v>
      </c>
      <c r="E458" s="26">
        <f t="shared" si="11"/>
        <v>113.20262390670554</v>
      </c>
      <c r="F458" s="26">
        <v>60.808870000000006</v>
      </c>
      <c r="G458" s="26">
        <f t="shared" si="12"/>
        <v>63.853349026219355</v>
      </c>
    </row>
    <row r="459" spans="1:7" s="10" customFormat="1" ht="33.75" x14ac:dyDescent="0.2">
      <c r="A459" s="17" t="s">
        <v>2071</v>
      </c>
      <c r="B459" s="11" t="s">
        <v>2072</v>
      </c>
      <c r="C459" s="19">
        <v>0</v>
      </c>
      <c r="D459" s="19">
        <v>0</v>
      </c>
      <c r="E459" s="26">
        <v>0</v>
      </c>
      <c r="F459" s="26">
        <v>9.0399999999999994E-3</v>
      </c>
      <c r="G459" s="26">
        <f t="shared" si="12"/>
        <v>0</v>
      </c>
    </row>
    <row r="460" spans="1:7" s="10" customFormat="1" ht="33.75" x14ac:dyDescent="0.2">
      <c r="A460" s="17" t="s">
        <v>2069</v>
      </c>
      <c r="B460" s="11" t="s">
        <v>2070</v>
      </c>
      <c r="C460" s="19">
        <v>0</v>
      </c>
      <c r="D460" s="19">
        <v>0</v>
      </c>
      <c r="E460" s="26">
        <v>0</v>
      </c>
      <c r="F460" s="26">
        <v>1.87781</v>
      </c>
      <c r="G460" s="26">
        <f t="shared" si="12"/>
        <v>0</v>
      </c>
    </row>
    <row r="461" spans="1:7" s="10" customFormat="1" ht="33.75" x14ac:dyDescent="0.2">
      <c r="A461" s="17" t="s">
        <v>1713</v>
      </c>
      <c r="B461" s="11" t="s">
        <v>1878</v>
      </c>
      <c r="C461" s="19">
        <v>0</v>
      </c>
      <c r="D461" s="19">
        <v>7.7851999999999997</v>
      </c>
      <c r="E461" s="26">
        <v>0</v>
      </c>
      <c r="F461" s="26">
        <v>0</v>
      </c>
      <c r="G461" s="26">
        <v>0</v>
      </c>
    </row>
    <row r="462" spans="1:7" s="10" customFormat="1" ht="11.25" x14ac:dyDescent="0.2">
      <c r="A462" s="17" t="s">
        <v>270</v>
      </c>
      <c r="B462" s="11" t="s">
        <v>777</v>
      </c>
      <c r="C462" s="19">
        <v>154503.32009999998</v>
      </c>
      <c r="D462" s="19">
        <v>150059.01238999999</v>
      </c>
      <c r="E462" s="26">
        <f t="shared" si="11"/>
        <v>97.123487244724913</v>
      </c>
      <c r="F462" s="26">
        <v>53501.41979</v>
      </c>
      <c r="G462" s="26" t="s">
        <v>2168</v>
      </c>
    </row>
    <row r="463" spans="1:7" s="10" customFormat="1" ht="67.5" x14ac:dyDescent="0.2">
      <c r="A463" s="17" t="s">
        <v>271</v>
      </c>
      <c r="B463" s="11" t="s">
        <v>778</v>
      </c>
      <c r="C463" s="19">
        <v>427</v>
      </c>
      <c r="D463" s="19">
        <v>637.42431999999997</v>
      </c>
      <c r="E463" s="26">
        <f t="shared" si="11"/>
        <v>149.27970023419203</v>
      </c>
      <c r="F463" s="26">
        <v>1004.07682</v>
      </c>
      <c r="G463" s="26">
        <f t="shared" si="12"/>
        <v>63.483620705435662</v>
      </c>
    </row>
    <row r="464" spans="1:7" s="16" customFormat="1" ht="33.75" x14ac:dyDescent="0.2">
      <c r="A464" s="17" t="s">
        <v>272</v>
      </c>
      <c r="B464" s="11" t="s">
        <v>779</v>
      </c>
      <c r="C464" s="19">
        <v>195.5</v>
      </c>
      <c r="D464" s="19">
        <v>282.83209999999997</v>
      </c>
      <c r="E464" s="26">
        <f t="shared" si="11"/>
        <v>144.67115089514064</v>
      </c>
      <c r="F464" s="26">
        <v>91.580740000000006</v>
      </c>
      <c r="G464" s="26" t="s">
        <v>2168</v>
      </c>
    </row>
    <row r="465" spans="1:7" s="16" customFormat="1" ht="45" x14ac:dyDescent="0.2">
      <c r="A465" s="17" t="s">
        <v>273</v>
      </c>
      <c r="B465" s="11" t="s">
        <v>780</v>
      </c>
      <c r="C465" s="19">
        <v>231.5</v>
      </c>
      <c r="D465" s="19">
        <v>354.59222</v>
      </c>
      <c r="E465" s="26">
        <f t="shared" si="11"/>
        <v>153.17158531317494</v>
      </c>
      <c r="F465" s="26">
        <v>912.49608000000001</v>
      </c>
      <c r="G465" s="26">
        <f t="shared" si="12"/>
        <v>38.859588306395793</v>
      </c>
    </row>
    <row r="466" spans="1:7" s="10" customFormat="1" ht="56.25" x14ac:dyDescent="0.2">
      <c r="A466" s="17" t="s">
        <v>274</v>
      </c>
      <c r="B466" s="11" t="s">
        <v>781</v>
      </c>
      <c r="C466" s="19">
        <v>572.9</v>
      </c>
      <c r="D466" s="19">
        <v>234.90405999999999</v>
      </c>
      <c r="E466" s="26">
        <f t="shared" si="11"/>
        <v>41.002628731017623</v>
      </c>
      <c r="F466" s="26">
        <v>196.13757000000001</v>
      </c>
      <c r="G466" s="26">
        <f t="shared" si="12"/>
        <v>119.76494865313157</v>
      </c>
    </row>
    <row r="467" spans="1:7" s="10" customFormat="1" ht="56.25" x14ac:dyDescent="0.2">
      <c r="A467" s="17" t="s">
        <v>275</v>
      </c>
      <c r="B467" s="11" t="s">
        <v>782</v>
      </c>
      <c r="C467" s="19">
        <v>11.532120000000001</v>
      </c>
      <c r="D467" s="19">
        <v>298.53010999999998</v>
      </c>
      <c r="E467" s="26" t="s">
        <v>2168</v>
      </c>
      <c r="F467" s="26">
        <v>2728.9874300000001</v>
      </c>
      <c r="G467" s="26">
        <f t="shared" si="12"/>
        <v>10.939226275586032</v>
      </c>
    </row>
    <row r="468" spans="1:7" s="10" customFormat="1" ht="56.25" x14ac:dyDescent="0.2">
      <c r="A468" s="17" t="s">
        <v>1546</v>
      </c>
      <c r="B468" s="11" t="s">
        <v>1578</v>
      </c>
      <c r="C468" s="19">
        <v>32.340000000000003</v>
      </c>
      <c r="D468" s="19">
        <v>156.34</v>
      </c>
      <c r="E468" s="26" t="s">
        <v>2168</v>
      </c>
      <c r="F468" s="26">
        <v>226.09010000000001</v>
      </c>
      <c r="G468" s="26">
        <f t="shared" si="12"/>
        <v>69.149423172443207</v>
      </c>
    </row>
    <row r="469" spans="1:7" s="10" customFormat="1" ht="56.25" x14ac:dyDescent="0.2">
      <c r="A469" s="17" t="s">
        <v>1223</v>
      </c>
      <c r="B469" s="11" t="s">
        <v>1226</v>
      </c>
      <c r="C469" s="19">
        <v>42.8</v>
      </c>
      <c r="D469" s="19">
        <v>45.862449999999995</v>
      </c>
      <c r="E469" s="26">
        <f t="shared" si="11"/>
        <v>107.15525700934579</v>
      </c>
      <c r="F469" s="26">
        <v>41.241379999999999</v>
      </c>
      <c r="G469" s="26">
        <f t="shared" si="12"/>
        <v>111.20493543135559</v>
      </c>
    </row>
    <row r="470" spans="1:7" s="10" customFormat="1" ht="56.25" x14ac:dyDescent="0.2">
      <c r="A470" s="17" t="s">
        <v>1622</v>
      </c>
      <c r="B470" s="11" t="s">
        <v>1643</v>
      </c>
      <c r="C470" s="19">
        <v>30.85</v>
      </c>
      <c r="D470" s="19">
        <v>94.782529999999994</v>
      </c>
      <c r="E470" s="26" t="s">
        <v>2168</v>
      </c>
      <c r="F470" s="26">
        <v>11.308999999999999</v>
      </c>
      <c r="G470" s="26" t="s">
        <v>2168</v>
      </c>
    </row>
    <row r="471" spans="1:7" s="10" customFormat="1" ht="33.75" x14ac:dyDescent="0.2">
      <c r="A471" s="17" t="s">
        <v>1593</v>
      </c>
      <c r="B471" s="11" t="s">
        <v>1594</v>
      </c>
      <c r="C471" s="19">
        <v>57.3</v>
      </c>
      <c r="D471" s="19">
        <v>114.61480999999999</v>
      </c>
      <c r="E471" s="26" t="s">
        <v>2168</v>
      </c>
      <c r="F471" s="26">
        <v>145.98518999999999</v>
      </c>
      <c r="G471" s="26">
        <f t="shared" si="12"/>
        <v>78.511258573558038</v>
      </c>
    </row>
    <row r="472" spans="1:7" s="10" customFormat="1" ht="33.75" x14ac:dyDescent="0.2">
      <c r="A472" s="17" t="s">
        <v>276</v>
      </c>
      <c r="B472" s="11" t="s">
        <v>783</v>
      </c>
      <c r="C472" s="19">
        <v>11.532120000000001</v>
      </c>
      <c r="D472" s="19">
        <v>151.95212000000001</v>
      </c>
      <c r="E472" s="26" t="s">
        <v>2168</v>
      </c>
      <c r="F472" s="26">
        <v>209.5</v>
      </c>
      <c r="G472" s="26">
        <f t="shared" si="12"/>
        <v>72.530844868735088</v>
      </c>
    </row>
    <row r="473" spans="1:7" s="10" customFormat="1" ht="33.75" x14ac:dyDescent="0.2">
      <c r="A473" s="17" t="s">
        <v>1547</v>
      </c>
      <c r="B473" s="11" t="s">
        <v>1579</v>
      </c>
      <c r="C473" s="19">
        <v>10.199999999999999</v>
      </c>
      <c r="D473" s="19">
        <v>134.19999999999999</v>
      </c>
      <c r="E473" s="26" t="s">
        <v>2168</v>
      </c>
      <c r="F473" s="26">
        <v>194.64679999999998</v>
      </c>
      <c r="G473" s="26">
        <f t="shared" si="12"/>
        <v>68.945392372235247</v>
      </c>
    </row>
    <row r="474" spans="1:7" s="10" customFormat="1" ht="33.75" x14ac:dyDescent="0.2">
      <c r="A474" s="17" t="s">
        <v>1714</v>
      </c>
      <c r="B474" s="11" t="s">
        <v>1879</v>
      </c>
      <c r="C474" s="19">
        <v>35.1</v>
      </c>
      <c r="D474" s="19">
        <v>35.002449999999996</v>
      </c>
      <c r="E474" s="26">
        <f t="shared" si="11"/>
        <v>99.722079772079752</v>
      </c>
      <c r="F474" s="26">
        <v>0</v>
      </c>
      <c r="G474" s="26">
        <v>0</v>
      </c>
    </row>
    <row r="475" spans="1:7" s="10" customFormat="1" ht="33.75" x14ac:dyDescent="0.2">
      <c r="A475" s="17" t="s">
        <v>1715</v>
      </c>
      <c r="B475" s="11" t="s">
        <v>1880</v>
      </c>
      <c r="C475" s="19">
        <v>25.1</v>
      </c>
      <c r="D475" s="19">
        <v>52.5</v>
      </c>
      <c r="E475" s="26" t="s">
        <v>2168</v>
      </c>
      <c r="F475" s="26">
        <v>0</v>
      </c>
      <c r="G475" s="26">
        <v>0</v>
      </c>
    </row>
    <row r="476" spans="1:7" s="10" customFormat="1" ht="45" x14ac:dyDescent="0.2">
      <c r="A476" s="17" t="s">
        <v>277</v>
      </c>
      <c r="B476" s="11" t="s">
        <v>784</v>
      </c>
      <c r="C476" s="19">
        <v>515.6</v>
      </c>
      <c r="D476" s="19">
        <v>120.28925</v>
      </c>
      <c r="E476" s="26">
        <f t="shared" si="11"/>
        <v>23.329955391776569</v>
      </c>
      <c r="F476" s="26">
        <v>50.152380000000001</v>
      </c>
      <c r="G476" s="26" t="s">
        <v>2168</v>
      </c>
    </row>
    <row r="477" spans="1:7" s="10" customFormat="1" ht="45" x14ac:dyDescent="0.2">
      <c r="A477" s="17" t="s">
        <v>278</v>
      </c>
      <c r="B477" s="11" t="s">
        <v>785</v>
      </c>
      <c r="C477" s="19">
        <v>0</v>
      </c>
      <c r="D477" s="19">
        <v>146.57799</v>
      </c>
      <c r="E477" s="26">
        <v>0</v>
      </c>
      <c r="F477" s="26">
        <v>2519.4874300000001</v>
      </c>
      <c r="G477" s="26">
        <f t="shared" si="12"/>
        <v>5.8177702438467804</v>
      </c>
    </row>
    <row r="478" spans="1:7" s="10" customFormat="1" ht="45" x14ac:dyDescent="0.2">
      <c r="A478" s="17" t="s">
        <v>1548</v>
      </c>
      <c r="B478" s="11" t="s">
        <v>1580</v>
      </c>
      <c r="C478" s="19">
        <v>22.14</v>
      </c>
      <c r="D478" s="19">
        <v>22.14</v>
      </c>
      <c r="E478" s="26">
        <f t="shared" si="11"/>
        <v>100</v>
      </c>
      <c r="F478" s="26">
        <v>31.443300000000001</v>
      </c>
      <c r="G478" s="26">
        <f t="shared" si="12"/>
        <v>70.412456707788309</v>
      </c>
    </row>
    <row r="479" spans="1:7" s="16" customFormat="1" ht="45" x14ac:dyDescent="0.2">
      <c r="A479" s="17" t="s">
        <v>1224</v>
      </c>
      <c r="B479" s="11" t="s">
        <v>1227</v>
      </c>
      <c r="C479" s="19">
        <v>7.7</v>
      </c>
      <c r="D479" s="19">
        <v>10.86</v>
      </c>
      <c r="E479" s="26">
        <f t="shared" ref="E479:E533" si="13">D479/C479*100</f>
        <v>141.03896103896102</v>
      </c>
      <c r="F479" s="26">
        <v>41.241379999999999</v>
      </c>
      <c r="G479" s="26">
        <f t="shared" ref="G479:G531" si="14">D479/F479*100</f>
        <v>26.332775479385024</v>
      </c>
    </row>
    <row r="480" spans="1:7" s="10" customFormat="1" ht="45" x14ac:dyDescent="0.2">
      <c r="A480" s="17" t="s">
        <v>1623</v>
      </c>
      <c r="B480" s="11" t="s">
        <v>1644</v>
      </c>
      <c r="C480" s="19">
        <v>5.75</v>
      </c>
      <c r="D480" s="19">
        <v>42.282530000000001</v>
      </c>
      <c r="E480" s="26" t="s">
        <v>2168</v>
      </c>
      <c r="F480" s="26">
        <v>11.308999999999999</v>
      </c>
      <c r="G480" s="26" t="s">
        <v>2168</v>
      </c>
    </row>
    <row r="481" spans="1:8" s="10" customFormat="1" ht="22.5" x14ac:dyDescent="0.2">
      <c r="A481" s="17" t="s">
        <v>279</v>
      </c>
      <c r="B481" s="11" t="s">
        <v>786</v>
      </c>
      <c r="C481" s="19">
        <v>1628</v>
      </c>
      <c r="D481" s="19">
        <v>63.554519999999997</v>
      </c>
      <c r="E481" s="26">
        <f t="shared" si="13"/>
        <v>3.9038402948402946</v>
      </c>
      <c r="F481" s="26">
        <v>44.099499999999999</v>
      </c>
      <c r="G481" s="26">
        <f t="shared" si="14"/>
        <v>144.11619179355773</v>
      </c>
    </row>
    <row r="482" spans="1:8" s="10" customFormat="1" ht="101.25" x14ac:dyDescent="0.2">
      <c r="A482" s="17" t="s">
        <v>280</v>
      </c>
      <c r="B482" s="11" t="s">
        <v>787</v>
      </c>
      <c r="C482" s="19">
        <v>1628</v>
      </c>
      <c r="D482" s="19">
        <v>63.554519999999997</v>
      </c>
      <c r="E482" s="26">
        <f t="shared" si="13"/>
        <v>3.9038402948402946</v>
      </c>
      <c r="F482" s="26">
        <v>44.099499999999999</v>
      </c>
      <c r="G482" s="26">
        <f t="shared" si="14"/>
        <v>144.11619179355773</v>
      </c>
    </row>
    <row r="483" spans="1:8" s="10" customFormat="1" ht="22.5" x14ac:dyDescent="0.2">
      <c r="A483" s="17" t="s">
        <v>281</v>
      </c>
      <c r="B483" s="11" t="s">
        <v>788</v>
      </c>
      <c r="C483" s="19">
        <v>1522.8</v>
      </c>
      <c r="D483" s="19">
        <v>873.2531899999999</v>
      </c>
      <c r="E483" s="26">
        <f t="shared" si="13"/>
        <v>57.345231809824007</v>
      </c>
      <c r="F483" s="26">
        <v>741.58244999999999</v>
      </c>
      <c r="G483" s="26">
        <f t="shared" si="14"/>
        <v>117.75537433497784</v>
      </c>
    </row>
    <row r="484" spans="1:8" s="10" customFormat="1" ht="90" x14ac:dyDescent="0.2">
      <c r="A484" s="17" t="s">
        <v>282</v>
      </c>
      <c r="B484" s="11" t="s">
        <v>789</v>
      </c>
      <c r="C484" s="19">
        <v>4</v>
      </c>
      <c r="D484" s="19">
        <v>0</v>
      </c>
      <c r="E484" s="26">
        <f t="shared" si="13"/>
        <v>0</v>
      </c>
      <c r="F484" s="26">
        <v>0</v>
      </c>
      <c r="G484" s="26">
        <v>0</v>
      </c>
    </row>
    <row r="485" spans="1:8" s="16" customFormat="1" ht="101.25" x14ac:dyDescent="0.2">
      <c r="A485" s="17" t="s">
        <v>1169</v>
      </c>
      <c r="B485" s="11" t="s">
        <v>1176</v>
      </c>
      <c r="C485" s="19">
        <v>931.1</v>
      </c>
      <c r="D485" s="19">
        <v>285.53467000000001</v>
      </c>
      <c r="E485" s="26">
        <f t="shared" si="13"/>
        <v>30.666380625067124</v>
      </c>
      <c r="F485" s="26">
        <v>741.58244999999999</v>
      </c>
      <c r="G485" s="26">
        <f t="shared" si="14"/>
        <v>38.503428715175232</v>
      </c>
    </row>
    <row r="486" spans="1:8" s="10" customFormat="1" ht="101.25" x14ac:dyDescent="0.2">
      <c r="A486" s="17" t="s">
        <v>1666</v>
      </c>
      <c r="B486" s="11" t="s">
        <v>1667</v>
      </c>
      <c r="C486" s="19">
        <v>587.70000000000005</v>
      </c>
      <c r="D486" s="19">
        <v>587.71852000000001</v>
      </c>
      <c r="E486" s="26">
        <f t="shared" si="13"/>
        <v>100.00315126765355</v>
      </c>
      <c r="F486" s="26">
        <v>0</v>
      </c>
      <c r="G486" s="26">
        <v>0</v>
      </c>
    </row>
    <row r="487" spans="1:8" s="10" customFormat="1" ht="22.5" x14ac:dyDescent="0.2">
      <c r="A487" s="17" t="s">
        <v>1716</v>
      </c>
      <c r="B487" s="11" t="s">
        <v>1881</v>
      </c>
      <c r="C487" s="19">
        <v>0</v>
      </c>
      <c r="D487" s="19">
        <v>228.48224999999999</v>
      </c>
      <c r="E487" s="26">
        <v>0</v>
      </c>
      <c r="F487" s="26">
        <v>0</v>
      </c>
      <c r="G487" s="26">
        <v>0</v>
      </c>
    </row>
    <row r="488" spans="1:8" s="10" customFormat="1" ht="33.75" x14ac:dyDescent="0.2">
      <c r="A488" s="17" t="s">
        <v>1717</v>
      </c>
      <c r="B488" s="11" t="s">
        <v>1882</v>
      </c>
      <c r="C488" s="19">
        <v>0</v>
      </c>
      <c r="D488" s="19">
        <v>228.48224999999999</v>
      </c>
      <c r="E488" s="26">
        <v>0</v>
      </c>
      <c r="F488" s="26">
        <v>0</v>
      </c>
      <c r="G488" s="26">
        <v>0</v>
      </c>
    </row>
    <row r="489" spans="1:8" s="10" customFormat="1" ht="45" x14ac:dyDescent="0.2">
      <c r="A489" s="17" t="s">
        <v>283</v>
      </c>
      <c r="B489" s="11" t="s">
        <v>790</v>
      </c>
      <c r="C489" s="19">
        <v>150235.09797999999</v>
      </c>
      <c r="D489" s="19">
        <v>147425.87896</v>
      </c>
      <c r="E489" s="26">
        <f t="shared" si="13"/>
        <v>98.13011802317061</v>
      </c>
      <c r="F489" s="26">
        <v>48507.895539999998</v>
      </c>
      <c r="G489" s="26" t="s">
        <v>2168</v>
      </c>
    </row>
    <row r="490" spans="1:8" s="16" customFormat="1" ht="45" x14ac:dyDescent="0.2">
      <c r="A490" s="17" t="s">
        <v>284</v>
      </c>
      <c r="B490" s="33" t="s">
        <v>791</v>
      </c>
      <c r="C490" s="26">
        <v>12742.5</v>
      </c>
      <c r="D490" s="26">
        <v>5070.7250700000004</v>
      </c>
      <c r="E490" s="26">
        <f t="shared" si="13"/>
        <v>39.793800824014127</v>
      </c>
      <c r="F490" s="26">
        <v>27730.418260000002</v>
      </c>
      <c r="G490" s="26">
        <f t="shared" si="14"/>
        <v>18.28578646905703</v>
      </c>
      <c r="H490" s="25"/>
    </row>
    <row r="491" spans="1:8" s="16" customFormat="1" ht="45" x14ac:dyDescent="0.2">
      <c r="A491" s="17" t="s">
        <v>285</v>
      </c>
      <c r="B491" s="11" t="s">
        <v>792</v>
      </c>
      <c r="C491" s="26">
        <v>136743.09797999999</v>
      </c>
      <c r="D491" s="26">
        <v>141580.55446000001</v>
      </c>
      <c r="E491" s="26">
        <f t="shared" si="13"/>
        <v>103.53762387386276</v>
      </c>
      <c r="F491" s="26">
        <v>19984.303620000002</v>
      </c>
      <c r="G491" s="26" t="s">
        <v>2168</v>
      </c>
      <c r="H491" s="25"/>
    </row>
    <row r="492" spans="1:8" s="16" customFormat="1" ht="45" x14ac:dyDescent="0.2">
      <c r="A492" s="17" t="s">
        <v>286</v>
      </c>
      <c r="B492" s="11" t="s">
        <v>793</v>
      </c>
      <c r="C492" s="26">
        <v>0.5</v>
      </c>
      <c r="D492" s="26">
        <v>0.46776999999999996</v>
      </c>
      <c r="E492" s="26">
        <f t="shared" si="13"/>
        <v>93.553999999999988</v>
      </c>
      <c r="F492" s="26">
        <v>1.1436900000000001</v>
      </c>
      <c r="G492" s="26">
        <f t="shared" si="14"/>
        <v>40.900069074661829</v>
      </c>
      <c r="H492" s="25"/>
    </row>
    <row r="493" spans="1:8" s="16" customFormat="1" ht="45" x14ac:dyDescent="0.2">
      <c r="A493" s="17" t="s">
        <v>287</v>
      </c>
      <c r="B493" s="11" t="s">
        <v>794</v>
      </c>
      <c r="C493" s="26">
        <v>749</v>
      </c>
      <c r="D493" s="26">
        <v>774.13166000000001</v>
      </c>
      <c r="E493" s="26">
        <f t="shared" si="13"/>
        <v>103.35536181575434</v>
      </c>
      <c r="F493" s="26">
        <v>792.02996999999993</v>
      </c>
      <c r="G493" s="26">
        <f t="shared" si="14"/>
        <v>97.740197886703712</v>
      </c>
      <c r="H493" s="25"/>
    </row>
    <row r="494" spans="1:8" s="16" customFormat="1" ht="11.25" x14ac:dyDescent="0.2">
      <c r="A494" s="17" t="s">
        <v>288</v>
      </c>
      <c r="B494" s="11" t="s">
        <v>795</v>
      </c>
      <c r="C494" s="26">
        <v>26542.612690000002</v>
      </c>
      <c r="D494" s="26">
        <v>56253.868310000005</v>
      </c>
      <c r="E494" s="26" t="s">
        <v>2168</v>
      </c>
      <c r="F494" s="26">
        <v>54169.214810000005</v>
      </c>
      <c r="G494" s="26">
        <f t="shared" si="14"/>
        <v>103.84841003753142</v>
      </c>
      <c r="H494" s="25"/>
    </row>
    <row r="495" spans="1:8" s="10" customFormat="1" ht="67.5" x14ac:dyDescent="0.2">
      <c r="A495" s="17" t="s">
        <v>1233</v>
      </c>
      <c r="B495" s="11" t="s">
        <v>796</v>
      </c>
      <c r="C495" s="19">
        <v>17409.21269</v>
      </c>
      <c r="D495" s="19">
        <v>46867.388380000004</v>
      </c>
      <c r="E495" s="26" t="s">
        <v>2168</v>
      </c>
      <c r="F495" s="26">
        <v>38741.24667</v>
      </c>
      <c r="G495" s="26">
        <f t="shared" si="14"/>
        <v>120.97542647302734</v>
      </c>
    </row>
    <row r="496" spans="1:8" s="10" customFormat="1" ht="22.5" x14ac:dyDescent="0.2">
      <c r="A496" s="17" t="s">
        <v>289</v>
      </c>
      <c r="B496" s="11" t="s">
        <v>797</v>
      </c>
      <c r="C496" s="19">
        <v>9133.4</v>
      </c>
      <c r="D496" s="19">
        <v>9386.4799299999995</v>
      </c>
      <c r="E496" s="26">
        <f t="shared" si="13"/>
        <v>102.77092791293494</v>
      </c>
      <c r="F496" s="26">
        <v>15427.968140000001</v>
      </c>
      <c r="G496" s="26">
        <f t="shared" si="14"/>
        <v>60.840674836913422</v>
      </c>
    </row>
    <row r="497" spans="1:7" s="10" customFormat="1" ht="45" x14ac:dyDescent="0.2">
      <c r="A497" s="17" t="s">
        <v>290</v>
      </c>
      <c r="B497" s="11" t="s">
        <v>798</v>
      </c>
      <c r="C497" s="19">
        <v>7065</v>
      </c>
      <c r="D497" s="19">
        <v>7996.3419100000001</v>
      </c>
      <c r="E497" s="26">
        <f t="shared" si="13"/>
        <v>113.18247572540695</v>
      </c>
      <c r="F497" s="26">
        <v>8952.891529999999</v>
      </c>
      <c r="G497" s="26">
        <f t="shared" si="14"/>
        <v>89.315746574224391</v>
      </c>
    </row>
    <row r="498" spans="1:7" s="10" customFormat="1" ht="45" x14ac:dyDescent="0.2">
      <c r="A498" s="17" t="s">
        <v>291</v>
      </c>
      <c r="B498" s="11" t="s">
        <v>799</v>
      </c>
      <c r="C498" s="19">
        <v>2068.4</v>
      </c>
      <c r="D498" s="19">
        <v>1390.1380200000001</v>
      </c>
      <c r="E498" s="26">
        <f t="shared" si="13"/>
        <v>67.208374589054344</v>
      </c>
      <c r="F498" s="26">
        <v>6475.0766100000001</v>
      </c>
      <c r="G498" s="26">
        <f t="shared" si="14"/>
        <v>21.469059035581047</v>
      </c>
    </row>
    <row r="499" spans="1:7" s="10" customFormat="1" ht="11.25" x14ac:dyDescent="0.2">
      <c r="A499" s="24" t="s">
        <v>292</v>
      </c>
      <c r="B499" s="15" t="s">
        <v>800</v>
      </c>
      <c r="C499" s="21">
        <v>54788.055810000005</v>
      </c>
      <c r="D499" s="21">
        <v>64027.604700000004</v>
      </c>
      <c r="E499" s="20">
        <f t="shared" si="13"/>
        <v>116.86416638334806</v>
      </c>
      <c r="F499" s="20">
        <v>49121.052329999999</v>
      </c>
      <c r="G499" s="20">
        <f t="shared" si="14"/>
        <v>130.34656560257775</v>
      </c>
    </row>
    <row r="500" spans="1:7" s="10" customFormat="1" ht="11.25" x14ac:dyDescent="0.2">
      <c r="A500" s="17" t="s">
        <v>293</v>
      </c>
      <c r="B500" s="11" t="s">
        <v>801</v>
      </c>
      <c r="C500" s="19">
        <v>-29.95</v>
      </c>
      <c r="D500" s="19">
        <v>3739.4965899999997</v>
      </c>
      <c r="E500" s="26">
        <v>0</v>
      </c>
      <c r="F500" s="26">
        <v>131.14255</v>
      </c>
      <c r="G500" s="26" t="s">
        <v>2168</v>
      </c>
    </row>
    <row r="501" spans="1:7" s="10" customFormat="1" ht="22.5" x14ac:dyDescent="0.2">
      <c r="A501" s="17" t="s">
        <v>294</v>
      </c>
      <c r="B501" s="11" t="s">
        <v>802</v>
      </c>
      <c r="C501" s="19">
        <v>0</v>
      </c>
      <c r="D501" s="19">
        <v>3426.9405000000002</v>
      </c>
      <c r="E501" s="26">
        <v>0</v>
      </c>
      <c r="F501" s="26">
        <v>367.62333000000001</v>
      </c>
      <c r="G501" s="26" t="s">
        <v>2168</v>
      </c>
    </row>
    <row r="502" spans="1:7" s="16" customFormat="1" ht="11.25" x14ac:dyDescent="0.2">
      <c r="A502" s="17" t="s">
        <v>295</v>
      </c>
      <c r="B502" s="11" t="s">
        <v>803</v>
      </c>
      <c r="C502" s="19">
        <v>-27</v>
      </c>
      <c r="D502" s="19">
        <v>-1.79915</v>
      </c>
      <c r="E502" s="26">
        <f t="shared" si="13"/>
        <v>6.6635185185185186</v>
      </c>
      <c r="F502" s="26">
        <v>-249.97273000000001</v>
      </c>
      <c r="G502" s="26">
        <f t="shared" si="14"/>
        <v>0.71973850907657</v>
      </c>
    </row>
    <row r="503" spans="1:7" s="16" customFormat="1" ht="22.5" x14ac:dyDescent="0.2">
      <c r="A503" s="17" t="s">
        <v>1289</v>
      </c>
      <c r="B503" s="11" t="s">
        <v>1369</v>
      </c>
      <c r="C503" s="19">
        <v>0</v>
      </c>
      <c r="D503" s="19">
        <v>-1.14453</v>
      </c>
      <c r="E503" s="26">
        <v>0</v>
      </c>
      <c r="F503" s="26">
        <v>8.5110499999999991</v>
      </c>
      <c r="G503" s="26">
        <v>0</v>
      </c>
    </row>
    <row r="504" spans="1:7" s="10" customFormat="1" ht="22.5" x14ac:dyDescent="0.2">
      <c r="A504" s="17" t="s">
        <v>296</v>
      </c>
      <c r="B504" s="11" t="s">
        <v>804</v>
      </c>
      <c r="C504" s="19">
        <v>0</v>
      </c>
      <c r="D504" s="19">
        <v>339.01934</v>
      </c>
      <c r="E504" s="26">
        <v>0</v>
      </c>
      <c r="F504" s="26">
        <v>-25.522459999999999</v>
      </c>
      <c r="G504" s="26">
        <v>0</v>
      </c>
    </row>
    <row r="505" spans="1:7" s="10" customFormat="1" ht="11.25" x14ac:dyDescent="0.2">
      <c r="A505" s="17" t="s">
        <v>297</v>
      </c>
      <c r="B505" s="11" t="s">
        <v>805</v>
      </c>
      <c r="C505" s="19">
        <v>0</v>
      </c>
      <c r="D505" s="19">
        <v>-7.8921599999999996</v>
      </c>
      <c r="E505" s="26">
        <v>0</v>
      </c>
      <c r="F505" s="26">
        <v>14.875950000000001</v>
      </c>
      <c r="G505" s="26">
        <v>0</v>
      </c>
    </row>
    <row r="506" spans="1:7" s="10" customFormat="1" ht="11.25" x14ac:dyDescent="0.2">
      <c r="A506" s="17" t="s">
        <v>1170</v>
      </c>
      <c r="B506" s="11" t="s">
        <v>1177</v>
      </c>
      <c r="C506" s="19">
        <v>-2.95</v>
      </c>
      <c r="D506" s="19">
        <v>-15.627409999999999</v>
      </c>
      <c r="E506" s="26" t="s">
        <v>2168</v>
      </c>
      <c r="F506" s="26">
        <v>15.627409999999999</v>
      </c>
      <c r="G506" s="26">
        <v>0</v>
      </c>
    </row>
    <row r="507" spans="1:7" s="10" customFormat="1" ht="11.25" x14ac:dyDescent="0.2">
      <c r="A507" s="17" t="s">
        <v>298</v>
      </c>
      <c r="B507" s="11" t="s">
        <v>806</v>
      </c>
      <c r="C507" s="19">
        <v>17844.377100000002</v>
      </c>
      <c r="D507" s="19">
        <v>24908.432049999999</v>
      </c>
      <c r="E507" s="26">
        <f t="shared" si="13"/>
        <v>139.58700777512709</v>
      </c>
      <c r="F507" s="26">
        <v>5143.4084899999998</v>
      </c>
      <c r="G507" s="26" t="s">
        <v>2168</v>
      </c>
    </row>
    <row r="508" spans="1:7" s="10" customFormat="1" ht="11.25" x14ac:dyDescent="0.2">
      <c r="A508" s="17" t="s">
        <v>299</v>
      </c>
      <c r="B508" s="11" t="s">
        <v>807</v>
      </c>
      <c r="C508" s="19">
        <v>62.7</v>
      </c>
      <c r="D508" s="19">
        <v>671.47368999999992</v>
      </c>
      <c r="E508" s="26" t="s">
        <v>2168</v>
      </c>
      <c r="F508" s="26">
        <v>1241.0775800000001</v>
      </c>
      <c r="G508" s="26">
        <f t="shared" si="14"/>
        <v>54.10408670826201</v>
      </c>
    </row>
    <row r="509" spans="1:7" s="10" customFormat="1" ht="11.25" x14ac:dyDescent="0.2">
      <c r="A509" s="17" t="s">
        <v>300</v>
      </c>
      <c r="B509" s="11" t="s">
        <v>808</v>
      </c>
      <c r="C509" s="19">
        <v>1225.9000000000001</v>
      </c>
      <c r="D509" s="19">
        <v>2162.9698800000001</v>
      </c>
      <c r="E509" s="26">
        <f t="shared" si="13"/>
        <v>176.4393408924056</v>
      </c>
      <c r="F509" s="26">
        <v>306.03545000000003</v>
      </c>
      <c r="G509" s="26" t="s">
        <v>2168</v>
      </c>
    </row>
    <row r="510" spans="1:7" s="10" customFormat="1" ht="11.25" x14ac:dyDescent="0.2">
      <c r="A510" s="17" t="s">
        <v>1290</v>
      </c>
      <c r="B510" s="11" t="s">
        <v>1370</v>
      </c>
      <c r="C510" s="19">
        <v>694.32</v>
      </c>
      <c r="D510" s="19">
        <v>732.48032999999998</v>
      </c>
      <c r="E510" s="26">
        <f t="shared" si="13"/>
        <v>105.49607241617697</v>
      </c>
      <c r="F510" s="26">
        <v>1019.28529</v>
      </c>
      <c r="G510" s="26">
        <f t="shared" si="14"/>
        <v>71.862150585926727</v>
      </c>
    </row>
    <row r="511" spans="1:7" s="10" customFormat="1" ht="11.25" x14ac:dyDescent="0.2">
      <c r="A511" s="17" t="s">
        <v>1549</v>
      </c>
      <c r="B511" s="11" t="s">
        <v>1581</v>
      </c>
      <c r="C511" s="19">
        <v>366.1</v>
      </c>
      <c r="D511" s="19">
        <v>5756.5970399999997</v>
      </c>
      <c r="E511" s="26" t="s">
        <v>2168</v>
      </c>
      <c r="F511" s="26">
        <v>2315.7392</v>
      </c>
      <c r="G511" s="26" t="s">
        <v>2168</v>
      </c>
    </row>
    <row r="512" spans="1:7" s="10" customFormat="1" ht="11.25" x14ac:dyDescent="0.2">
      <c r="A512" s="17" t="s">
        <v>301</v>
      </c>
      <c r="B512" s="11" t="s">
        <v>809</v>
      </c>
      <c r="C512" s="19">
        <v>184.108</v>
      </c>
      <c r="D512" s="19">
        <v>271.36761000000001</v>
      </c>
      <c r="E512" s="26">
        <f t="shared" si="13"/>
        <v>147.39588176505097</v>
      </c>
      <c r="F512" s="26">
        <v>230.46451999999999</v>
      </c>
      <c r="G512" s="26">
        <f t="shared" si="14"/>
        <v>117.74810717068294</v>
      </c>
    </row>
    <row r="513" spans="1:9" s="10" customFormat="1" ht="11.25" x14ac:dyDescent="0.2">
      <c r="A513" s="17" t="s">
        <v>302</v>
      </c>
      <c r="B513" s="11" t="s">
        <v>810</v>
      </c>
      <c r="C513" s="19">
        <v>15311.249099999999</v>
      </c>
      <c r="D513" s="19">
        <v>15313.5435</v>
      </c>
      <c r="E513" s="26">
        <f t="shared" si="13"/>
        <v>100.01498506088573</v>
      </c>
      <c r="F513" s="26">
        <v>30.806450000000002</v>
      </c>
      <c r="G513" s="26" t="s">
        <v>2168</v>
      </c>
    </row>
    <row r="514" spans="1:9" s="16" customFormat="1" ht="11.25" x14ac:dyDescent="0.2">
      <c r="A514" s="17" t="s">
        <v>303</v>
      </c>
      <c r="B514" s="11" t="s">
        <v>811</v>
      </c>
      <c r="C514" s="19">
        <v>679.15</v>
      </c>
      <c r="D514" s="19">
        <v>580.63</v>
      </c>
      <c r="E514" s="26">
        <f t="shared" si="13"/>
        <v>85.493631745564315</v>
      </c>
      <c r="F514" s="26">
        <v>651.76</v>
      </c>
      <c r="G514" s="26">
        <f t="shared" si="14"/>
        <v>89.08647354854547</v>
      </c>
    </row>
    <row r="515" spans="1:9" s="10" customFormat="1" ht="22.5" x14ac:dyDescent="0.2">
      <c r="A515" s="17" t="s">
        <v>304</v>
      </c>
      <c r="B515" s="11" t="s">
        <v>812</v>
      </c>
      <c r="C515" s="19">
        <v>676.15</v>
      </c>
      <c r="D515" s="19">
        <v>577.63</v>
      </c>
      <c r="E515" s="26">
        <f t="shared" si="13"/>
        <v>85.429268653405316</v>
      </c>
      <c r="F515" s="26">
        <v>651.76</v>
      </c>
      <c r="G515" s="26">
        <f t="shared" si="14"/>
        <v>88.626181416472321</v>
      </c>
    </row>
    <row r="516" spans="1:9" s="10" customFormat="1" ht="22.5" x14ac:dyDescent="0.2">
      <c r="A516" s="17" t="s">
        <v>1718</v>
      </c>
      <c r="B516" s="11" t="s">
        <v>1883</v>
      </c>
      <c r="C516" s="19">
        <v>3</v>
      </c>
      <c r="D516" s="19">
        <v>3</v>
      </c>
      <c r="E516" s="26">
        <f t="shared" si="13"/>
        <v>100</v>
      </c>
      <c r="F516" s="26">
        <v>0</v>
      </c>
      <c r="G516" s="26">
        <v>0</v>
      </c>
    </row>
    <row r="517" spans="1:9" s="10" customFormat="1" ht="11.25" x14ac:dyDescent="0.2">
      <c r="A517" s="17" t="s">
        <v>1291</v>
      </c>
      <c r="B517" s="11" t="s">
        <v>1371</v>
      </c>
      <c r="C517" s="19">
        <v>36294.478710000003</v>
      </c>
      <c r="D517" s="19">
        <v>34743.806060000003</v>
      </c>
      <c r="E517" s="26">
        <f t="shared" si="13"/>
        <v>95.727524667346302</v>
      </c>
      <c r="F517" s="26">
        <v>43194.741289999998</v>
      </c>
      <c r="G517" s="26">
        <f t="shared" si="14"/>
        <v>80.435268327544151</v>
      </c>
    </row>
    <row r="518" spans="1:9" s="10" customFormat="1" ht="11.25" x14ac:dyDescent="0.2">
      <c r="A518" s="17" t="s">
        <v>1292</v>
      </c>
      <c r="B518" s="11" t="s">
        <v>1372</v>
      </c>
      <c r="C518" s="19">
        <v>12563.601269999999</v>
      </c>
      <c r="D518" s="19">
        <v>11299.96896</v>
      </c>
      <c r="E518" s="26">
        <f t="shared" si="13"/>
        <v>89.942117050328847</v>
      </c>
      <c r="F518" s="26">
        <v>13590.56308</v>
      </c>
      <c r="G518" s="26">
        <f t="shared" si="14"/>
        <v>83.145701127197157</v>
      </c>
    </row>
    <row r="519" spans="1:9" s="10" customFormat="1" ht="11.25" x14ac:dyDescent="0.2">
      <c r="A519" s="17" t="s">
        <v>1293</v>
      </c>
      <c r="B519" s="11" t="s">
        <v>1373</v>
      </c>
      <c r="C519" s="19">
        <v>8607.07611</v>
      </c>
      <c r="D519" s="19">
        <v>8425.2298300000002</v>
      </c>
      <c r="E519" s="26">
        <f t="shared" si="13"/>
        <v>97.887246752834869</v>
      </c>
      <c r="F519" s="26">
        <v>6642.8172599999998</v>
      </c>
      <c r="G519" s="26">
        <f t="shared" si="14"/>
        <v>126.83217827973188</v>
      </c>
    </row>
    <row r="520" spans="1:9" s="16" customFormat="1" ht="11.25" x14ac:dyDescent="0.2">
      <c r="A520" s="17" t="s">
        <v>1294</v>
      </c>
      <c r="B520" s="11" t="s">
        <v>1374</v>
      </c>
      <c r="C520" s="19">
        <v>11014.55082</v>
      </c>
      <c r="D520" s="19">
        <v>10872.436760000001</v>
      </c>
      <c r="E520" s="26">
        <f t="shared" si="13"/>
        <v>98.70976073085113</v>
      </c>
      <c r="F520" s="26">
        <v>15891.02988</v>
      </c>
      <c r="G520" s="26">
        <f t="shared" si="14"/>
        <v>68.418704401806835</v>
      </c>
    </row>
    <row r="521" spans="1:9" s="10" customFormat="1" ht="11.25" x14ac:dyDescent="0.2">
      <c r="A521" s="17" t="s">
        <v>1295</v>
      </c>
      <c r="B521" s="11" t="s">
        <v>1375</v>
      </c>
      <c r="C521" s="19">
        <v>4109.2505099999998</v>
      </c>
      <c r="D521" s="19">
        <v>4146.1705099999999</v>
      </c>
      <c r="E521" s="26">
        <f t="shared" si="13"/>
        <v>100.89846067817365</v>
      </c>
      <c r="F521" s="26">
        <v>7070.3310700000002</v>
      </c>
      <c r="G521" s="26">
        <f t="shared" si="14"/>
        <v>58.641815622928107</v>
      </c>
    </row>
    <row r="522" spans="1:9" s="10" customFormat="1" ht="45" x14ac:dyDescent="0.2">
      <c r="A522" s="17" t="s">
        <v>1719</v>
      </c>
      <c r="B522" s="11" t="s">
        <v>1884</v>
      </c>
      <c r="C522" s="19">
        <v>0</v>
      </c>
      <c r="D522" s="19">
        <v>55.24</v>
      </c>
      <c r="E522" s="26">
        <v>0</v>
      </c>
      <c r="F522" s="26">
        <v>0</v>
      </c>
      <c r="G522" s="26">
        <v>0</v>
      </c>
    </row>
    <row r="523" spans="1:9" s="10" customFormat="1" ht="45" x14ac:dyDescent="0.2">
      <c r="A523" s="17" t="s">
        <v>1720</v>
      </c>
      <c r="B523" s="11" t="s">
        <v>1885</v>
      </c>
      <c r="C523" s="19">
        <v>0</v>
      </c>
      <c r="D523" s="19">
        <v>55.24</v>
      </c>
      <c r="E523" s="26">
        <v>0</v>
      </c>
      <c r="F523" s="26">
        <v>0</v>
      </c>
      <c r="G523" s="26">
        <v>0</v>
      </c>
    </row>
    <row r="524" spans="1:9" s="10" customFormat="1" ht="11.25" x14ac:dyDescent="0.2">
      <c r="A524" s="24" t="s">
        <v>305</v>
      </c>
      <c r="B524" s="15" t="s">
        <v>813</v>
      </c>
      <c r="C524" s="21">
        <f>C525+C815+C824+C842+C860+C894</f>
        <v>35598143.346500002</v>
      </c>
      <c r="D524" s="21">
        <v>34731228.460650004</v>
      </c>
      <c r="E524" s="20">
        <f t="shared" si="13"/>
        <v>97.564718818586272</v>
      </c>
      <c r="F524" s="20">
        <v>30956839.762469999</v>
      </c>
      <c r="G524" s="20">
        <f t="shared" si="14"/>
        <v>112.19242250546459</v>
      </c>
      <c r="H524" s="19"/>
      <c r="I524" s="39">
        <f>C524-H524</f>
        <v>35598143.346500002</v>
      </c>
    </row>
    <row r="525" spans="1:9" s="10" customFormat="1" ht="21.75" x14ac:dyDescent="0.2">
      <c r="A525" s="24" t="s">
        <v>306</v>
      </c>
      <c r="B525" s="15" t="s">
        <v>814</v>
      </c>
      <c r="C525" s="21">
        <f>C526+C539+C703+C758</f>
        <v>33926456.486220002</v>
      </c>
      <c r="D525" s="21">
        <v>33171458.846619997</v>
      </c>
      <c r="E525" s="20">
        <f t="shared" si="13"/>
        <v>97.774605078763045</v>
      </c>
      <c r="F525" s="20">
        <v>30511242.728840001</v>
      </c>
      <c r="G525" s="20">
        <f t="shared" si="14"/>
        <v>108.71880618374648</v>
      </c>
      <c r="H525" s="19"/>
      <c r="I525" s="39">
        <f>C525-H525</f>
        <v>33926456.486220002</v>
      </c>
    </row>
    <row r="526" spans="1:9" s="10" customFormat="1" ht="11.25" x14ac:dyDescent="0.2">
      <c r="A526" s="17" t="s">
        <v>307</v>
      </c>
      <c r="B526" s="11" t="s">
        <v>815</v>
      </c>
      <c r="C526" s="19">
        <f>C527+C531+C534+C536+C538</f>
        <v>6970399.1999999993</v>
      </c>
      <c r="D526" s="19">
        <v>6958315.0999999996</v>
      </c>
      <c r="E526" s="26">
        <f t="shared" si="13"/>
        <v>99.826636901943871</v>
      </c>
      <c r="F526" s="26">
        <v>8104836.2000000002</v>
      </c>
      <c r="G526" s="26">
        <f t="shared" si="14"/>
        <v>85.853864634549922</v>
      </c>
      <c r="H526" s="19"/>
      <c r="I526" s="40">
        <f>C526-H526</f>
        <v>6970399.1999999993</v>
      </c>
    </row>
    <row r="527" spans="1:9" s="16" customFormat="1" ht="11.25" x14ac:dyDescent="0.2">
      <c r="A527" s="17" t="s">
        <v>308</v>
      </c>
      <c r="B527" s="11" t="s">
        <v>816</v>
      </c>
      <c r="C527" s="19">
        <f>C528+C529+C530</f>
        <v>5015090.5999999996</v>
      </c>
      <c r="D527" s="19">
        <v>5015006.5</v>
      </c>
      <c r="E527" s="26">
        <f t="shared" si="13"/>
        <v>99.998323061202527</v>
      </c>
      <c r="F527" s="26">
        <v>4720516.3</v>
      </c>
      <c r="G527" s="26">
        <f t="shared" si="14"/>
        <v>106.238516748687</v>
      </c>
    </row>
    <row r="528" spans="1:9" s="10" customFormat="1" ht="22.5" x14ac:dyDescent="0.2">
      <c r="A528" s="17" t="s">
        <v>309</v>
      </c>
      <c r="B528" s="11" t="s">
        <v>817</v>
      </c>
      <c r="C528" s="19">
        <v>5015006.5</v>
      </c>
      <c r="D528" s="19">
        <v>5015006.5</v>
      </c>
      <c r="E528" s="26">
        <f t="shared" si="13"/>
        <v>100</v>
      </c>
      <c r="F528" s="26">
        <v>4720516.3</v>
      </c>
      <c r="G528" s="26">
        <f t="shared" si="14"/>
        <v>106.238516748687</v>
      </c>
    </row>
    <row r="529" spans="1:9" s="16" customFormat="1" ht="22.5" x14ac:dyDescent="0.2">
      <c r="A529" s="17" t="s">
        <v>1721</v>
      </c>
      <c r="B529" s="11" t="s">
        <v>1886</v>
      </c>
      <c r="C529" s="19">
        <v>56.1</v>
      </c>
      <c r="D529" s="19">
        <v>0</v>
      </c>
      <c r="E529" s="26">
        <f t="shared" si="13"/>
        <v>0</v>
      </c>
      <c r="F529" s="26">
        <v>0</v>
      </c>
      <c r="G529" s="26">
        <v>0</v>
      </c>
    </row>
    <row r="530" spans="1:9" s="10" customFormat="1" ht="22.5" x14ac:dyDescent="0.2">
      <c r="A530" s="17" t="s">
        <v>1722</v>
      </c>
      <c r="B530" s="11" t="s">
        <v>1645</v>
      </c>
      <c r="C530" s="19">
        <v>28</v>
      </c>
      <c r="D530" s="19">
        <v>0</v>
      </c>
      <c r="E530" s="26">
        <f t="shared" si="13"/>
        <v>0</v>
      </c>
      <c r="F530" s="26">
        <v>0</v>
      </c>
      <c r="G530" s="26">
        <v>0</v>
      </c>
    </row>
    <row r="531" spans="1:9" s="10" customFormat="1" ht="22.5" x14ac:dyDescent="0.2">
      <c r="A531" s="17" t="s">
        <v>1598</v>
      </c>
      <c r="B531" s="11" t="s">
        <v>1607</v>
      </c>
      <c r="C531" s="19">
        <v>12000</v>
      </c>
      <c r="D531" s="19">
        <v>0</v>
      </c>
      <c r="E531" s="26">
        <f t="shared" si="13"/>
        <v>0</v>
      </c>
      <c r="F531" s="26">
        <v>1500000</v>
      </c>
      <c r="G531" s="26">
        <f t="shared" si="14"/>
        <v>0</v>
      </c>
    </row>
    <row r="532" spans="1:9" s="10" customFormat="1" ht="22.5" x14ac:dyDescent="0.2">
      <c r="A532" s="17" t="s">
        <v>2073</v>
      </c>
      <c r="B532" s="11" t="s">
        <v>2074</v>
      </c>
      <c r="C532" s="19"/>
      <c r="D532" s="19"/>
      <c r="E532" s="26"/>
      <c r="F532" s="26">
        <v>1500000</v>
      </c>
      <c r="G532" s="26"/>
    </row>
    <row r="533" spans="1:9" s="10" customFormat="1" ht="22.5" x14ac:dyDescent="0.2">
      <c r="A533" s="17" t="s">
        <v>1723</v>
      </c>
      <c r="B533" s="11" t="s">
        <v>1887</v>
      </c>
      <c r="C533" s="19">
        <v>12000</v>
      </c>
      <c r="D533" s="19">
        <v>0</v>
      </c>
      <c r="E533" s="26">
        <f t="shared" si="13"/>
        <v>0</v>
      </c>
      <c r="F533" s="26">
        <v>0</v>
      </c>
      <c r="G533" s="26">
        <v>0</v>
      </c>
    </row>
    <row r="534" spans="1:9" s="10" customFormat="1" ht="22.5" x14ac:dyDescent="0.2">
      <c r="A534" s="13" t="s">
        <v>310</v>
      </c>
      <c r="B534" s="11" t="s">
        <v>818</v>
      </c>
      <c r="C534" s="19">
        <v>1143910</v>
      </c>
      <c r="D534" s="19">
        <v>1143910</v>
      </c>
      <c r="E534" s="26">
        <f t="shared" ref="E534:E585" si="15">D534/C534*100</f>
        <v>100</v>
      </c>
      <c r="F534" s="26">
        <v>986757</v>
      </c>
      <c r="G534" s="26">
        <f t="shared" ref="G534:G585" si="16">D534/F534*100</f>
        <v>115.92621080975356</v>
      </c>
    </row>
    <row r="535" spans="1:9" s="10" customFormat="1" ht="33.75" x14ac:dyDescent="0.2">
      <c r="A535" s="17" t="s">
        <v>311</v>
      </c>
      <c r="B535" s="11" t="s">
        <v>819</v>
      </c>
      <c r="C535" s="19">
        <v>1143910</v>
      </c>
      <c r="D535" s="19">
        <v>1143910</v>
      </c>
      <c r="E535" s="26">
        <f t="shared" si="15"/>
        <v>100</v>
      </c>
      <c r="F535" s="26">
        <v>986757</v>
      </c>
      <c r="G535" s="26">
        <f t="shared" si="16"/>
        <v>115.92621080975356</v>
      </c>
    </row>
    <row r="536" spans="1:9" s="10" customFormat="1" ht="33.75" x14ac:dyDescent="0.2">
      <c r="A536" s="17" t="s">
        <v>312</v>
      </c>
      <c r="B536" s="11" t="s">
        <v>820</v>
      </c>
      <c r="C536" s="19">
        <v>215617</v>
      </c>
      <c r="D536" s="19">
        <v>215617</v>
      </c>
      <c r="E536" s="26">
        <f t="shared" si="15"/>
        <v>100</v>
      </c>
      <c r="F536" s="26">
        <v>220377</v>
      </c>
      <c r="G536" s="26">
        <f t="shared" si="16"/>
        <v>97.840064979557766</v>
      </c>
    </row>
    <row r="537" spans="1:9" s="10" customFormat="1" ht="33.75" x14ac:dyDescent="0.2">
      <c r="A537" s="13" t="s">
        <v>313</v>
      </c>
      <c r="B537" s="11" t="s">
        <v>821</v>
      </c>
      <c r="C537" s="19">
        <v>215617</v>
      </c>
      <c r="D537" s="19">
        <v>215617</v>
      </c>
      <c r="E537" s="26">
        <f t="shared" si="15"/>
        <v>100</v>
      </c>
      <c r="F537" s="26">
        <v>220377</v>
      </c>
      <c r="G537" s="26">
        <f t="shared" si="16"/>
        <v>97.840064979557766</v>
      </c>
    </row>
    <row r="538" spans="1:9" s="10" customFormat="1" ht="33.75" x14ac:dyDescent="0.2">
      <c r="A538" s="13" t="s">
        <v>1550</v>
      </c>
      <c r="B538" s="11" t="s">
        <v>1582</v>
      </c>
      <c r="C538" s="19">
        <v>583781.6</v>
      </c>
      <c r="D538" s="19">
        <v>583781.6</v>
      </c>
      <c r="E538" s="26">
        <f t="shared" si="15"/>
        <v>100</v>
      </c>
      <c r="F538" s="26">
        <v>493267.9</v>
      </c>
      <c r="G538" s="26">
        <f t="shared" si="16"/>
        <v>118.34980545054725</v>
      </c>
    </row>
    <row r="539" spans="1:9" s="10" customFormat="1" ht="22.5" x14ac:dyDescent="0.2">
      <c r="A539" s="17" t="s">
        <v>314</v>
      </c>
      <c r="B539" s="11" t="s">
        <v>822</v>
      </c>
      <c r="C539" s="19">
        <f>C540+C543+C546+C548+C550+C552+C554+C555+C557+C558+C559+C561+C563+C565+C567+C571+C573+C577+C579+C581+C583+C585+C587+C589+C591+C595+C598+C600+C602+C604+C607+C609+C611+C612+C614+C616+C618+C620+C622+C624+C626+C627+C630+C631+C632+C634+C636+C640+C644+C649+C651+C653+C655+C657+C659+C661+C663+C665+C667+C668+C669+C672+C674+C677+C679+C682+C684+C686+C688+C690+C691+C693+C695+C699</f>
        <v>16519002.015810004</v>
      </c>
      <c r="D539" s="19">
        <v>15991964.986639999</v>
      </c>
      <c r="E539" s="26">
        <f t="shared" si="15"/>
        <v>96.809510473661859</v>
      </c>
      <c r="F539" s="26">
        <v>9777923.74639</v>
      </c>
      <c r="G539" s="26">
        <f t="shared" si="16"/>
        <v>163.55174576345226</v>
      </c>
      <c r="H539" s="19"/>
      <c r="I539" s="41">
        <f>C539-H539</f>
        <v>16519002.015810004</v>
      </c>
    </row>
    <row r="540" spans="1:9" s="16" customFormat="1" ht="22.5" x14ac:dyDescent="0.2">
      <c r="A540" s="17" t="s">
        <v>1724</v>
      </c>
      <c r="B540" s="11" t="s">
        <v>1888</v>
      </c>
      <c r="C540" s="19">
        <v>5873.9</v>
      </c>
      <c r="D540" s="19">
        <v>0</v>
      </c>
      <c r="E540" s="26">
        <f t="shared" si="15"/>
        <v>0</v>
      </c>
      <c r="F540" s="26">
        <v>0</v>
      </c>
      <c r="G540" s="26">
        <v>0</v>
      </c>
    </row>
    <row r="541" spans="1:9" s="10" customFormat="1" ht="22.5" x14ac:dyDescent="0.2">
      <c r="A541" s="17" t="s">
        <v>1725</v>
      </c>
      <c r="B541" s="11" t="s">
        <v>1889</v>
      </c>
      <c r="C541" s="19">
        <v>376</v>
      </c>
      <c r="D541" s="19">
        <v>0</v>
      </c>
      <c r="E541" s="26">
        <f t="shared" si="15"/>
        <v>0</v>
      </c>
      <c r="F541" s="26">
        <v>0</v>
      </c>
      <c r="G541" s="26">
        <v>0</v>
      </c>
    </row>
    <row r="542" spans="1:9" s="10" customFormat="1" ht="22.5" x14ac:dyDescent="0.2">
      <c r="A542" s="17" t="s">
        <v>1726</v>
      </c>
      <c r="B542" s="11" t="s">
        <v>1890</v>
      </c>
      <c r="C542" s="19">
        <v>5497.9</v>
      </c>
      <c r="D542" s="19">
        <v>0</v>
      </c>
      <c r="E542" s="26">
        <f t="shared" si="15"/>
        <v>0</v>
      </c>
      <c r="F542" s="26">
        <v>0</v>
      </c>
      <c r="G542" s="26">
        <v>0</v>
      </c>
    </row>
    <row r="543" spans="1:9" s="10" customFormat="1" ht="45" x14ac:dyDescent="0.2">
      <c r="A543" s="17" t="s">
        <v>1727</v>
      </c>
      <c r="B543" s="11" t="s">
        <v>1891</v>
      </c>
      <c r="C543" s="19">
        <v>71507.8</v>
      </c>
      <c r="D543" s="19">
        <v>0</v>
      </c>
      <c r="E543" s="26">
        <f t="shared" si="15"/>
        <v>0</v>
      </c>
      <c r="F543" s="26">
        <v>0</v>
      </c>
      <c r="G543" s="26">
        <v>0</v>
      </c>
    </row>
    <row r="544" spans="1:9" s="10" customFormat="1" ht="56.25" x14ac:dyDescent="0.2">
      <c r="A544" s="17" t="s">
        <v>1728</v>
      </c>
      <c r="B544" s="11" t="s">
        <v>1892</v>
      </c>
      <c r="C544" s="19">
        <v>1624.3</v>
      </c>
      <c r="D544" s="19">
        <v>0</v>
      </c>
      <c r="E544" s="26">
        <f t="shared" si="15"/>
        <v>0</v>
      </c>
      <c r="F544" s="26">
        <v>0</v>
      </c>
      <c r="G544" s="26">
        <v>0</v>
      </c>
    </row>
    <row r="545" spans="1:7" s="10" customFormat="1" ht="56.25" x14ac:dyDescent="0.2">
      <c r="A545" s="17" t="s">
        <v>1729</v>
      </c>
      <c r="B545" s="11" t="s">
        <v>1893</v>
      </c>
      <c r="C545" s="19">
        <v>69883.5</v>
      </c>
      <c r="D545" s="19">
        <v>0</v>
      </c>
      <c r="E545" s="26">
        <f t="shared" si="15"/>
        <v>0</v>
      </c>
      <c r="F545" s="26">
        <v>0</v>
      </c>
      <c r="G545" s="26">
        <v>0</v>
      </c>
    </row>
    <row r="546" spans="1:7" s="10" customFormat="1" ht="11.25" x14ac:dyDescent="0.2">
      <c r="A546" s="17" t="s">
        <v>315</v>
      </c>
      <c r="B546" s="11" t="s">
        <v>823</v>
      </c>
      <c r="C546" s="19">
        <v>403859.4</v>
      </c>
      <c r="D546" s="19">
        <v>400232.37556999997</v>
      </c>
      <c r="E546" s="26">
        <f t="shared" si="15"/>
        <v>99.101909122333154</v>
      </c>
      <c r="F546" s="26">
        <v>576238.40332000004</v>
      </c>
      <c r="G546" s="26">
        <f t="shared" si="16"/>
        <v>69.456039941812179</v>
      </c>
    </row>
    <row r="547" spans="1:7" s="10" customFormat="1" ht="22.5" x14ac:dyDescent="0.2">
      <c r="A547" s="17" t="s">
        <v>316</v>
      </c>
      <c r="B547" s="11" t="s">
        <v>824</v>
      </c>
      <c r="C547" s="19">
        <v>403859.4</v>
      </c>
      <c r="D547" s="19">
        <v>400232.37556999997</v>
      </c>
      <c r="E547" s="26">
        <f t="shared" si="15"/>
        <v>99.101909122333154</v>
      </c>
      <c r="F547" s="26">
        <v>576238.40332000004</v>
      </c>
      <c r="G547" s="26">
        <f t="shared" si="16"/>
        <v>69.456039941812179</v>
      </c>
    </row>
    <row r="548" spans="1:7" s="16" customFormat="1" ht="33.75" x14ac:dyDescent="0.2">
      <c r="A548" s="17" t="s">
        <v>1730</v>
      </c>
      <c r="B548" s="11" t="s">
        <v>1894</v>
      </c>
      <c r="C548" s="19">
        <v>117639.3</v>
      </c>
      <c r="D548" s="19">
        <v>117639.29998000001</v>
      </c>
      <c r="E548" s="26">
        <f t="shared" si="15"/>
        <v>99.999999982998887</v>
      </c>
      <c r="F548" s="26">
        <v>0</v>
      </c>
      <c r="G548" s="26">
        <v>0</v>
      </c>
    </row>
    <row r="549" spans="1:7" s="10" customFormat="1" ht="33.75" x14ac:dyDescent="0.2">
      <c r="A549" s="17" t="s">
        <v>1731</v>
      </c>
      <c r="B549" s="11" t="s">
        <v>1895</v>
      </c>
      <c r="C549" s="19">
        <v>117639.3</v>
      </c>
      <c r="D549" s="19">
        <v>117639.29998000001</v>
      </c>
      <c r="E549" s="26">
        <f t="shared" si="15"/>
        <v>99.999999982998887</v>
      </c>
      <c r="F549" s="26">
        <v>0</v>
      </c>
      <c r="G549" s="26">
        <v>0</v>
      </c>
    </row>
    <row r="550" spans="1:7" s="10" customFormat="1" ht="22.5" x14ac:dyDescent="0.2">
      <c r="A550" s="17" t="s">
        <v>1732</v>
      </c>
      <c r="B550" s="11" t="s">
        <v>1896</v>
      </c>
      <c r="C550" s="19">
        <v>4005.3</v>
      </c>
      <c r="D550" s="19">
        <v>3400</v>
      </c>
      <c r="E550" s="26">
        <f t="shared" si="15"/>
        <v>84.887524030659364</v>
      </c>
      <c r="F550" s="26">
        <v>0</v>
      </c>
      <c r="G550" s="26">
        <v>0</v>
      </c>
    </row>
    <row r="551" spans="1:7" s="10" customFormat="1" ht="22.5" x14ac:dyDescent="0.2">
      <c r="A551" s="17" t="s">
        <v>1733</v>
      </c>
      <c r="B551" s="11" t="s">
        <v>1897</v>
      </c>
      <c r="C551" s="19">
        <v>4005.3</v>
      </c>
      <c r="D551" s="19">
        <v>3400</v>
      </c>
      <c r="E551" s="26">
        <f t="shared" si="15"/>
        <v>84.887524030659364</v>
      </c>
      <c r="F551" s="26">
        <v>0</v>
      </c>
      <c r="G551" s="26">
        <v>0</v>
      </c>
    </row>
    <row r="552" spans="1:7" s="10" customFormat="1" ht="22.5" x14ac:dyDescent="0.2">
      <c r="A552" s="17" t="s">
        <v>1734</v>
      </c>
      <c r="B552" s="11" t="s">
        <v>1898</v>
      </c>
      <c r="C552" s="19">
        <v>25025</v>
      </c>
      <c r="D552" s="19">
        <v>25025</v>
      </c>
      <c r="E552" s="26">
        <f t="shared" si="15"/>
        <v>100</v>
      </c>
      <c r="F552" s="26">
        <v>0</v>
      </c>
      <c r="G552" s="26">
        <v>0</v>
      </c>
    </row>
    <row r="553" spans="1:7" s="10" customFormat="1" ht="33.75" x14ac:dyDescent="0.2">
      <c r="A553" s="17" t="s">
        <v>1735</v>
      </c>
      <c r="B553" s="11" t="s">
        <v>1899</v>
      </c>
      <c r="C553" s="19">
        <v>25025</v>
      </c>
      <c r="D553" s="19">
        <v>25025</v>
      </c>
      <c r="E553" s="26">
        <f t="shared" si="15"/>
        <v>100</v>
      </c>
      <c r="F553" s="26">
        <v>0</v>
      </c>
      <c r="G553" s="26">
        <v>0</v>
      </c>
    </row>
    <row r="554" spans="1:7" s="10" customFormat="1" ht="33.75" x14ac:dyDescent="0.2">
      <c r="A554" s="17" t="s">
        <v>317</v>
      </c>
      <c r="B554" s="32" t="s">
        <v>825</v>
      </c>
      <c r="C554" s="19">
        <v>444</v>
      </c>
      <c r="D554" s="19">
        <v>420.55200000000002</v>
      </c>
      <c r="E554" s="26">
        <f t="shared" si="15"/>
        <v>94.718918918918931</v>
      </c>
      <c r="F554" s="26">
        <v>436.392</v>
      </c>
      <c r="G554" s="26">
        <f t="shared" si="16"/>
        <v>96.370235934664251</v>
      </c>
    </row>
    <row r="555" spans="1:7" s="10" customFormat="1" ht="45" x14ac:dyDescent="0.2">
      <c r="A555" s="17" t="s">
        <v>318</v>
      </c>
      <c r="B555" s="11" t="s">
        <v>826</v>
      </c>
      <c r="C555" s="19">
        <v>6023.5</v>
      </c>
      <c r="D555" s="19">
        <v>6023.5</v>
      </c>
      <c r="E555" s="26">
        <f t="shared" si="15"/>
        <v>100</v>
      </c>
      <c r="F555" s="26">
        <v>5840.6097099999997</v>
      </c>
      <c r="G555" s="26">
        <f t="shared" si="16"/>
        <v>103.13135612685889</v>
      </c>
    </row>
    <row r="556" spans="1:7" s="10" customFormat="1" ht="45" x14ac:dyDescent="0.2">
      <c r="A556" s="17" t="s">
        <v>319</v>
      </c>
      <c r="B556" s="11" t="s">
        <v>827</v>
      </c>
      <c r="C556" s="19">
        <v>6023.5</v>
      </c>
      <c r="D556" s="19">
        <v>6023.5</v>
      </c>
      <c r="E556" s="26">
        <f t="shared" si="15"/>
        <v>100</v>
      </c>
      <c r="F556" s="26">
        <v>5840.6097099999997</v>
      </c>
      <c r="G556" s="26">
        <f t="shared" si="16"/>
        <v>103.13135612685889</v>
      </c>
    </row>
    <row r="557" spans="1:7" s="10" customFormat="1" ht="45" x14ac:dyDescent="0.2">
      <c r="A557" s="17" t="s">
        <v>320</v>
      </c>
      <c r="B557" s="11" t="s">
        <v>828</v>
      </c>
      <c r="C557" s="19">
        <v>59549.7</v>
      </c>
      <c r="D557" s="19">
        <v>58820.940670000004</v>
      </c>
      <c r="E557" s="26">
        <f t="shared" si="15"/>
        <v>98.77621662241792</v>
      </c>
      <c r="F557" s="26">
        <v>49678.262590000006</v>
      </c>
      <c r="G557" s="26">
        <f t="shared" si="16"/>
        <v>118.4037798492582</v>
      </c>
    </row>
    <row r="558" spans="1:7" s="10" customFormat="1" ht="33.75" x14ac:dyDescent="0.2">
      <c r="A558" s="17" t="s">
        <v>321</v>
      </c>
      <c r="B558" s="11" t="s">
        <v>829</v>
      </c>
      <c r="C558" s="19">
        <v>827968.6</v>
      </c>
      <c r="D558" s="19">
        <v>827960.37632000004</v>
      </c>
      <c r="E558" s="26">
        <f t="shared" si="15"/>
        <v>99.999006764266184</v>
      </c>
      <c r="F558" s="26">
        <v>724114.1584500001</v>
      </c>
      <c r="G558" s="26">
        <f t="shared" si="16"/>
        <v>114.34113898453353</v>
      </c>
    </row>
    <row r="559" spans="1:7" s="10" customFormat="1" ht="45" x14ac:dyDescent="0.2">
      <c r="A559" s="17" t="s">
        <v>322</v>
      </c>
      <c r="B559" s="11" t="s">
        <v>830</v>
      </c>
      <c r="C559" s="19">
        <v>4207.5</v>
      </c>
      <c r="D559" s="19">
        <v>1672.2279599999999</v>
      </c>
      <c r="E559" s="26">
        <f t="shared" si="15"/>
        <v>39.743980035650623</v>
      </c>
      <c r="F559" s="26">
        <v>2806.1804400000001</v>
      </c>
      <c r="G559" s="26">
        <f t="shared" si="16"/>
        <v>59.590892166577845</v>
      </c>
    </row>
    <row r="560" spans="1:7" s="10" customFormat="1" ht="56.25" x14ac:dyDescent="0.2">
      <c r="A560" s="17" t="s">
        <v>323</v>
      </c>
      <c r="B560" s="11" t="s">
        <v>831</v>
      </c>
      <c r="C560" s="19">
        <v>4207.5</v>
      </c>
      <c r="D560" s="19">
        <v>1672.2279599999999</v>
      </c>
      <c r="E560" s="26">
        <f t="shared" si="15"/>
        <v>39.743980035650623</v>
      </c>
      <c r="F560" s="26">
        <v>2806.1804400000001</v>
      </c>
      <c r="G560" s="26">
        <f t="shared" si="16"/>
        <v>59.590892166577845</v>
      </c>
    </row>
    <row r="561" spans="1:7" s="10" customFormat="1" ht="33.75" x14ac:dyDescent="0.2">
      <c r="A561" s="17" t="s">
        <v>324</v>
      </c>
      <c r="B561" s="11" t="s">
        <v>832</v>
      </c>
      <c r="C561" s="19">
        <v>9085.1</v>
      </c>
      <c r="D561" s="19">
        <v>9085.0639800000008</v>
      </c>
      <c r="E561" s="26">
        <f t="shared" si="15"/>
        <v>99.99960352665353</v>
      </c>
      <c r="F561" s="26">
        <v>11211.381539999998</v>
      </c>
      <c r="G561" s="26">
        <f t="shared" si="16"/>
        <v>81.034294904568938</v>
      </c>
    </row>
    <row r="562" spans="1:7" s="16" customFormat="1" ht="33.75" x14ac:dyDescent="0.2">
      <c r="A562" s="17" t="s">
        <v>325</v>
      </c>
      <c r="B562" s="11" t="s">
        <v>833</v>
      </c>
      <c r="C562" s="19">
        <v>9085.1</v>
      </c>
      <c r="D562" s="19">
        <v>9085.0639800000008</v>
      </c>
      <c r="E562" s="26">
        <f t="shared" si="15"/>
        <v>99.99960352665353</v>
      </c>
      <c r="F562" s="26">
        <v>11211.381539999998</v>
      </c>
      <c r="G562" s="26">
        <f t="shared" si="16"/>
        <v>81.034294904568938</v>
      </c>
    </row>
    <row r="563" spans="1:7" s="16" customFormat="1" ht="45" x14ac:dyDescent="0.2">
      <c r="A563" s="17" t="s">
        <v>1736</v>
      </c>
      <c r="B563" s="32" t="s">
        <v>834</v>
      </c>
      <c r="C563" s="19">
        <v>163061.20000000001</v>
      </c>
      <c r="D563" s="19">
        <v>116092.87862999999</v>
      </c>
      <c r="E563" s="26">
        <f t="shared" si="15"/>
        <v>71.195893707393282</v>
      </c>
      <c r="F563" s="26">
        <v>49900.177880000003</v>
      </c>
      <c r="G563" s="26" t="s">
        <v>2168</v>
      </c>
    </row>
    <row r="564" spans="1:7" s="16" customFormat="1" ht="45" x14ac:dyDescent="0.2">
      <c r="A564" s="17" t="s">
        <v>1737</v>
      </c>
      <c r="B564" s="32" t="s">
        <v>835</v>
      </c>
      <c r="C564" s="19">
        <v>163061.20000000001</v>
      </c>
      <c r="D564" s="19">
        <v>116092.87862999999</v>
      </c>
      <c r="E564" s="26">
        <f t="shared" si="15"/>
        <v>71.195893707393282</v>
      </c>
      <c r="F564" s="26">
        <v>49900.177880000003</v>
      </c>
      <c r="G564" s="26" t="s">
        <v>2168</v>
      </c>
    </row>
    <row r="565" spans="1:7" s="16" customFormat="1" ht="67.5" x14ac:dyDescent="0.2">
      <c r="A565" s="17" t="s">
        <v>1296</v>
      </c>
      <c r="B565" s="32" t="s">
        <v>836</v>
      </c>
      <c r="C565" s="19">
        <v>34637.5</v>
      </c>
      <c r="D565" s="19">
        <v>15725</v>
      </c>
      <c r="E565" s="26">
        <f t="shared" si="15"/>
        <v>45.398773006134967</v>
      </c>
      <c r="F565" s="26">
        <v>7140</v>
      </c>
      <c r="G565" s="26" t="s">
        <v>2168</v>
      </c>
    </row>
    <row r="566" spans="1:7" s="16" customFormat="1" ht="67.5" x14ac:dyDescent="0.2">
      <c r="A566" s="17" t="s">
        <v>1297</v>
      </c>
      <c r="B566" s="32" t="s">
        <v>837</v>
      </c>
      <c r="C566" s="19">
        <v>34637.5</v>
      </c>
      <c r="D566" s="19">
        <v>15725</v>
      </c>
      <c r="E566" s="26">
        <f t="shared" si="15"/>
        <v>45.398773006134967</v>
      </c>
      <c r="F566" s="26">
        <v>7140</v>
      </c>
      <c r="G566" s="26" t="s">
        <v>2168</v>
      </c>
    </row>
    <row r="567" spans="1:7" s="16" customFormat="1" ht="45" x14ac:dyDescent="0.2">
      <c r="A567" s="17" t="s">
        <v>1298</v>
      </c>
      <c r="B567" s="32" t="s">
        <v>838</v>
      </c>
      <c r="C567" s="19">
        <v>136951.5</v>
      </c>
      <c r="D567" s="19">
        <v>136951.49703</v>
      </c>
      <c r="E567" s="26">
        <f t="shared" si="15"/>
        <v>99.999997831349049</v>
      </c>
      <c r="F567" s="26">
        <v>136680.43302</v>
      </c>
      <c r="G567" s="26">
        <f t="shared" si="16"/>
        <v>100.19831954290072</v>
      </c>
    </row>
    <row r="568" spans="1:7" s="16" customFormat="1" ht="45" x14ac:dyDescent="0.2">
      <c r="A568" s="17" t="s">
        <v>1299</v>
      </c>
      <c r="B568" s="32" t="s">
        <v>839</v>
      </c>
      <c r="C568" s="19">
        <v>136951.5</v>
      </c>
      <c r="D568" s="19">
        <v>136951.49703</v>
      </c>
      <c r="E568" s="26">
        <f t="shared" si="15"/>
        <v>99.999997831349049</v>
      </c>
      <c r="F568" s="26">
        <v>136680.43302</v>
      </c>
      <c r="G568" s="26">
        <f t="shared" si="16"/>
        <v>100.19831954290072</v>
      </c>
    </row>
    <row r="569" spans="1:7" s="16" customFormat="1" ht="33.75" x14ac:dyDescent="0.2">
      <c r="A569" s="17" t="s">
        <v>2075</v>
      </c>
      <c r="B569" s="11" t="s">
        <v>2076</v>
      </c>
      <c r="C569" s="19">
        <v>0</v>
      </c>
      <c r="D569" s="19">
        <v>0</v>
      </c>
      <c r="E569" s="26">
        <v>0</v>
      </c>
      <c r="F569" s="26">
        <v>2614.5945299999998</v>
      </c>
      <c r="G569" s="26">
        <f t="shared" si="16"/>
        <v>0</v>
      </c>
    </row>
    <row r="570" spans="1:7" s="16" customFormat="1" ht="45" x14ac:dyDescent="0.2">
      <c r="A570" s="17" t="s">
        <v>2077</v>
      </c>
      <c r="B570" s="11" t="s">
        <v>2078</v>
      </c>
      <c r="C570" s="19">
        <v>0</v>
      </c>
      <c r="D570" s="19">
        <v>0</v>
      </c>
      <c r="E570" s="26">
        <v>0</v>
      </c>
      <c r="F570" s="26">
        <v>2614.5945299999998</v>
      </c>
      <c r="G570" s="26">
        <f t="shared" si="16"/>
        <v>0</v>
      </c>
    </row>
    <row r="571" spans="1:7" s="10" customFormat="1" ht="11.25" x14ac:dyDescent="0.2">
      <c r="A571" s="17" t="s">
        <v>1738</v>
      </c>
      <c r="B571" s="11" t="s">
        <v>1900</v>
      </c>
      <c r="C571" s="19">
        <v>20800.900000000001</v>
      </c>
      <c r="D571" s="19">
        <v>20800.899989999998</v>
      </c>
      <c r="E571" s="26">
        <f t="shared" si="15"/>
        <v>99.999999951925147</v>
      </c>
      <c r="F571" s="26">
        <v>0</v>
      </c>
      <c r="G571" s="26">
        <v>0</v>
      </c>
    </row>
    <row r="572" spans="1:7" s="10" customFormat="1" ht="22.5" x14ac:dyDescent="0.2">
      <c r="A572" s="17" t="s">
        <v>1739</v>
      </c>
      <c r="B572" s="11" t="s">
        <v>1901</v>
      </c>
      <c r="C572" s="19">
        <v>20800.900000000001</v>
      </c>
      <c r="D572" s="19">
        <v>20800.899989999998</v>
      </c>
      <c r="E572" s="26">
        <f t="shared" si="15"/>
        <v>99.999999951925147</v>
      </c>
      <c r="F572" s="26">
        <v>0</v>
      </c>
      <c r="G572" s="26">
        <v>0</v>
      </c>
    </row>
    <row r="573" spans="1:7" s="10" customFormat="1" ht="45" x14ac:dyDescent="0.2">
      <c r="A573" s="17" t="s">
        <v>326</v>
      </c>
      <c r="B573" s="11" t="s">
        <v>840</v>
      </c>
      <c r="C573" s="19">
        <v>15422.6</v>
      </c>
      <c r="D573" s="19">
        <v>15422.6</v>
      </c>
      <c r="E573" s="26">
        <f t="shared" si="15"/>
        <v>100</v>
      </c>
      <c r="F573" s="26">
        <v>14270.199970000001</v>
      </c>
      <c r="G573" s="26">
        <f t="shared" si="16"/>
        <v>108.07557029630046</v>
      </c>
    </row>
    <row r="574" spans="1:7" s="10" customFormat="1" ht="45" x14ac:dyDescent="0.2">
      <c r="A574" s="17" t="s">
        <v>327</v>
      </c>
      <c r="B574" s="11" t="s">
        <v>841</v>
      </c>
      <c r="C574" s="19">
        <v>15422.6</v>
      </c>
      <c r="D574" s="19">
        <v>15422.6</v>
      </c>
      <c r="E574" s="26">
        <f t="shared" si="15"/>
        <v>100</v>
      </c>
      <c r="F574" s="26">
        <v>14270.199970000001</v>
      </c>
      <c r="G574" s="26">
        <f t="shared" si="16"/>
        <v>108.07557029630046</v>
      </c>
    </row>
    <row r="575" spans="1:7" s="10" customFormat="1" ht="22.5" x14ac:dyDescent="0.2">
      <c r="A575" s="17" t="s">
        <v>2079</v>
      </c>
      <c r="B575" s="11" t="s">
        <v>2080</v>
      </c>
      <c r="C575" s="19">
        <v>0</v>
      </c>
      <c r="D575" s="19">
        <v>0</v>
      </c>
      <c r="E575" s="26">
        <v>0</v>
      </c>
      <c r="F575" s="26">
        <v>196054.39374</v>
      </c>
      <c r="G575" s="26">
        <f t="shared" si="16"/>
        <v>0</v>
      </c>
    </row>
    <row r="576" spans="1:7" s="10" customFormat="1" ht="22.5" x14ac:dyDescent="0.2">
      <c r="A576" s="17" t="s">
        <v>2081</v>
      </c>
      <c r="B576" s="11" t="s">
        <v>2082</v>
      </c>
      <c r="C576" s="19">
        <v>0</v>
      </c>
      <c r="D576" s="19">
        <v>0</v>
      </c>
      <c r="E576" s="26">
        <v>0</v>
      </c>
      <c r="F576" s="26">
        <v>196054.39374</v>
      </c>
      <c r="G576" s="26">
        <f t="shared" si="16"/>
        <v>0</v>
      </c>
    </row>
    <row r="577" spans="1:7" s="10" customFormat="1" ht="11.25" x14ac:dyDescent="0.2">
      <c r="A577" s="17" t="s">
        <v>328</v>
      </c>
      <c r="B577" s="11" t="s">
        <v>842</v>
      </c>
      <c r="C577" s="19">
        <v>53050.6</v>
      </c>
      <c r="D577" s="19">
        <v>29378.355379999997</v>
      </c>
      <c r="E577" s="26">
        <f t="shared" si="15"/>
        <v>55.377988901162276</v>
      </c>
      <c r="F577" s="26">
        <v>34991.480960000001</v>
      </c>
      <c r="G577" s="26">
        <f t="shared" si="16"/>
        <v>83.958593846266282</v>
      </c>
    </row>
    <row r="578" spans="1:7" s="10" customFormat="1" ht="22.5" x14ac:dyDescent="0.2">
      <c r="A578" s="13" t="s">
        <v>329</v>
      </c>
      <c r="B578" s="11" t="s">
        <v>843</v>
      </c>
      <c r="C578" s="19">
        <v>53050.6</v>
      </c>
      <c r="D578" s="19">
        <v>29378.355379999997</v>
      </c>
      <c r="E578" s="26">
        <f t="shared" si="15"/>
        <v>55.377988901162276</v>
      </c>
      <c r="F578" s="26">
        <v>34991.480960000001</v>
      </c>
      <c r="G578" s="26">
        <f t="shared" si="16"/>
        <v>83.958593846266282</v>
      </c>
    </row>
    <row r="579" spans="1:7" s="10" customFormat="1" ht="22.5" x14ac:dyDescent="0.2">
      <c r="A579" s="13" t="s">
        <v>330</v>
      </c>
      <c r="B579" s="11" t="s">
        <v>844</v>
      </c>
      <c r="C579" s="19">
        <v>24106.1</v>
      </c>
      <c r="D579" s="19">
        <v>24005.342700000001</v>
      </c>
      <c r="E579" s="26">
        <f t="shared" si="15"/>
        <v>99.582025711334481</v>
      </c>
      <c r="F579" s="26">
        <v>28386.667809999999</v>
      </c>
      <c r="G579" s="26">
        <f t="shared" si="16"/>
        <v>84.565553310711053</v>
      </c>
    </row>
    <row r="580" spans="1:7" s="10" customFormat="1" ht="33.75" x14ac:dyDescent="0.2">
      <c r="A580" s="17" t="s">
        <v>331</v>
      </c>
      <c r="B580" s="11" t="s">
        <v>845</v>
      </c>
      <c r="C580" s="19">
        <v>24106.1</v>
      </c>
      <c r="D580" s="19">
        <v>24005.342700000001</v>
      </c>
      <c r="E580" s="26">
        <f t="shared" si="15"/>
        <v>99.582025711334481</v>
      </c>
      <c r="F580" s="26">
        <v>28386.667809999999</v>
      </c>
      <c r="G580" s="26">
        <f t="shared" si="16"/>
        <v>84.565553310711053</v>
      </c>
    </row>
    <row r="581" spans="1:7" s="10" customFormat="1" ht="33.75" x14ac:dyDescent="0.2">
      <c r="A581" s="17" t="s">
        <v>1300</v>
      </c>
      <c r="B581" s="11" t="s">
        <v>846</v>
      </c>
      <c r="C581" s="19">
        <v>138361.20000000001</v>
      </c>
      <c r="D581" s="19">
        <v>138361.20000000001</v>
      </c>
      <c r="E581" s="26">
        <f t="shared" si="15"/>
        <v>100</v>
      </c>
      <c r="F581" s="26">
        <v>343356.16587999999</v>
      </c>
      <c r="G581" s="26">
        <f t="shared" si="16"/>
        <v>40.296698807021301</v>
      </c>
    </row>
    <row r="582" spans="1:7" s="10" customFormat="1" ht="33.75" x14ac:dyDescent="0.2">
      <c r="A582" s="17" t="s">
        <v>1301</v>
      </c>
      <c r="B582" s="11" t="s">
        <v>847</v>
      </c>
      <c r="C582" s="19">
        <v>138361.20000000001</v>
      </c>
      <c r="D582" s="19">
        <v>138361.20000000001</v>
      </c>
      <c r="E582" s="26">
        <f t="shared" si="15"/>
        <v>100</v>
      </c>
      <c r="F582" s="26">
        <v>343356.16587999999</v>
      </c>
      <c r="G582" s="26">
        <f t="shared" si="16"/>
        <v>40.296698807021301</v>
      </c>
    </row>
    <row r="583" spans="1:7" s="10" customFormat="1" ht="11.25" x14ac:dyDescent="0.2">
      <c r="A583" s="17" t="s">
        <v>332</v>
      </c>
      <c r="B583" s="11" t="s">
        <v>848</v>
      </c>
      <c r="C583" s="19">
        <v>33840.400000000001</v>
      </c>
      <c r="D583" s="19">
        <v>33840.399810000003</v>
      </c>
      <c r="E583" s="26">
        <f t="shared" si="15"/>
        <v>99.999999438540925</v>
      </c>
      <c r="F583" s="26">
        <v>11273.920189999999</v>
      </c>
      <c r="G583" s="26" t="s">
        <v>2168</v>
      </c>
    </row>
    <row r="584" spans="1:7" s="10" customFormat="1" ht="22.5" x14ac:dyDescent="0.2">
      <c r="A584" s="17" t="s">
        <v>333</v>
      </c>
      <c r="B584" s="11" t="s">
        <v>849</v>
      </c>
      <c r="C584" s="19">
        <v>33840.400000000001</v>
      </c>
      <c r="D584" s="19">
        <v>33840.399810000003</v>
      </c>
      <c r="E584" s="26">
        <f t="shared" si="15"/>
        <v>99.999999438540925</v>
      </c>
      <c r="F584" s="26">
        <v>11273.920189999999</v>
      </c>
      <c r="G584" s="26" t="s">
        <v>2168</v>
      </c>
    </row>
    <row r="585" spans="1:7" s="10" customFormat="1" ht="22.5" x14ac:dyDescent="0.2">
      <c r="A585" s="17" t="s">
        <v>334</v>
      </c>
      <c r="B585" s="11" t="s">
        <v>850</v>
      </c>
      <c r="C585" s="19">
        <v>15404</v>
      </c>
      <c r="D585" s="19">
        <v>15403.96061</v>
      </c>
      <c r="E585" s="26">
        <f t="shared" si="15"/>
        <v>99.999744287198126</v>
      </c>
      <c r="F585" s="26">
        <v>44596.345170000001</v>
      </c>
      <c r="G585" s="26">
        <f t="shared" si="16"/>
        <v>34.540858788496095</v>
      </c>
    </row>
    <row r="586" spans="1:7" s="16" customFormat="1" ht="33.75" x14ac:dyDescent="0.2">
      <c r="A586" s="17" t="s">
        <v>335</v>
      </c>
      <c r="B586" s="11" t="s">
        <v>851</v>
      </c>
      <c r="C586" s="19">
        <v>15404</v>
      </c>
      <c r="D586" s="19">
        <v>15403.96061</v>
      </c>
      <c r="E586" s="26">
        <f t="shared" ref="E586:E645" si="17">D586/C586*100</f>
        <v>99.999744287198126</v>
      </c>
      <c r="F586" s="26">
        <v>44596.345170000001</v>
      </c>
      <c r="G586" s="26">
        <f t="shared" ref="G586:G645" si="18">D586/F586*100</f>
        <v>34.540858788496095</v>
      </c>
    </row>
    <row r="587" spans="1:7" s="10" customFormat="1" ht="33.75" x14ac:dyDescent="0.2">
      <c r="A587" s="17" t="s">
        <v>336</v>
      </c>
      <c r="B587" s="11" t="s">
        <v>852</v>
      </c>
      <c r="C587" s="19">
        <v>5463.1</v>
      </c>
      <c r="D587" s="19">
        <v>5463.02999</v>
      </c>
      <c r="E587" s="26">
        <f t="shared" si="17"/>
        <v>99.998718493163224</v>
      </c>
      <c r="F587" s="26">
        <v>2732.1028500000002</v>
      </c>
      <c r="G587" s="26" t="s">
        <v>2168</v>
      </c>
    </row>
    <row r="588" spans="1:7" s="10" customFormat="1" ht="33.75" x14ac:dyDescent="0.2">
      <c r="A588" s="13" t="s">
        <v>337</v>
      </c>
      <c r="B588" s="11" t="s">
        <v>853</v>
      </c>
      <c r="C588" s="19">
        <v>5463.1</v>
      </c>
      <c r="D588" s="19">
        <v>5463.02999</v>
      </c>
      <c r="E588" s="26">
        <f t="shared" si="17"/>
        <v>99.998718493163224</v>
      </c>
      <c r="F588" s="26">
        <v>2732.1028500000002</v>
      </c>
      <c r="G588" s="26" t="s">
        <v>2168</v>
      </c>
    </row>
    <row r="589" spans="1:7" s="10" customFormat="1" ht="33.75" x14ac:dyDescent="0.2">
      <c r="A589" s="13" t="s">
        <v>1740</v>
      </c>
      <c r="B589" s="11" t="s">
        <v>1902</v>
      </c>
      <c r="C589" s="19">
        <v>65703.3</v>
      </c>
      <c r="D589" s="19">
        <v>9.6999899999999997</v>
      </c>
      <c r="E589" s="26">
        <v>0</v>
      </c>
      <c r="F589" s="26">
        <v>0</v>
      </c>
      <c r="G589" s="26">
        <v>0</v>
      </c>
    </row>
    <row r="590" spans="1:7" s="10" customFormat="1" ht="33.75" x14ac:dyDescent="0.2">
      <c r="A590" s="17" t="s">
        <v>1741</v>
      </c>
      <c r="B590" s="11" t="s">
        <v>1903</v>
      </c>
      <c r="C590" s="19">
        <v>65703.3</v>
      </c>
      <c r="D590" s="19">
        <v>9.6999899999999997</v>
      </c>
      <c r="E590" s="26">
        <v>0</v>
      </c>
      <c r="F590" s="26">
        <v>0</v>
      </c>
      <c r="G590" s="26">
        <v>0</v>
      </c>
    </row>
    <row r="591" spans="1:7" s="10" customFormat="1" ht="45" x14ac:dyDescent="0.2">
      <c r="A591" s="17" t="s">
        <v>338</v>
      </c>
      <c r="B591" s="11" t="s">
        <v>854</v>
      </c>
      <c r="C591" s="19">
        <v>224546.5</v>
      </c>
      <c r="D591" s="19">
        <v>224546.43888</v>
      </c>
      <c r="E591" s="26">
        <f t="shared" si="17"/>
        <v>99.99997278069354</v>
      </c>
      <c r="F591" s="26">
        <v>219404.41774</v>
      </c>
      <c r="G591" s="26">
        <f t="shared" si="18"/>
        <v>102.34362698480093</v>
      </c>
    </row>
    <row r="592" spans="1:7" s="10" customFormat="1" ht="45" x14ac:dyDescent="0.2">
      <c r="A592" s="17" t="s">
        <v>339</v>
      </c>
      <c r="B592" s="11" t="s">
        <v>855</v>
      </c>
      <c r="C592" s="19">
        <v>224546.5</v>
      </c>
      <c r="D592" s="19">
        <v>224546.43888</v>
      </c>
      <c r="E592" s="26">
        <f t="shared" si="17"/>
        <v>99.99997278069354</v>
      </c>
      <c r="F592" s="26">
        <v>219404.41774</v>
      </c>
      <c r="G592" s="26">
        <f t="shared" si="18"/>
        <v>102.34362698480093</v>
      </c>
    </row>
    <row r="593" spans="1:7" s="10" customFormat="1" ht="33.75" x14ac:dyDescent="0.2">
      <c r="A593" s="17" t="s">
        <v>2083</v>
      </c>
      <c r="B593" s="11" t="s">
        <v>2084</v>
      </c>
      <c r="C593" s="19">
        <v>0</v>
      </c>
      <c r="D593" s="19">
        <v>0</v>
      </c>
      <c r="E593" s="26">
        <v>0</v>
      </c>
      <c r="F593" s="26">
        <v>257217.50715000002</v>
      </c>
      <c r="G593" s="26">
        <v>0</v>
      </c>
    </row>
    <row r="594" spans="1:7" s="10" customFormat="1" ht="33.75" x14ac:dyDescent="0.2">
      <c r="A594" s="17" t="s">
        <v>2085</v>
      </c>
      <c r="B594" s="11" t="s">
        <v>2086</v>
      </c>
      <c r="C594" s="19">
        <v>0</v>
      </c>
      <c r="D594" s="19">
        <v>0</v>
      </c>
      <c r="E594" s="26">
        <v>0</v>
      </c>
      <c r="F594" s="26">
        <v>257217.50715000002</v>
      </c>
      <c r="G594" s="26">
        <v>0</v>
      </c>
    </row>
    <row r="595" spans="1:7" s="10" customFormat="1" ht="22.5" x14ac:dyDescent="0.2">
      <c r="A595" s="17" t="s">
        <v>340</v>
      </c>
      <c r="B595" s="11" t="s">
        <v>856</v>
      </c>
      <c r="C595" s="19">
        <v>612775.1</v>
      </c>
      <c r="D595" s="19">
        <v>596890.98277999996</v>
      </c>
      <c r="E595" s="26">
        <f t="shared" si="17"/>
        <v>97.407838990193952</v>
      </c>
      <c r="F595" s="26">
        <v>82696.800000000003</v>
      </c>
      <c r="G595" s="26" t="s">
        <v>2168</v>
      </c>
    </row>
    <row r="596" spans="1:7" s="10" customFormat="1" ht="22.5" x14ac:dyDescent="0.2">
      <c r="A596" s="17" t="s">
        <v>341</v>
      </c>
      <c r="B596" s="11" t="s">
        <v>857</v>
      </c>
      <c r="C596" s="19">
        <v>596891</v>
      </c>
      <c r="D596" s="19">
        <v>596890.98277999996</v>
      </c>
      <c r="E596" s="26">
        <f t="shared" si="17"/>
        <v>99.999997115051158</v>
      </c>
      <c r="F596" s="26">
        <v>82696.800000000003</v>
      </c>
      <c r="G596" s="26" t="s">
        <v>2168</v>
      </c>
    </row>
    <row r="597" spans="1:7" s="10" customFormat="1" ht="22.5" x14ac:dyDescent="0.2">
      <c r="A597" s="17" t="s">
        <v>1742</v>
      </c>
      <c r="B597" s="11" t="s">
        <v>1904</v>
      </c>
      <c r="C597" s="19">
        <v>15884.1</v>
      </c>
      <c r="D597" s="19">
        <v>0</v>
      </c>
      <c r="E597" s="26">
        <f t="shared" si="17"/>
        <v>0</v>
      </c>
      <c r="F597" s="26">
        <v>0</v>
      </c>
      <c r="G597" s="26">
        <v>0</v>
      </c>
    </row>
    <row r="598" spans="1:7" s="10" customFormat="1" ht="51.75" customHeight="1" x14ac:dyDescent="0.2">
      <c r="A598" s="17" t="s">
        <v>1743</v>
      </c>
      <c r="B598" s="11" t="s">
        <v>1905</v>
      </c>
      <c r="C598" s="19">
        <v>1929.9</v>
      </c>
      <c r="D598" s="19">
        <v>1862.53232</v>
      </c>
      <c r="E598" s="26">
        <f t="shared" si="17"/>
        <v>96.50926576506555</v>
      </c>
      <c r="F598" s="26">
        <v>0</v>
      </c>
      <c r="G598" s="26">
        <v>0</v>
      </c>
    </row>
    <row r="599" spans="1:7" s="10" customFormat="1" ht="33.75" x14ac:dyDescent="0.2">
      <c r="A599" s="17" t="s">
        <v>1744</v>
      </c>
      <c r="B599" s="11" t="s">
        <v>1906</v>
      </c>
      <c r="C599" s="19">
        <v>1929.9</v>
      </c>
      <c r="D599" s="19">
        <v>1862.53232</v>
      </c>
      <c r="E599" s="26">
        <f t="shared" si="17"/>
        <v>96.50926576506555</v>
      </c>
      <c r="F599" s="26">
        <v>0</v>
      </c>
      <c r="G599" s="26">
        <v>0</v>
      </c>
    </row>
    <row r="600" spans="1:7" s="10" customFormat="1" ht="33.75" x14ac:dyDescent="0.2">
      <c r="A600" s="17" t="s">
        <v>342</v>
      </c>
      <c r="B600" s="11" t="s">
        <v>858</v>
      </c>
      <c r="C600" s="19">
        <v>3397.5</v>
      </c>
      <c r="D600" s="19">
        <v>3397.5</v>
      </c>
      <c r="E600" s="26">
        <f t="shared" si="17"/>
        <v>100</v>
      </c>
      <c r="F600" s="26">
        <v>29865.979649999997</v>
      </c>
      <c r="G600" s="26">
        <f t="shared" si="18"/>
        <v>11.375819711308214</v>
      </c>
    </row>
    <row r="601" spans="1:7" s="10" customFormat="1" ht="45" x14ac:dyDescent="0.2">
      <c r="A601" s="17" t="s">
        <v>343</v>
      </c>
      <c r="B601" s="11" t="s">
        <v>859</v>
      </c>
      <c r="C601" s="19">
        <v>3397.5</v>
      </c>
      <c r="D601" s="19">
        <v>3397.5</v>
      </c>
      <c r="E601" s="26">
        <f t="shared" si="17"/>
        <v>100</v>
      </c>
      <c r="F601" s="26">
        <v>29865.979649999997</v>
      </c>
      <c r="G601" s="26">
        <f t="shared" si="18"/>
        <v>11.375819711308214</v>
      </c>
    </row>
    <row r="602" spans="1:7" s="10" customFormat="1" ht="56.25" x14ac:dyDescent="0.2">
      <c r="A602" s="17" t="s">
        <v>1745</v>
      </c>
      <c r="B602" s="11" t="s">
        <v>860</v>
      </c>
      <c r="C602" s="19">
        <v>7650</v>
      </c>
      <c r="D602" s="19">
        <v>7650</v>
      </c>
      <c r="E602" s="26">
        <f t="shared" si="17"/>
        <v>100</v>
      </c>
      <c r="F602" s="26">
        <v>9240</v>
      </c>
      <c r="G602" s="26">
        <f t="shared" si="18"/>
        <v>82.79220779220779</v>
      </c>
    </row>
    <row r="603" spans="1:7" s="10" customFormat="1" ht="56.25" x14ac:dyDescent="0.2">
      <c r="A603" s="17" t="s">
        <v>1746</v>
      </c>
      <c r="B603" s="11" t="s">
        <v>861</v>
      </c>
      <c r="C603" s="19">
        <v>7650</v>
      </c>
      <c r="D603" s="19">
        <v>7650</v>
      </c>
      <c r="E603" s="26">
        <f t="shared" si="17"/>
        <v>100</v>
      </c>
      <c r="F603" s="26">
        <v>9240</v>
      </c>
      <c r="G603" s="26">
        <f t="shared" si="18"/>
        <v>82.79220779220779</v>
      </c>
    </row>
    <row r="604" spans="1:7" s="10" customFormat="1" ht="22.5" x14ac:dyDescent="0.2">
      <c r="A604" s="17" t="s">
        <v>1747</v>
      </c>
      <c r="B604" s="11" t="s">
        <v>1907</v>
      </c>
      <c r="C604" s="19">
        <v>19645.599999999999</v>
      </c>
      <c r="D604" s="19">
        <v>19645.599999999999</v>
      </c>
      <c r="E604" s="26">
        <f t="shared" si="17"/>
        <v>100</v>
      </c>
      <c r="F604" s="26">
        <v>0</v>
      </c>
      <c r="G604" s="26">
        <v>0</v>
      </c>
    </row>
    <row r="605" spans="1:7" s="10" customFormat="1" ht="22.5" x14ac:dyDescent="0.2">
      <c r="A605" s="17" t="s">
        <v>2087</v>
      </c>
      <c r="B605" s="11" t="s">
        <v>2088</v>
      </c>
      <c r="C605" s="19">
        <v>0</v>
      </c>
      <c r="D605" s="19">
        <v>0</v>
      </c>
      <c r="E605" s="26">
        <v>0</v>
      </c>
      <c r="F605" s="26">
        <v>66308.269769999999</v>
      </c>
      <c r="G605" s="26">
        <f t="shared" si="18"/>
        <v>0</v>
      </c>
    </row>
    <row r="606" spans="1:7" s="10" customFormat="1" ht="22.5" x14ac:dyDescent="0.2">
      <c r="A606" s="17" t="s">
        <v>2089</v>
      </c>
      <c r="B606" s="11" t="s">
        <v>2090</v>
      </c>
      <c r="C606" s="19">
        <v>0</v>
      </c>
      <c r="D606" s="19">
        <v>0</v>
      </c>
      <c r="E606" s="26">
        <v>0</v>
      </c>
      <c r="F606" s="26">
        <v>66308.269769999999</v>
      </c>
      <c r="G606" s="26">
        <f t="shared" si="18"/>
        <v>0</v>
      </c>
    </row>
    <row r="607" spans="1:7" s="10" customFormat="1" ht="11.25" x14ac:dyDescent="0.2">
      <c r="A607" s="17" t="s">
        <v>1302</v>
      </c>
      <c r="B607" s="11" t="s">
        <v>1376</v>
      </c>
      <c r="C607" s="19">
        <v>4850</v>
      </c>
      <c r="D607" s="19">
        <v>4849.9780700000001</v>
      </c>
      <c r="E607" s="26">
        <f t="shared" si="17"/>
        <v>99.999547835051544</v>
      </c>
      <c r="F607" s="26">
        <v>18739.14818</v>
      </c>
      <c r="G607" s="26">
        <f t="shared" si="18"/>
        <v>25.881528997013355</v>
      </c>
    </row>
    <row r="608" spans="1:7" s="10" customFormat="1" ht="22.5" x14ac:dyDescent="0.2">
      <c r="A608" s="17" t="s">
        <v>1303</v>
      </c>
      <c r="B608" s="11" t="s">
        <v>1377</v>
      </c>
      <c r="C608" s="19">
        <v>4850</v>
      </c>
      <c r="D608" s="19">
        <v>4849.9780700000001</v>
      </c>
      <c r="E608" s="26">
        <f t="shared" si="17"/>
        <v>99.999547835051544</v>
      </c>
      <c r="F608" s="26">
        <v>18739.14818</v>
      </c>
      <c r="G608" s="26">
        <f t="shared" si="18"/>
        <v>25.881528997013355</v>
      </c>
    </row>
    <row r="609" spans="1:7" s="10" customFormat="1" ht="45" x14ac:dyDescent="0.2">
      <c r="A609" s="17" t="s">
        <v>344</v>
      </c>
      <c r="B609" s="11" t="s">
        <v>862</v>
      </c>
      <c r="C609" s="19">
        <v>13338.1</v>
      </c>
      <c r="D609" s="19">
        <v>12391.429099999999</v>
      </c>
      <c r="E609" s="26">
        <f t="shared" si="17"/>
        <v>92.902505604246471</v>
      </c>
      <c r="F609" s="26">
        <v>1170.87517</v>
      </c>
      <c r="G609" s="26" t="s">
        <v>2168</v>
      </c>
    </row>
    <row r="610" spans="1:7" s="10" customFormat="1" ht="45" x14ac:dyDescent="0.2">
      <c r="A610" s="17" t="s">
        <v>345</v>
      </c>
      <c r="B610" s="11" t="s">
        <v>863</v>
      </c>
      <c r="C610" s="19">
        <v>13338.1</v>
      </c>
      <c r="D610" s="19">
        <v>12391.429099999999</v>
      </c>
      <c r="E610" s="26">
        <f t="shared" si="17"/>
        <v>92.902505604246471</v>
      </c>
      <c r="F610" s="26">
        <v>1170.87517</v>
      </c>
      <c r="G610" s="26" t="s">
        <v>2168</v>
      </c>
    </row>
    <row r="611" spans="1:7" s="10" customFormat="1" ht="22.5" x14ac:dyDescent="0.2">
      <c r="A611" s="17" t="s">
        <v>1171</v>
      </c>
      <c r="B611" s="11" t="s">
        <v>1178</v>
      </c>
      <c r="C611" s="19">
        <v>2263768.9</v>
      </c>
      <c r="D611" s="19">
        <v>2263766.7929400001</v>
      </c>
      <c r="E611" s="26">
        <f t="shared" si="17"/>
        <v>99.999906922477834</v>
      </c>
      <c r="F611" s="26">
        <v>2102639.50257</v>
      </c>
      <c r="G611" s="26">
        <f t="shared" si="18"/>
        <v>107.6630963212219</v>
      </c>
    </row>
    <row r="612" spans="1:7" s="10" customFormat="1" ht="33.75" x14ac:dyDescent="0.2">
      <c r="A612" s="17" t="s">
        <v>1234</v>
      </c>
      <c r="B612" s="11" t="s">
        <v>1241</v>
      </c>
      <c r="C612" s="19">
        <v>570721.69999999995</v>
      </c>
      <c r="D612" s="19">
        <v>570303.54064000002</v>
      </c>
      <c r="E612" s="26">
        <f t="shared" si="17"/>
        <v>99.926731477005362</v>
      </c>
      <c r="F612" s="26">
        <v>441691.78862999997</v>
      </c>
      <c r="G612" s="26">
        <f t="shared" si="18"/>
        <v>129.11798573591699</v>
      </c>
    </row>
    <row r="613" spans="1:7" s="10" customFormat="1" ht="45" x14ac:dyDescent="0.2">
      <c r="A613" s="17" t="s">
        <v>1245</v>
      </c>
      <c r="B613" s="11" t="s">
        <v>1378</v>
      </c>
      <c r="C613" s="19">
        <v>570721.69999999995</v>
      </c>
      <c r="D613" s="19">
        <v>570303.54064000002</v>
      </c>
      <c r="E613" s="26">
        <f t="shared" si="17"/>
        <v>99.926731477005362</v>
      </c>
      <c r="F613" s="26">
        <v>441691.78862999997</v>
      </c>
      <c r="G613" s="26">
        <f t="shared" si="18"/>
        <v>129.11798573591699</v>
      </c>
    </row>
    <row r="614" spans="1:7" s="10" customFormat="1" ht="33.75" x14ac:dyDescent="0.2">
      <c r="A614" s="17" t="s">
        <v>1748</v>
      </c>
      <c r="B614" s="11" t="s">
        <v>1908</v>
      </c>
      <c r="C614" s="19">
        <v>188648.1</v>
      </c>
      <c r="D614" s="19">
        <v>188648.1</v>
      </c>
      <c r="E614" s="26">
        <f t="shared" si="17"/>
        <v>100</v>
      </c>
      <c r="F614" s="26">
        <v>0</v>
      </c>
      <c r="G614" s="26">
        <v>0</v>
      </c>
    </row>
    <row r="615" spans="1:7" s="10" customFormat="1" ht="33.75" x14ac:dyDescent="0.2">
      <c r="A615" s="17" t="s">
        <v>1749</v>
      </c>
      <c r="B615" s="11" t="s">
        <v>1909</v>
      </c>
      <c r="C615" s="19">
        <v>188648.1</v>
      </c>
      <c r="D615" s="19">
        <v>188648.1</v>
      </c>
      <c r="E615" s="26">
        <f t="shared" si="17"/>
        <v>100</v>
      </c>
      <c r="F615" s="26">
        <v>0</v>
      </c>
      <c r="G615" s="26">
        <v>0</v>
      </c>
    </row>
    <row r="616" spans="1:7" s="10" customFormat="1" ht="33.75" x14ac:dyDescent="0.2">
      <c r="A616" s="17" t="s">
        <v>1750</v>
      </c>
      <c r="B616" s="11" t="s">
        <v>1910</v>
      </c>
      <c r="C616" s="19">
        <v>350000</v>
      </c>
      <c r="D616" s="19">
        <v>349999.95899999997</v>
      </c>
      <c r="E616" s="26">
        <f t="shared" si="17"/>
        <v>99.999988285714281</v>
      </c>
      <c r="F616" s="26">
        <v>0</v>
      </c>
      <c r="G616" s="26">
        <v>0</v>
      </c>
    </row>
    <row r="617" spans="1:7" s="10" customFormat="1" ht="33.75" x14ac:dyDescent="0.2">
      <c r="A617" s="17" t="s">
        <v>1751</v>
      </c>
      <c r="B617" s="11" t="s">
        <v>1911</v>
      </c>
      <c r="C617" s="19">
        <v>350000</v>
      </c>
      <c r="D617" s="19">
        <v>349999.95899999997</v>
      </c>
      <c r="E617" s="26">
        <f t="shared" si="17"/>
        <v>99.999988285714281</v>
      </c>
      <c r="F617" s="26">
        <v>0</v>
      </c>
      <c r="G617" s="26">
        <v>0</v>
      </c>
    </row>
    <row r="618" spans="1:7" s="10" customFormat="1" ht="33.75" x14ac:dyDescent="0.2">
      <c r="A618" s="17" t="s">
        <v>1752</v>
      </c>
      <c r="B618" s="11" t="s">
        <v>1912</v>
      </c>
      <c r="C618" s="19">
        <v>436112.5</v>
      </c>
      <c r="D618" s="19">
        <v>436112.5</v>
      </c>
      <c r="E618" s="26">
        <f t="shared" si="17"/>
        <v>100</v>
      </c>
      <c r="F618" s="26">
        <v>0</v>
      </c>
      <c r="G618" s="26">
        <v>0</v>
      </c>
    </row>
    <row r="619" spans="1:7" s="10" customFormat="1" ht="33.75" x14ac:dyDescent="0.2">
      <c r="A619" s="17" t="s">
        <v>1753</v>
      </c>
      <c r="B619" s="11" t="s">
        <v>1913</v>
      </c>
      <c r="C619" s="19">
        <v>436112.5</v>
      </c>
      <c r="D619" s="19">
        <v>436112.5</v>
      </c>
      <c r="E619" s="26">
        <f t="shared" si="17"/>
        <v>100</v>
      </c>
      <c r="F619" s="26">
        <v>0</v>
      </c>
      <c r="G619" s="26">
        <v>0</v>
      </c>
    </row>
    <row r="620" spans="1:7" s="10" customFormat="1" ht="33.75" x14ac:dyDescent="0.2">
      <c r="A620" s="17" t="s">
        <v>1754</v>
      </c>
      <c r="B620" s="11" t="s">
        <v>1914</v>
      </c>
      <c r="C620" s="19">
        <v>60343.199999999997</v>
      </c>
      <c r="D620" s="19">
        <v>60343.199999999997</v>
      </c>
      <c r="E620" s="26">
        <f t="shared" si="17"/>
        <v>100</v>
      </c>
      <c r="F620" s="26">
        <v>0</v>
      </c>
      <c r="G620" s="26">
        <v>0</v>
      </c>
    </row>
    <row r="621" spans="1:7" s="10" customFormat="1" ht="33.75" x14ac:dyDescent="0.2">
      <c r="A621" s="17" t="s">
        <v>1755</v>
      </c>
      <c r="B621" s="11" t="s">
        <v>1915</v>
      </c>
      <c r="C621" s="19">
        <v>60343.199999999997</v>
      </c>
      <c r="D621" s="19">
        <v>60343.199999999997</v>
      </c>
      <c r="E621" s="26">
        <f t="shared" si="17"/>
        <v>100</v>
      </c>
      <c r="F621" s="26">
        <v>0</v>
      </c>
      <c r="G621" s="26">
        <v>0</v>
      </c>
    </row>
    <row r="622" spans="1:7" s="10" customFormat="1" ht="22.5" x14ac:dyDescent="0.2">
      <c r="A622" s="17" t="s">
        <v>1756</v>
      </c>
      <c r="B622" s="11" t="s">
        <v>1379</v>
      </c>
      <c r="C622" s="19">
        <v>1435109.6</v>
      </c>
      <c r="D622" s="19">
        <v>1257086.52673</v>
      </c>
      <c r="E622" s="26">
        <f t="shared" si="17"/>
        <v>87.595158357940051</v>
      </c>
      <c r="F622" s="26">
        <v>619304.50688</v>
      </c>
      <c r="G622" s="26" t="s">
        <v>2168</v>
      </c>
    </row>
    <row r="623" spans="1:7" s="10" customFormat="1" ht="22.5" x14ac:dyDescent="0.2">
      <c r="A623" s="17" t="s">
        <v>1757</v>
      </c>
      <c r="B623" s="11" t="s">
        <v>1380</v>
      </c>
      <c r="C623" s="19">
        <v>1435109.6</v>
      </c>
      <c r="D623" s="19">
        <v>1257086.52673</v>
      </c>
      <c r="E623" s="26">
        <f t="shared" si="17"/>
        <v>87.595158357940051</v>
      </c>
      <c r="F623" s="26">
        <v>619304.50688</v>
      </c>
      <c r="G623" s="26" t="s">
        <v>2168</v>
      </c>
    </row>
    <row r="624" spans="1:7" s="10" customFormat="1" ht="33.75" x14ac:dyDescent="0.2">
      <c r="A624" s="17" t="s">
        <v>1758</v>
      </c>
      <c r="B624" s="11" t="s">
        <v>1916</v>
      </c>
      <c r="C624" s="19">
        <v>1364234</v>
      </c>
      <c r="D624" s="19">
        <v>1318031.3054200001</v>
      </c>
      <c r="E624" s="26">
        <f t="shared" si="17"/>
        <v>96.613286681023936</v>
      </c>
      <c r="F624" s="26">
        <v>0</v>
      </c>
      <c r="G624" s="26">
        <v>0</v>
      </c>
    </row>
    <row r="625" spans="1:7" s="10" customFormat="1" ht="45" x14ac:dyDescent="0.2">
      <c r="A625" s="17" t="s">
        <v>1759</v>
      </c>
      <c r="B625" s="11" t="s">
        <v>1917</v>
      </c>
      <c r="C625" s="19">
        <v>1364234</v>
      </c>
      <c r="D625" s="19">
        <v>1318031.3054200001</v>
      </c>
      <c r="E625" s="26">
        <f t="shared" si="17"/>
        <v>96.613286681023936</v>
      </c>
      <c r="F625" s="26">
        <v>0</v>
      </c>
      <c r="G625" s="26">
        <v>0</v>
      </c>
    </row>
    <row r="626" spans="1:7" s="10" customFormat="1" ht="45" x14ac:dyDescent="0.2">
      <c r="A626" s="17" t="s">
        <v>346</v>
      </c>
      <c r="B626" s="11" t="s">
        <v>864</v>
      </c>
      <c r="C626" s="19">
        <v>15955.9</v>
      </c>
      <c r="D626" s="19">
        <v>15955.899960000001</v>
      </c>
      <c r="E626" s="26">
        <f t="shared" si="17"/>
        <v>99.99999974930904</v>
      </c>
      <c r="F626" s="26">
        <v>16868.2</v>
      </c>
      <c r="G626" s="26">
        <f t="shared" si="18"/>
        <v>94.591598155108429</v>
      </c>
    </row>
    <row r="627" spans="1:7" s="10" customFormat="1" ht="33.75" x14ac:dyDescent="0.2">
      <c r="A627" s="17" t="s">
        <v>1304</v>
      </c>
      <c r="B627" s="11" t="s">
        <v>1381</v>
      </c>
      <c r="C627" s="19">
        <v>312335.8</v>
      </c>
      <c r="D627" s="19">
        <v>312257.96736000001</v>
      </c>
      <c r="E627" s="26">
        <f t="shared" si="17"/>
        <v>99.975080461477688</v>
      </c>
      <c r="F627" s="26">
        <v>111384.36352</v>
      </c>
      <c r="G627" s="26" t="s">
        <v>2168</v>
      </c>
    </row>
    <row r="628" spans="1:7" s="10" customFormat="1" ht="45" x14ac:dyDescent="0.2">
      <c r="A628" s="17" t="s">
        <v>2091</v>
      </c>
      <c r="B628" s="11" t="s">
        <v>2092</v>
      </c>
      <c r="C628" s="19">
        <v>0</v>
      </c>
      <c r="D628" s="19">
        <v>0</v>
      </c>
      <c r="E628" s="26">
        <v>0</v>
      </c>
      <c r="F628" s="26">
        <v>6003.1495800000002</v>
      </c>
      <c r="G628" s="26">
        <v>0</v>
      </c>
    </row>
    <row r="629" spans="1:7" s="10" customFormat="1" ht="56.25" x14ac:dyDescent="0.2">
      <c r="A629" s="17" t="s">
        <v>2093</v>
      </c>
      <c r="B629" s="11" t="s">
        <v>2094</v>
      </c>
      <c r="C629" s="19">
        <v>0</v>
      </c>
      <c r="D629" s="19">
        <v>0</v>
      </c>
      <c r="E629" s="26">
        <v>0</v>
      </c>
      <c r="F629" s="26">
        <v>6003.1495800000002</v>
      </c>
      <c r="G629" s="26">
        <v>0</v>
      </c>
    </row>
    <row r="630" spans="1:7" s="10" customFormat="1" ht="56.25" x14ac:dyDescent="0.2">
      <c r="A630" s="17" t="s">
        <v>1624</v>
      </c>
      <c r="B630" s="32" t="s">
        <v>1646</v>
      </c>
      <c r="C630" s="19">
        <v>3498.8</v>
      </c>
      <c r="D630" s="19">
        <v>3498.8</v>
      </c>
      <c r="E630" s="26">
        <f t="shared" si="17"/>
        <v>100</v>
      </c>
      <c r="F630" s="26">
        <v>76519.754690000002</v>
      </c>
      <c r="G630" s="26">
        <f t="shared" si="18"/>
        <v>4.5724140310884209</v>
      </c>
    </row>
    <row r="631" spans="1:7" s="10" customFormat="1" ht="33.75" x14ac:dyDescent="0.2">
      <c r="A631" s="17" t="s">
        <v>347</v>
      </c>
      <c r="B631" s="32" t="s">
        <v>865</v>
      </c>
      <c r="C631" s="19">
        <v>16355.5</v>
      </c>
      <c r="D631" s="19">
        <v>16349.994279999999</v>
      </c>
      <c r="E631" s="26">
        <f t="shared" si="17"/>
        <v>99.96633719543884</v>
      </c>
      <c r="F631" s="26">
        <v>16375.085550000002</v>
      </c>
      <c r="G631" s="26">
        <f t="shared" si="18"/>
        <v>99.846771670759281</v>
      </c>
    </row>
    <row r="632" spans="1:7" s="10" customFormat="1" ht="33.75" x14ac:dyDescent="0.2">
      <c r="A632" s="17" t="s">
        <v>348</v>
      </c>
      <c r="B632" s="11" t="s">
        <v>866</v>
      </c>
      <c r="C632" s="19">
        <v>2859.8</v>
      </c>
      <c r="D632" s="19">
        <v>2859.8</v>
      </c>
      <c r="E632" s="26">
        <f t="shared" si="17"/>
        <v>100</v>
      </c>
      <c r="F632" s="26">
        <v>5870.9999900000003</v>
      </c>
      <c r="G632" s="26">
        <f t="shared" si="18"/>
        <v>48.710611563124871</v>
      </c>
    </row>
    <row r="633" spans="1:7" s="10" customFormat="1" ht="45" x14ac:dyDescent="0.2">
      <c r="A633" s="17" t="s">
        <v>349</v>
      </c>
      <c r="B633" s="11" t="s">
        <v>867</v>
      </c>
      <c r="C633" s="19">
        <v>2859.8</v>
      </c>
      <c r="D633" s="19">
        <v>2859.8</v>
      </c>
      <c r="E633" s="26">
        <f t="shared" si="17"/>
        <v>100</v>
      </c>
      <c r="F633" s="26">
        <v>5870.9999900000003</v>
      </c>
      <c r="G633" s="26">
        <f t="shared" si="18"/>
        <v>48.710611563124871</v>
      </c>
    </row>
    <row r="634" spans="1:7" s="10" customFormat="1" ht="33.75" x14ac:dyDescent="0.2">
      <c r="A634" s="17" t="s">
        <v>350</v>
      </c>
      <c r="B634" s="11" t="s">
        <v>868</v>
      </c>
      <c r="C634" s="19">
        <v>23262.9</v>
      </c>
      <c r="D634" s="19">
        <v>23262.722160000001</v>
      </c>
      <c r="E634" s="26">
        <f t="shared" si="17"/>
        <v>99.999235520936764</v>
      </c>
      <c r="F634" s="26">
        <v>25491.3217</v>
      </c>
      <c r="G634" s="26">
        <f t="shared" si="18"/>
        <v>91.257418637496542</v>
      </c>
    </row>
    <row r="635" spans="1:7" s="10" customFormat="1" ht="33.75" x14ac:dyDescent="0.2">
      <c r="A635" s="17" t="s">
        <v>351</v>
      </c>
      <c r="B635" s="11" t="s">
        <v>869</v>
      </c>
      <c r="C635" s="19">
        <v>23262.9</v>
      </c>
      <c r="D635" s="19">
        <v>23262.722160000001</v>
      </c>
      <c r="E635" s="26">
        <f t="shared" si="17"/>
        <v>99.999235520936764</v>
      </c>
      <c r="F635" s="26">
        <v>25491.3217</v>
      </c>
      <c r="G635" s="26">
        <f t="shared" si="18"/>
        <v>91.257418637496542</v>
      </c>
    </row>
    <row r="636" spans="1:7" s="10" customFormat="1" ht="22.5" x14ac:dyDescent="0.2">
      <c r="A636" s="17" t="s">
        <v>352</v>
      </c>
      <c r="B636" s="11" t="s">
        <v>870</v>
      </c>
      <c r="C636" s="19">
        <v>40546</v>
      </c>
      <c r="D636" s="19">
        <v>40546</v>
      </c>
      <c r="E636" s="26">
        <f t="shared" si="17"/>
        <v>100</v>
      </c>
      <c r="F636" s="26">
        <v>53335.389229999993</v>
      </c>
      <c r="G636" s="26">
        <f t="shared" si="18"/>
        <v>76.020819544696892</v>
      </c>
    </row>
    <row r="637" spans="1:7" s="10" customFormat="1" ht="22.5" x14ac:dyDescent="0.2">
      <c r="A637" s="17" t="s">
        <v>353</v>
      </c>
      <c r="B637" s="11" t="s">
        <v>871</v>
      </c>
      <c r="C637" s="19">
        <v>40546</v>
      </c>
      <c r="D637" s="19">
        <v>40546</v>
      </c>
      <c r="E637" s="26">
        <f t="shared" si="17"/>
        <v>100</v>
      </c>
      <c r="F637" s="26">
        <v>53335.389229999993</v>
      </c>
      <c r="G637" s="26">
        <f t="shared" si="18"/>
        <v>76.020819544696892</v>
      </c>
    </row>
    <row r="638" spans="1:7" s="10" customFormat="1" ht="45" x14ac:dyDescent="0.2">
      <c r="A638" s="17" t="s">
        <v>2095</v>
      </c>
      <c r="B638" s="11" t="s">
        <v>2096</v>
      </c>
      <c r="C638" s="19">
        <v>0</v>
      </c>
      <c r="D638" s="19">
        <v>0</v>
      </c>
      <c r="E638" s="26">
        <v>0</v>
      </c>
      <c r="F638" s="26">
        <v>10694.2</v>
      </c>
      <c r="G638" s="26">
        <f t="shared" si="18"/>
        <v>0</v>
      </c>
    </row>
    <row r="639" spans="1:7" s="10" customFormat="1" ht="45" x14ac:dyDescent="0.2">
      <c r="A639" s="17" t="s">
        <v>2097</v>
      </c>
      <c r="B639" s="11" t="s">
        <v>2098</v>
      </c>
      <c r="C639" s="19">
        <v>0</v>
      </c>
      <c r="D639" s="19">
        <v>0</v>
      </c>
      <c r="E639" s="26">
        <v>0</v>
      </c>
      <c r="F639" s="26">
        <v>10694.2</v>
      </c>
      <c r="G639" s="26">
        <f t="shared" si="18"/>
        <v>0</v>
      </c>
    </row>
    <row r="640" spans="1:7" s="10" customFormat="1" ht="33.75" x14ac:dyDescent="0.2">
      <c r="A640" s="17" t="s">
        <v>354</v>
      </c>
      <c r="B640" s="11" t="s">
        <v>872</v>
      </c>
      <c r="C640" s="19">
        <v>28734.3</v>
      </c>
      <c r="D640" s="19">
        <v>28734.29405</v>
      </c>
      <c r="E640" s="26">
        <f t="shared" si="17"/>
        <v>99.999979293040028</v>
      </c>
      <c r="F640" s="26">
        <v>17908.906149999999</v>
      </c>
      <c r="G640" s="26">
        <f t="shared" si="18"/>
        <v>160.44695197646118</v>
      </c>
    </row>
    <row r="641" spans="1:7" s="10" customFormat="1" ht="33.75" x14ac:dyDescent="0.2">
      <c r="A641" s="17" t="s">
        <v>355</v>
      </c>
      <c r="B641" s="11" t="s">
        <v>873</v>
      </c>
      <c r="C641" s="19">
        <v>28734.3</v>
      </c>
      <c r="D641" s="19">
        <v>28734.29405</v>
      </c>
      <c r="E641" s="26">
        <f t="shared" si="17"/>
        <v>99.999979293040028</v>
      </c>
      <c r="F641" s="26">
        <v>17908.906149999999</v>
      </c>
      <c r="G641" s="26">
        <f t="shared" si="18"/>
        <v>160.44695197646118</v>
      </c>
    </row>
    <row r="642" spans="1:7" s="10" customFormat="1" ht="33.75" x14ac:dyDescent="0.2">
      <c r="A642" s="17" t="s">
        <v>2099</v>
      </c>
      <c r="B642" s="11" t="s">
        <v>2100</v>
      </c>
      <c r="C642" s="19">
        <v>0</v>
      </c>
      <c r="D642" s="19">
        <v>0</v>
      </c>
      <c r="E642" s="26">
        <v>0</v>
      </c>
      <c r="F642" s="26">
        <v>5241.7982400000001</v>
      </c>
      <c r="G642" s="26">
        <v>0</v>
      </c>
    </row>
    <row r="643" spans="1:7" s="10" customFormat="1" ht="33.75" x14ac:dyDescent="0.2">
      <c r="A643" s="17" t="s">
        <v>2101</v>
      </c>
      <c r="B643" s="11" t="s">
        <v>2102</v>
      </c>
      <c r="C643" s="19">
        <v>0</v>
      </c>
      <c r="D643" s="19">
        <v>0</v>
      </c>
      <c r="E643" s="26">
        <v>0</v>
      </c>
      <c r="F643" s="26">
        <v>5241.7982400000001</v>
      </c>
      <c r="G643" s="26">
        <v>0</v>
      </c>
    </row>
    <row r="644" spans="1:7" s="10" customFormat="1" ht="22.5" x14ac:dyDescent="0.2">
      <c r="A644" s="17" t="s">
        <v>356</v>
      </c>
      <c r="B644" s="11" t="s">
        <v>874</v>
      </c>
      <c r="C644" s="19">
        <v>30953.160800000001</v>
      </c>
      <c r="D644" s="19">
        <v>30743.09995</v>
      </c>
      <c r="E644" s="26">
        <f t="shared" si="17"/>
        <v>99.321358967643775</v>
      </c>
      <c r="F644" s="26">
        <v>37483.891320000002</v>
      </c>
      <c r="G644" s="26">
        <f t="shared" si="18"/>
        <v>82.01683141044812</v>
      </c>
    </row>
    <row r="645" spans="1:7" s="10" customFormat="1" ht="22.5" x14ac:dyDescent="0.2">
      <c r="A645" s="17" t="s">
        <v>357</v>
      </c>
      <c r="B645" s="11" t="s">
        <v>875</v>
      </c>
      <c r="C645" s="19">
        <v>30743.1</v>
      </c>
      <c r="D645" s="19">
        <v>30743.09995</v>
      </c>
      <c r="E645" s="26">
        <f t="shared" si="17"/>
        <v>99.999999837361884</v>
      </c>
      <c r="F645" s="26">
        <v>37483.891320000002</v>
      </c>
      <c r="G645" s="26">
        <f t="shared" si="18"/>
        <v>82.01683141044812</v>
      </c>
    </row>
    <row r="646" spans="1:7" s="10" customFormat="1" ht="22.5" x14ac:dyDescent="0.2">
      <c r="A646" s="17" t="s">
        <v>1625</v>
      </c>
      <c r="B646" s="11" t="s">
        <v>1647</v>
      </c>
      <c r="C646" s="19">
        <v>6.08E-2</v>
      </c>
      <c r="D646" s="19">
        <v>0</v>
      </c>
      <c r="E646" s="26">
        <f t="shared" ref="E646:E689" si="19">D646/C646*100</f>
        <v>0</v>
      </c>
      <c r="F646" s="26">
        <v>0</v>
      </c>
      <c r="G646" s="26">
        <v>0</v>
      </c>
    </row>
    <row r="647" spans="1:7" s="10" customFormat="1" ht="22.5" x14ac:dyDescent="0.2">
      <c r="A647" s="17" t="s">
        <v>1626</v>
      </c>
      <c r="B647" s="11" t="s">
        <v>1648</v>
      </c>
      <c r="C647" s="19">
        <v>80.64</v>
      </c>
      <c r="D647" s="19">
        <v>0</v>
      </c>
      <c r="E647" s="26">
        <f t="shared" si="19"/>
        <v>0</v>
      </c>
      <c r="F647" s="26">
        <v>0</v>
      </c>
      <c r="G647" s="26">
        <v>0</v>
      </c>
    </row>
    <row r="648" spans="1:7" s="16" customFormat="1" ht="22.5" x14ac:dyDescent="0.2">
      <c r="A648" s="17" t="s">
        <v>1760</v>
      </c>
      <c r="B648" s="11" t="s">
        <v>1918</v>
      </c>
      <c r="C648" s="19">
        <v>129.36000000000001</v>
      </c>
      <c r="D648" s="19">
        <v>0</v>
      </c>
      <c r="E648" s="26">
        <f t="shared" si="19"/>
        <v>0</v>
      </c>
      <c r="F648" s="26">
        <v>0</v>
      </c>
      <c r="G648" s="26">
        <v>0</v>
      </c>
    </row>
    <row r="649" spans="1:7" s="10" customFormat="1" ht="39" customHeight="1" x14ac:dyDescent="0.2">
      <c r="A649" s="17" t="s">
        <v>1305</v>
      </c>
      <c r="B649" s="11" t="s">
        <v>1382</v>
      </c>
      <c r="C649" s="19">
        <v>986784.8</v>
      </c>
      <c r="D649" s="19">
        <v>986784.8</v>
      </c>
      <c r="E649" s="26">
        <f t="shared" si="19"/>
        <v>100</v>
      </c>
      <c r="F649" s="26">
        <v>730484.84298000007</v>
      </c>
      <c r="G649" s="26">
        <f t="shared" ref="G649:G674" si="20">D649/F649*100</f>
        <v>135.08627995269947</v>
      </c>
    </row>
    <row r="650" spans="1:7" s="10" customFormat="1" ht="33.75" x14ac:dyDescent="0.2">
      <c r="A650" s="17" t="s">
        <v>1306</v>
      </c>
      <c r="B650" s="11" t="s">
        <v>1383</v>
      </c>
      <c r="C650" s="19">
        <v>986784.8</v>
      </c>
      <c r="D650" s="19">
        <v>986784.8</v>
      </c>
      <c r="E650" s="26">
        <f t="shared" si="19"/>
        <v>100</v>
      </c>
      <c r="F650" s="26">
        <v>730484.84298000007</v>
      </c>
      <c r="G650" s="26">
        <f t="shared" si="20"/>
        <v>135.08627995269947</v>
      </c>
    </row>
    <row r="651" spans="1:7" s="10" customFormat="1" ht="33.75" x14ac:dyDescent="0.2">
      <c r="A651" s="17" t="s">
        <v>358</v>
      </c>
      <c r="B651" s="11" t="s">
        <v>876</v>
      </c>
      <c r="C651" s="19">
        <v>115967.2</v>
      </c>
      <c r="D651" s="19">
        <v>115967.10436</v>
      </c>
      <c r="E651" s="26">
        <f t="shared" si="19"/>
        <v>99.99991752840458</v>
      </c>
      <c r="F651" s="26">
        <v>131407.81985999999</v>
      </c>
      <c r="G651" s="26">
        <f t="shared" si="20"/>
        <v>88.24977423988139</v>
      </c>
    </row>
    <row r="652" spans="1:7" s="10" customFormat="1" ht="33.75" x14ac:dyDescent="0.2">
      <c r="A652" s="17" t="s">
        <v>359</v>
      </c>
      <c r="B652" s="11" t="s">
        <v>877</v>
      </c>
      <c r="C652" s="19">
        <v>115967.2</v>
      </c>
      <c r="D652" s="19">
        <v>115967.10436</v>
      </c>
      <c r="E652" s="26">
        <f t="shared" si="19"/>
        <v>99.99991752840458</v>
      </c>
      <c r="F652" s="26">
        <v>131407.81985999999</v>
      </c>
      <c r="G652" s="26">
        <f t="shared" si="20"/>
        <v>88.24977423988139</v>
      </c>
    </row>
    <row r="653" spans="1:7" s="10" customFormat="1" ht="22.5" x14ac:dyDescent="0.2">
      <c r="A653" s="17" t="s">
        <v>360</v>
      </c>
      <c r="B653" s="11" t="s">
        <v>878</v>
      </c>
      <c r="C653" s="19">
        <v>210850.4</v>
      </c>
      <c r="D653" s="19">
        <v>210726.44555</v>
      </c>
      <c r="E653" s="26">
        <f t="shared" si="19"/>
        <v>99.941212134290481</v>
      </c>
      <c r="F653" s="26">
        <v>209830.47337999998</v>
      </c>
      <c r="G653" s="26">
        <f t="shared" si="20"/>
        <v>100.42699811689289</v>
      </c>
    </row>
    <row r="654" spans="1:7" s="16" customFormat="1" ht="33.75" x14ac:dyDescent="0.2">
      <c r="A654" s="17" t="s">
        <v>361</v>
      </c>
      <c r="B654" s="11" t="s">
        <v>879</v>
      </c>
      <c r="C654" s="19">
        <v>210850.4</v>
      </c>
      <c r="D654" s="19">
        <v>210726.44555</v>
      </c>
      <c r="E654" s="26">
        <f t="shared" si="19"/>
        <v>99.941212134290481</v>
      </c>
      <c r="F654" s="26">
        <v>209830.47337999998</v>
      </c>
      <c r="G654" s="26">
        <f t="shared" si="20"/>
        <v>100.42699811689289</v>
      </c>
    </row>
    <row r="655" spans="1:7" s="10" customFormat="1" ht="11.25" x14ac:dyDescent="0.2">
      <c r="A655" s="17" t="s">
        <v>1307</v>
      </c>
      <c r="B655" s="11" t="s">
        <v>1384</v>
      </c>
      <c r="C655" s="19">
        <v>9452.7999999999993</v>
      </c>
      <c r="D655" s="19">
        <v>9452.7999899999995</v>
      </c>
      <c r="E655" s="26">
        <f t="shared" si="19"/>
        <v>99.999999894211243</v>
      </c>
      <c r="F655" s="26">
        <v>7339.8999899999999</v>
      </c>
      <c r="G655" s="26">
        <f t="shared" si="20"/>
        <v>128.78649576804384</v>
      </c>
    </row>
    <row r="656" spans="1:7" s="10" customFormat="1" ht="22.5" x14ac:dyDescent="0.2">
      <c r="A656" s="17" t="s">
        <v>1308</v>
      </c>
      <c r="B656" s="11" t="s">
        <v>1385</v>
      </c>
      <c r="C656" s="19">
        <v>9452.7999999999993</v>
      </c>
      <c r="D656" s="19">
        <v>9452.7999899999995</v>
      </c>
      <c r="E656" s="26">
        <f t="shared" si="19"/>
        <v>99.999999894211243</v>
      </c>
      <c r="F656" s="26">
        <v>7339.8999899999999</v>
      </c>
      <c r="G656" s="26">
        <f t="shared" si="20"/>
        <v>128.78649576804384</v>
      </c>
    </row>
    <row r="657" spans="1:8" ht="22.5" x14ac:dyDescent="0.2">
      <c r="A657" s="13" t="s">
        <v>1761</v>
      </c>
      <c r="B657" s="11" t="s">
        <v>1919</v>
      </c>
      <c r="C657" s="19">
        <v>39009.5</v>
      </c>
      <c r="D657" s="19">
        <v>39009.477450000006</v>
      </c>
      <c r="E657" s="26">
        <f t="shared" si="19"/>
        <v>99.999942193568245</v>
      </c>
      <c r="F657" s="26">
        <v>0</v>
      </c>
      <c r="G657" s="26">
        <v>0</v>
      </c>
    </row>
    <row r="658" spans="1:8" ht="22.5" x14ac:dyDescent="0.2">
      <c r="A658" s="13" t="s">
        <v>1762</v>
      </c>
      <c r="B658" s="11" t="s">
        <v>1920</v>
      </c>
      <c r="C658" s="19">
        <v>39009.5</v>
      </c>
      <c r="D658" s="19">
        <v>39009.477450000006</v>
      </c>
      <c r="E658" s="26">
        <f t="shared" si="19"/>
        <v>99.999942193568245</v>
      </c>
      <c r="F658" s="26">
        <v>0</v>
      </c>
      <c r="G658" s="26">
        <v>0</v>
      </c>
    </row>
    <row r="659" spans="1:8" ht="22.5" x14ac:dyDescent="0.2">
      <c r="A659" s="13" t="s">
        <v>362</v>
      </c>
      <c r="B659" s="11" t="s">
        <v>880</v>
      </c>
      <c r="C659" s="19">
        <v>6347.9</v>
      </c>
      <c r="D659" s="19">
        <v>6347.9</v>
      </c>
      <c r="E659" s="26">
        <f t="shared" si="19"/>
        <v>100</v>
      </c>
      <c r="F659" s="26">
        <v>13364.649730000001</v>
      </c>
      <c r="G659" s="26">
        <f t="shared" si="20"/>
        <v>47.497690760654145</v>
      </c>
    </row>
    <row r="660" spans="1:8" ht="33.75" x14ac:dyDescent="0.2">
      <c r="A660" s="13" t="s">
        <v>363</v>
      </c>
      <c r="B660" s="11" t="s">
        <v>881</v>
      </c>
      <c r="C660" s="19">
        <v>6347.9</v>
      </c>
      <c r="D660" s="19">
        <v>6347.9</v>
      </c>
      <c r="E660" s="26">
        <f t="shared" si="19"/>
        <v>100</v>
      </c>
      <c r="F660" s="26">
        <v>13364.649730000001</v>
      </c>
      <c r="G660" s="26">
        <f t="shared" si="20"/>
        <v>47.497690760654145</v>
      </c>
      <c r="H660" s="27"/>
    </row>
    <row r="661" spans="1:8" x14ac:dyDescent="0.2">
      <c r="A661" s="13" t="s">
        <v>364</v>
      </c>
      <c r="B661" s="11" t="s">
        <v>882</v>
      </c>
      <c r="C661" s="19">
        <v>25377.8</v>
      </c>
      <c r="D661" s="19">
        <v>25377.200000000001</v>
      </c>
      <c r="E661" s="26">
        <f t="shared" si="19"/>
        <v>99.99763572886539</v>
      </c>
      <c r="F661" s="26">
        <v>78154.266730000003</v>
      </c>
      <c r="G661" s="26">
        <f t="shared" si="20"/>
        <v>32.470652034482974</v>
      </c>
    </row>
    <row r="662" spans="1:8" ht="22.5" x14ac:dyDescent="0.2">
      <c r="A662" s="13" t="s">
        <v>365</v>
      </c>
      <c r="B662" s="11" t="s">
        <v>883</v>
      </c>
      <c r="C662" s="19">
        <v>25377.8</v>
      </c>
      <c r="D662" s="19">
        <v>25377.200000000001</v>
      </c>
      <c r="E662" s="26">
        <f t="shared" si="19"/>
        <v>99.99763572886539</v>
      </c>
      <c r="F662" s="26">
        <v>78154.266730000003</v>
      </c>
      <c r="G662" s="26">
        <f t="shared" si="20"/>
        <v>32.470652034482974</v>
      </c>
    </row>
    <row r="663" spans="1:8" ht="22.5" x14ac:dyDescent="0.2">
      <c r="A663" s="13" t="s">
        <v>366</v>
      </c>
      <c r="B663" s="11" t="s">
        <v>884</v>
      </c>
      <c r="C663" s="19">
        <v>320132</v>
      </c>
      <c r="D663" s="19">
        <v>320132</v>
      </c>
      <c r="E663" s="26">
        <f t="shared" si="19"/>
        <v>100</v>
      </c>
      <c r="F663" s="26">
        <v>321855.3</v>
      </c>
      <c r="G663" s="26">
        <f t="shared" si="20"/>
        <v>99.464573055034364</v>
      </c>
    </row>
    <row r="664" spans="1:8" ht="33.75" x14ac:dyDescent="0.2">
      <c r="A664" s="13" t="s">
        <v>367</v>
      </c>
      <c r="B664" s="11" t="s">
        <v>885</v>
      </c>
      <c r="C664" s="19">
        <v>320132</v>
      </c>
      <c r="D664" s="19">
        <v>320132</v>
      </c>
      <c r="E664" s="26">
        <f t="shared" si="19"/>
        <v>100</v>
      </c>
      <c r="F664" s="26">
        <v>321855.3</v>
      </c>
      <c r="G664" s="26">
        <f t="shared" si="20"/>
        <v>99.464573055034364</v>
      </c>
    </row>
    <row r="665" spans="1:8" ht="45" x14ac:dyDescent="0.2">
      <c r="A665" s="13" t="s">
        <v>1309</v>
      </c>
      <c r="B665" s="11" t="s">
        <v>886</v>
      </c>
      <c r="C665" s="19">
        <v>69567.399999999994</v>
      </c>
      <c r="D665" s="19">
        <v>69176.375780000002</v>
      </c>
      <c r="E665" s="26">
        <f t="shared" si="19"/>
        <v>99.437920319</v>
      </c>
      <c r="F665" s="26">
        <v>312022.30721</v>
      </c>
      <c r="G665" s="26">
        <f t="shared" si="20"/>
        <v>22.170330191630278</v>
      </c>
    </row>
    <row r="666" spans="1:8" ht="45" x14ac:dyDescent="0.2">
      <c r="A666" s="13" t="s">
        <v>1310</v>
      </c>
      <c r="B666" s="11" t="s">
        <v>887</v>
      </c>
      <c r="C666" s="19">
        <v>69567.399999999994</v>
      </c>
      <c r="D666" s="19">
        <v>69176.375780000002</v>
      </c>
      <c r="E666" s="26">
        <f t="shared" si="19"/>
        <v>99.437920319</v>
      </c>
      <c r="F666" s="26">
        <v>312022.30721</v>
      </c>
      <c r="G666" s="26">
        <f t="shared" si="20"/>
        <v>22.170330191630278</v>
      </c>
    </row>
    <row r="667" spans="1:8" ht="45" x14ac:dyDescent="0.2">
      <c r="A667" s="13" t="s">
        <v>1763</v>
      </c>
      <c r="B667" s="11" t="s">
        <v>1921</v>
      </c>
      <c r="C667" s="19">
        <v>15081</v>
      </c>
      <c r="D667" s="19">
        <v>15081</v>
      </c>
      <c r="E667" s="26">
        <f t="shared" si="19"/>
        <v>100</v>
      </c>
      <c r="F667" s="26">
        <v>0</v>
      </c>
      <c r="G667" s="26">
        <v>0</v>
      </c>
    </row>
    <row r="668" spans="1:8" ht="22.5" x14ac:dyDescent="0.2">
      <c r="A668" s="13" t="s">
        <v>368</v>
      </c>
      <c r="B668" s="11" t="s">
        <v>888</v>
      </c>
      <c r="C668" s="19">
        <v>65699.399999999994</v>
      </c>
      <c r="D668" s="19">
        <v>65562.963109999997</v>
      </c>
      <c r="E668" s="26">
        <f t="shared" si="19"/>
        <v>99.792331604246016</v>
      </c>
      <c r="F668" s="26">
        <v>66613.212369999994</v>
      </c>
      <c r="G668" s="26">
        <f t="shared" si="20"/>
        <v>98.423361938820136</v>
      </c>
    </row>
    <row r="669" spans="1:8" ht="22.5" x14ac:dyDescent="0.2">
      <c r="A669" s="13" t="s">
        <v>369</v>
      </c>
      <c r="B669" s="11" t="s">
        <v>889</v>
      </c>
      <c r="C669" s="19">
        <v>349782.6</v>
      </c>
      <c r="D669" s="19">
        <v>349104.88157999999</v>
      </c>
      <c r="E669" s="26">
        <f t="shared" si="19"/>
        <v>99.80624581668728</v>
      </c>
      <c r="F669" s="26">
        <v>356386.09982</v>
      </c>
      <c r="G669" s="26">
        <f t="shared" si="20"/>
        <v>97.956929789439727</v>
      </c>
    </row>
    <row r="670" spans="1:8" ht="22.5" x14ac:dyDescent="0.2">
      <c r="A670" s="13" t="s">
        <v>370</v>
      </c>
      <c r="B670" s="11" t="s">
        <v>890</v>
      </c>
      <c r="C670" s="19">
        <v>349782.6</v>
      </c>
      <c r="D670" s="19">
        <v>349104.88157999999</v>
      </c>
      <c r="E670" s="26">
        <f t="shared" si="19"/>
        <v>99.80624581668728</v>
      </c>
      <c r="F670" s="26">
        <v>356386.09982</v>
      </c>
      <c r="G670" s="26">
        <f t="shared" si="20"/>
        <v>97.956929789439727</v>
      </c>
    </row>
    <row r="671" spans="1:8" ht="33.75" x14ac:dyDescent="0.2">
      <c r="A671" s="17" t="s">
        <v>2103</v>
      </c>
      <c r="B671" s="11" t="s">
        <v>2104</v>
      </c>
      <c r="C671" s="19">
        <v>0</v>
      </c>
      <c r="D671" s="19">
        <v>0</v>
      </c>
      <c r="E671" s="26">
        <v>0</v>
      </c>
      <c r="F671" s="26">
        <v>14700</v>
      </c>
      <c r="G671" s="26"/>
    </row>
    <row r="672" spans="1:8" ht="22.5" x14ac:dyDescent="0.2">
      <c r="A672" s="13" t="s">
        <v>371</v>
      </c>
      <c r="B672" s="11" t="s">
        <v>891</v>
      </c>
      <c r="C672" s="19">
        <v>7824.2</v>
      </c>
      <c r="D672" s="19">
        <v>7824.1445999999996</v>
      </c>
      <c r="E672" s="26">
        <f t="shared" si="19"/>
        <v>99.999291940390066</v>
      </c>
      <c r="F672" s="26">
        <v>4104.6938099999998</v>
      </c>
      <c r="G672" s="26">
        <f t="shared" si="20"/>
        <v>190.61457351431531</v>
      </c>
    </row>
    <row r="673" spans="1:8" ht="22.5" x14ac:dyDescent="0.2">
      <c r="A673" s="13" t="s">
        <v>372</v>
      </c>
      <c r="B673" s="11" t="s">
        <v>892</v>
      </c>
      <c r="C673" s="19">
        <v>7824.2</v>
      </c>
      <c r="D673" s="19">
        <v>7824.1445999999996</v>
      </c>
      <c r="E673" s="26">
        <f t="shared" si="19"/>
        <v>99.999291940390066</v>
      </c>
      <c r="F673" s="26">
        <v>4104.6938099999998</v>
      </c>
      <c r="G673" s="26">
        <f t="shared" si="20"/>
        <v>190.61457351431531</v>
      </c>
    </row>
    <row r="674" spans="1:8" ht="45" x14ac:dyDescent="0.2">
      <c r="A674" s="13" t="s">
        <v>373</v>
      </c>
      <c r="B674" s="11" t="s">
        <v>893</v>
      </c>
      <c r="C674" s="19">
        <v>183713.1</v>
      </c>
      <c r="D674" s="19">
        <v>179587.31967</v>
      </c>
      <c r="E674" s="26">
        <f t="shared" si="19"/>
        <v>97.754226383420658</v>
      </c>
      <c r="F674" s="26">
        <v>197899.81491999998</v>
      </c>
      <c r="G674" s="26">
        <f t="shared" si="20"/>
        <v>90.746582932681008</v>
      </c>
    </row>
    <row r="675" spans="1:8" ht="78.75" x14ac:dyDescent="0.2">
      <c r="A675" s="17" t="s">
        <v>2105</v>
      </c>
      <c r="B675" s="11" t="s">
        <v>2106</v>
      </c>
      <c r="C675" s="19">
        <v>0</v>
      </c>
      <c r="D675" s="19">
        <v>0</v>
      </c>
      <c r="E675" s="26">
        <v>0</v>
      </c>
      <c r="F675" s="26">
        <v>20790.296149999998</v>
      </c>
      <c r="G675" s="26">
        <v>0</v>
      </c>
    </row>
    <row r="676" spans="1:8" ht="78.75" x14ac:dyDescent="0.2">
      <c r="A676" s="17" t="s">
        <v>2107</v>
      </c>
      <c r="B676" s="11" t="s">
        <v>2108</v>
      </c>
      <c r="C676" s="19">
        <v>0</v>
      </c>
      <c r="D676" s="19">
        <v>0</v>
      </c>
      <c r="E676" s="26">
        <v>0</v>
      </c>
      <c r="F676" s="26">
        <v>20790.296149999998</v>
      </c>
      <c r="G676" s="26">
        <v>0</v>
      </c>
    </row>
    <row r="677" spans="1:8" ht="22.5" x14ac:dyDescent="0.2">
      <c r="A677" s="13" t="s">
        <v>1764</v>
      </c>
      <c r="B677" s="11" t="s">
        <v>1922</v>
      </c>
      <c r="C677" s="19">
        <v>411.6</v>
      </c>
      <c r="D677" s="19">
        <v>411.6</v>
      </c>
      <c r="E677" s="26">
        <f t="shared" si="19"/>
        <v>100</v>
      </c>
      <c r="F677" s="26">
        <v>0</v>
      </c>
      <c r="G677" s="26">
        <v>0</v>
      </c>
    </row>
    <row r="678" spans="1:8" ht="22.5" x14ac:dyDescent="0.2">
      <c r="A678" s="13" t="s">
        <v>1765</v>
      </c>
      <c r="B678" s="11" t="s">
        <v>1923</v>
      </c>
      <c r="C678" s="19">
        <v>411.6</v>
      </c>
      <c r="D678" s="19">
        <v>411.6</v>
      </c>
      <c r="E678" s="26">
        <f t="shared" si="19"/>
        <v>100</v>
      </c>
      <c r="F678" s="26">
        <v>0</v>
      </c>
      <c r="G678" s="26">
        <v>0</v>
      </c>
    </row>
    <row r="679" spans="1:8" ht="22.5" x14ac:dyDescent="0.2">
      <c r="A679" s="13" t="s">
        <v>1766</v>
      </c>
      <c r="B679" s="32" t="s">
        <v>1924</v>
      </c>
      <c r="C679" s="19">
        <f>C680+C681</f>
        <v>1365.3000000000002</v>
      </c>
      <c r="D679" s="19">
        <v>1273.2822099999998</v>
      </c>
      <c r="E679" s="26">
        <f t="shared" si="19"/>
        <v>93.260251226836573</v>
      </c>
      <c r="F679" s="26">
        <v>0</v>
      </c>
      <c r="G679" s="26">
        <v>0</v>
      </c>
    </row>
    <row r="680" spans="1:8" ht="22.5" x14ac:dyDescent="0.2">
      <c r="A680" s="13" t="s">
        <v>1767</v>
      </c>
      <c r="B680" s="11" t="s">
        <v>1925</v>
      </c>
      <c r="C680" s="19">
        <v>1273.4000000000001</v>
      </c>
      <c r="D680" s="19">
        <v>1273.2822099999998</v>
      </c>
      <c r="E680" s="26">
        <f t="shared" si="19"/>
        <v>99.99074996073503</v>
      </c>
      <c r="F680" s="26">
        <v>0</v>
      </c>
      <c r="G680" s="26">
        <v>0</v>
      </c>
    </row>
    <row r="681" spans="1:8" ht="22.5" x14ac:dyDescent="0.2">
      <c r="A681" s="13" t="s">
        <v>1768</v>
      </c>
      <c r="B681" s="11" t="s">
        <v>1926</v>
      </c>
      <c r="C681" s="19">
        <v>91.9</v>
      </c>
      <c r="D681" s="19">
        <v>0</v>
      </c>
      <c r="E681" s="26">
        <f t="shared" si="19"/>
        <v>0</v>
      </c>
      <c r="F681" s="26">
        <v>0</v>
      </c>
      <c r="G681" s="26">
        <v>0</v>
      </c>
    </row>
    <row r="682" spans="1:8" ht="22.5" x14ac:dyDescent="0.2">
      <c r="A682" s="13" t="s">
        <v>1769</v>
      </c>
      <c r="B682" s="32" t="s">
        <v>1927</v>
      </c>
      <c r="C682" s="19">
        <v>459492.6</v>
      </c>
      <c r="D682" s="19">
        <v>459275.88107999996</v>
      </c>
      <c r="E682" s="26">
        <f t="shared" si="19"/>
        <v>99.952835166442284</v>
      </c>
      <c r="F682" s="26">
        <v>0</v>
      </c>
      <c r="G682" s="26">
        <v>0</v>
      </c>
    </row>
    <row r="683" spans="1:8" ht="22.5" x14ac:dyDescent="0.2">
      <c r="A683" s="13" t="s">
        <v>1770</v>
      </c>
      <c r="B683" s="11" t="s">
        <v>1928</v>
      </c>
      <c r="C683" s="19">
        <v>459492.6</v>
      </c>
      <c r="D683" s="19">
        <v>459275.88107999996</v>
      </c>
      <c r="E683" s="26">
        <f t="shared" si="19"/>
        <v>99.952835166442284</v>
      </c>
      <c r="F683" s="26">
        <v>0</v>
      </c>
      <c r="G683" s="26">
        <v>0</v>
      </c>
      <c r="H683" s="27"/>
    </row>
    <row r="684" spans="1:8" ht="45" x14ac:dyDescent="0.2">
      <c r="A684" s="13" t="s">
        <v>1771</v>
      </c>
      <c r="B684" s="11" t="s">
        <v>1929</v>
      </c>
      <c r="C684" s="19">
        <v>58008.1</v>
      </c>
      <c r="D684" s="19">
        <v>46613.586080000001</v>
      </c>
      <c r="E684" s="26">
        <f t="shared" si="19"/>
        <v>80.357029587247297</v>
      </c>
      <c r="F684" s="26">
        <v>0</v>
      </c>
      <c r="G684" s="26">
        <v>0</v>
      </c>
    </row>
    <row r="685" spans="1:8" ht="45" x14ac:dyDescent="0.2">
      <c r="A685" s="13" t="s">
        <v>1772</v>
      </c>
      <c r="B685" s="11" t="s">
        <v>1930</v>
      </c>
      <c r="C685" s="19">
        <v>58008.1</v>
      </c>
      <c r="D685" s="19">
        <v>46613.586080000001</v>
      </c>
      <c r="E685" s="26">
        <f t="shared" si="19"/>
        <v>80.357029587247297</v>
      </c>
      <c r="F685" s="26">
        <v>0</v>
      </c>
      <c r="G685" s="26">
        <v>0</v>
      </c>
    </row>
    <row r="686" spans="1:8" ht="22.5" x14ac:dyDescent="0.2">
      <c r="A686" s="13" t="s">
        <v>1773</v>
      </c>
      <c r="B686" s="11" t="s">
        <v>1931</v>
      </c>
      <c r="C686" s="19">
        <v>71230.100000000006</v>
      </c>
      <c r="D686" s="19">
        <v>71230.000690000001</v>
      </c>
      <c r="E686" s="26">
        <f t="shared" si="19"/>
        <v>99.999860578603702</v>
      </c>
      <c r="F686" s="26">
        <v>0</v>
      </c>
      <c r="G686" s="26">
        <v>0</v>
      </c>
    </row>
    <row r="687" spans="1:8" ht="22.5" x14ac:dyDescent="0.2">
      <c r="A687" s="13" t="s">
        <v>1774</v>
      </c>
      <c r="B687" s="11" t="s">
        <v>1932</v>
      </c>
      <c r="C687" s="19">
        <v>71230.100000000006</v>
      </c>
      <c r="D687" s="19">
        <v>71230.000690000001</v>
      </c>
      <c r="E687" s="26">
        <f t="shared" si="19"/>
        <v>99.999860578603702</v>
      </c>
      <c r="F687" s="26">
        <v>0</v>
      </c>
      <c r="G687" s="26">
        <v>0</v>
      </c>
    </row>
    <row r="688" spans="1:8" ht="45" x14ac:dyDescent="0.2">
      <c r="A688" s="13" t="s">
        <v>1775</v>
      </c>
      <c r="B688" s="11" t="s">
        <v>1933</v>
      </c>
      <c r="C688" s="19">
        <v>41781.9</v>
      </c>
      <c r="D688" s="19">
        <v>41729.923340000001</v>
      </c>
      <c r="E688" s="26">
        <f t="shared" si="19"/>
        <v>99.87560005648379</v>
      </c>
      <c r="F688" s="26">
        <v>0</v>
      </c>
      <c r="G688" s="26">
        <v>0</v>
      </c>
    </row>
    <row r="689" spans="1:9" ht="45" x14ac:dyDescent="0.2">
      <c r="A689" s="13" t="s">
        <v>1776</v>
      </c>
      <c r="B689" s="11" t="s">
        <v>1934</v>
      </c>
      <c r="C689" s="19">
        <v>41781.9</v>
      </c>
      <c r="D689" s="19">
        <v>41729.923340000001</v>
      </c>
      <c r="E689" s="26">
        <f t="shared" si="19"/>
        <v>99.87560005648379</v>
      </c>
      <c r="F689" s="26">
        <v>0</v>
      </c>
      <c r="G689" s="26">
        <v>0</v>
      </c>
    </row>
    <row r="690" spans="1:9" ht="33.75" x14ac:dyDescent="0.2">
      <c r="A690" s="13" t="s">
        <v>374</v>
      </c>
      <c r="B690" s="11" t="s">
        <v>894</v>
      </c>
      <c r="C690" s="19">
        <v>2583399.4</v>
      </c>
      <c r="D690" s="19">
        <v>2583399.4</v>
      </c>
      <c r="E690" s="26">
        <f t="shared" ref="E690:E746" si="21">D690/C690*100</f>
        <v>100</v>
      </c>
      <c r="F690" s="26">
        <v>139489.91464999999</v>
      </c>
      <c r="G690" s="26" t="s">
        <v>2168</v>
      </c>
    </row>
    <row r="691" spans="1:9" ht="56.25" x14ac:dyDescent="0.2">
      <c r="A691" s="13" t="s">
        <v>1311</v>
      </c>
      <c r="B691" s="11" t="s">
        <v>1386</v>
      </c>
      <c r="C691" s="19">
        <v>219903.1</v>
      </c>
      <c r="D691" s="19">
        <v>219903.1</v>
      </c>
      <c r="E691" s="26">
        <f t="shared" si="21"/>
        <v>100</v>
      </c>
      <c r="F691" s="26">
        <v>108345</v>
      </c>
      <c r="G691" s="26" t="s">
        <v>2168</v>
      </c>
    </row>
    <row r="692" spans="1:9" ht="56.25" x14ac:dyDescent="0.2">
      <c r="A692" s="13" t="s">
        <v>1312</v>
      </c>
      <c r="B692" s="11" t="s">
        <v>1387</v>
      </c>
      <c r="C692" s="19">
        <v>219903.1</v>
      </c>
      <c r="D692" s="19">
        <v>219903.1</v>
      </c>
      <c r="E692" s="26">
        <f t="shared" si="21"/>
        <v>100</v>
      </c>
      <c r="F692" s="26">
        <v>108345</v>
      </c>
      <c r="G692" s="26" t="s">
        <v>2168</v>
      </c>
    </row>
    <row r="693" spans="1:9" ht="56.25" x14ac:dyDescent="0.2">
      <c r="A693" s="13" t="s">
        <v>1777</v>
      </c>
      <c r="B693" s="11" t="s">
        <v>1608</v>
      </c>
      <c r="C693" s="19">
        <v>253499.5</v>
      </c>
      <c r="D693" s="19">
        <v>236161.27359999999</v>
      </c>
      <c r="E693" s="26">
        <f t="shared" si="21"/>
        <v>93.160449468342136</v>
      </c>
      <c r="F693" s="26">
        <v>499590.85268000001</v>
      </c>
      <c r="G693" s="26">
        <f t="shared" ref="G693:G746" si="22">D693/F693*100</f>
        <v>47.270936273780613</v>
      </c>
    </row>
    <row r="694" spans="1:9" ht="56.25" x14ac:dyDescent="0.2">
      <c r="A694" s="13" t="s">
        <v>1778</v>
      </c>
      <c r="B694" s="11" t="s">
        <v>1609</v>
      </c>
      <c r="C694" s="19">
        <v>253499.5</v>
      </c>
      <c r="D694" s="19">
        <v>236161.27359999999</v>
      </c>
      <c r="E694" s="26">
        <f t="shared" si="21"/>
        <v>93.160449468342136</v>
      </c>
      <c r="F694" s="26">
        <v>499590.85268000001</v>
      </c>
      <c r="G694" s="26">
        <f t="shared" si="22"/>
        <v>47.270936273780613</v>
      </c>
    </row>
    <row r="695" spans="1:9" ht="33.75" x14ac:dyDescent="0.2">
      <c r="A695" s="13" t="s">
        <v>1142</v>
      </c>
      <c r="B695" s="11" t="s">
        <v>1157</v>
      </c>
      <c r="C695" s="19">
        <v>140363.6</v>
      </c>
      <c r="D695" s="19">
        <v>140363.36330000003</v>
      </c>
      <c r="E695" s="26">
        <f t="shared" si="21"/>
        <v>99.99983136653664</v>
      </c>
      <c r="F695" s="26">
        <v>75044.549499999994</v>
      </c>
      <c r="G695" s="26">
        <f t="shared" si="22"/>
        <v>187.04005052358937</v>
      </c>
    </row>
    <row r="696" spans="1:9" ht="45" x14ac:dyDescent="0.2">
      <c r="A696" s="13" t="s">
        <v>1143</v>
      </c>
      <c r="B696" s="11" t="s">
        <v>1158</v>
      </c>
      <c r="C696" s="19">
        <v>140363.6</v>
      </c>
      <c r="D696" s="19">
        <v>140363.36330000003</v>
      </c>
      <c r="E696" s="26">
        <f t="shared" si="21"/>
        <v>99.99983136653664</v>
      </c>
      <c r="F696" s="26">
        <v>75044.549499999994</v>
      </c>
      <c r="G696" s="26">
        <f t="shared" si="22"/>
        <v>187.04005052358937</v>
      </c>
    </row>
    <row r="697" spans="1:9" ht="22.5" x14ac:dyDescent="0.2">
      <c r="A697" s="17" t="s">
        <v>2109</v>
      </c>
      <c r="B697" s="11" t="s">
        <v>2110</v>
      </c>
      <c r="C697" s="19">
        <v>0</v>
      </c>
      <c r="D697" s="19">
        <v>0</v>
      </c>
      <c r="E697" s="26">
        <v>0</v>
      </c>
      <c r="F697" s="26">
        <v>16722.026849999998</v>
      </c>
      <c r="G697" s="26">
        <f t="shared" si="22"/>
        <v>0</v>
      </c>
    </row>
    <row r="698" spans="1:9" ht="22.5" x14ac:dyDescent="0.2">
      <c r="A698" s="17" t="s">
        <v>2111</v>
      </c>
      <c r="B698" s="11" t="s">
        <v>2112</v>
      </c>
      <c r="C698" s="19">
        <v>0</v>
      </c>
      <c r="D698" s="19">
        <v>0</v>
      </c>
      <c r="E698" s="26">
        <v>0</v>
      </c>
      <c r="F698" s="26">
        <v>16722.026849999998</v>
      </c>
      <c r="G698" s="26">
        <f t="shared" si="22"/>
        <v>0</v>
      </c>
    </row>
    <row r="699" spans="1:9" x14ac:dyDescent="0.2">
      <c r="A699" s="13" t="s">
        <v>375</v>
      </c>
      <c r="B699" s="11" t="s">
        <v>895</v>
      </c>
      <c r="C699" s="19">
        <v>10392.355009999999</v>
      </c>
      <c r="D699" s="19">
        <v>0</v>
      </c>
      <c r="E699" s="26">
        <f t="shared" si="21"/>
        <v>0</v>
      </c>
      <c r="F699" s="26">
        <v>0</v>
      </c>
      <c r="G699" s="26">
        <v>0</v>
      </c>
    </row>
    <row r="700" spans="1:9" x14ac:dyDescent="0.2">
      <c r="A700" s="13" t="s">
        <v>1144</v>
      </c>
      <c r="B700" s="11" t="s">
        <v>1159</v>
      </c>
      <c r="C700" s="19">
        <v>4060.8739799999998</v>
      </c>
      <c r="D700" s="19">
        <v>0</v>
      </c>
      <c r="E700" s="26">
        <f t="shared" si="21"/>
        <v>0</v>
      </c>
      <c r="F700" s="26">
        <v>0</v>
      </c>
      <c r="G700" s="26">
        <v>0</v>
      </c>
    </row>
    <row r="701" spans="1:9" x14ac:dyDescent="0.2">
      <c r="A701" s="13" t="s">
        <v>1551</v>
      </c>
      <c r="B701" s="11" t="s">
        <v>1583</v>
      </c>
      <c r="C701" s="19">
        <v>4753.6133</v>
      </c>
      <c r="D701" s="19">
        <v>0</v>
      </c>
      <c r="E701" s="26">
        <f t="shared" si="21"/>
        <v>0</v>
      </c>
      <c r="F701" s="26">
        <v>0</v>
      </c>
      <c r="G701" s="26">
        <v>0</v>
      </c>
    </row>
    <row r="702" spans="1:9" x14ac:dyDescent="0.2">
      <c r="A702" s="13" t="s">
        <v>1627</v>
      </c>
      <c r="B702" s="11" t="s">
        <v>1649</v>
      </c>
      <c r="C702" s="19">
        <v>1577.8677299999999</v>
      </c>
      <c r="D702" s="19">
        <v>0</v>
      </c>
      <c r="E702" s="26">
        <f t="shared" si="21"/>
        <v>0</v>
      </c>
      <c r="F702" s="26">
        <v>0</v>
      </c>
      <c r="G702" s="26">
        <v>0</v>
      </c>
    </row>
    <row r="703" spans="1:9" x14ac:dyDescent="0.2">
      <c r="A703" s="13" t="s">
        <v>376</v>
      </c>
      <c r="B703" s="11" t="s">
        <v>896</v>
      </c>
      <c r="C703" s="19">
        <f>C704+C706+C708+C710+C712+C713+C714+C716+C720+C722+C724+C726+C734+C735+C739+C741+C745+C747+C751+C753+C755+C756</f>
        <v>3387693.44</v>
      </c>
      <c r="D703" s="19">
        <v>3373509.3775599999</v>
      </c>
      <c r="E703" s="26">
        <f t="shared" si="21"/>
        <v>99.58130619870964</v>
      </c>
      <c r="F703" s="26">
        <v>3860798.6733400002</v>
      </c>
      <c r="G703" s="26">
        <f t="shared" si="22"/>
        <v>87.378536489227415</v>
      </c>
      <c r="H703" s="19"/>
      <c r="I703" s="27">
        <f>C703-H703</f>
        <v>3387693.44</v>
      </c>
    </row>
    <row r="704" spans="1:9" ht="45" x14ac:dyDescent="0.2">
      <c r="A704" s="13" t="s">
        <v>1779</v>
      </c>
      <c r="B704" s="32" t="s">
        <v>1935</v>
      </c>
      <c r="C704" s="19">
        <v>213.3</v>
      </c>
      <c r="D704" s="19">
        <v>0</v>
      </c>
      <c r="E704" s="26">
        <f t="shared" si="21"/>
        <v>0</v>
      </c>
      <c r="F704" s="26">
        <v>0</v>
      </c>
      <c r="G704" s="26">
        <v>0</v>
      </c>
    </row>
    <row r="705" spans="1:7" ht="45" x14ac:dyDescent="0.2">
      <c r="A705" s="13" t="s">
        <v>1780</v>
      </c>
      <c r="B705" s="32" t="s">
        <v>1936</v>
      </c>
      <c r="C705" s="19">
        <v>213.3</v>
      </c>
      <c r="D705" s="19">
        <v>0</v>
      </c>
      <c r="E705" s="26">
        <f t="shared" si="21"/>
        <v>0</v>
      </c>
      <c r="F705" s="26">
        <v>0</v>
      </c>
      <c r="G705" s="26">
        <v>0</v>
      </c>
    </row>
    <row r="706" spans="1:7" ht="22.5" x14ac:dyDescent="0.2">
      <c r="A706" s="13" t="s">
        <v>1313</v>
      </c>
      <c r="B706" s="11" t="s">
        <v>1388</v>
      </c>
      <c r="C706" s="19">
        <v>43881.5</v>
      </c>
      <c r="D706" s="19">
        <v>43881.498899999999</v>
      </c>
      <c r="E706" s="26">
        <f t="shared" si="21"/>
        <v>99.999997493248856</v>
      </c>
      <c r="F706" s="26">
        <v>37243.7667</v>
      </c>
      <c r="G706" s="26">
        <f t="shared" si="22"/>
        <v>117.8223976470135</v>
      </c>
    </row>
    <row r="707" spans="1:7" ht="22.5" x14ac:dyDescent="0.2">
      <c r="A707" s="13" t="s">
        <v>1246</v>
      </c>
      <c r="B707" s="11" t="s">
        <v>1389</v>
      </c>
      <c r="C707" s="19">
        <v>43881.5</v>
      </c>
      <c r="D707" s="19">
        <v>43881.498899999999</v>
      </c>
      <c r="E707" s="26">
        <f t="shared" si="21"/>
        <v>99.999997493248856</v>
      </c>
      <c r="F707" s="26">
        <v>37243.7667</v>
      </c>
      <c r="G707" s="26">
        <f t="shared" si="22"/>
        <v>117.8223976470135</v>
      </c>
    </row>
    <row r="708" spans="1:7" ht="33.75" x14ac:dyDescent="0.2">
      <c r="A708" s="13" t="s">
        <v>1781</v>
      </c>
      <c r="B708" s="32" t="s">
        <v>897</v>
      </c>
      <c r="C708" s="19">
        <v>32063.5</v>
      </c>
      <c r="D708" s="19">
        <v>31856.605299999999</v>
      </c>
      <c r="E708" s="26">
        <f t="shared" si="21"/>
        <v>99.354734511204327</v>
      </c>
      <c r="F708" s="26">
        <v>30033.1</v>
      </c>
      <c r="G708" s="26">
        <f t="shared" si="22"/>
        <v>106.07165194402177</v>
      </c>
    </row>
    <row r="709" spans="1:7" ht="33.75" x14ac:dyDescent="0.2">
      <c r="A709" s="13" t="s">
        <v>1782</v>
      </c>
      <c r="B709" s="11" t="s">
        <v>898</v>
      </c>
      <c r="C709" s="19">
        <v>32063.5</v>
      </c>
      <c r="D709" s="19">
        <v>31856.605299999999</v>
      </c>
      <c r="E709" s="26">
        <f t="shared" si="21"/>
        <v>99.354734511204327</v>
      </c>
      <c r="F709" s="26">
        <v>30033.1</v>
      </c>
      <c r="G709" s="26">
        <f t="shared" si="22"/>
        <v>106.07165194402177</v>
      </c>
    </row>
    <row r="710" spans="1:7" ht="33.75" x14ac:dyDescent="0.2">
      <c r="A710" s="13" t="s">
        <v>377</v>
      </c>
      <c r="B710" s="11" t="s">
        <v>899</v>
      </c>
      <c r="C710" s="19">
        <v>4855.8999999999996</v>
      </c>
      <c r="D710" s="19">
        <v>3658.5459999999998</v>
      </c>
      <c r="E710" s="26">
        <f t="shared" si="21"/>
        <v>75.342284643423469</v>
      </c>
      <c r="F710" s="26">
        <v>786.3</v>
      </c>
      <c r="G710" s="26" t="s">
        <v>2168</v>
      </c>
    </row>
    <row r="711" spans="1:7" ht="33.75" x14ac:dyDescent="0.2">
      <c r="A711" s="13" t="s">
        <v>378</v>
      </c>
      <c r="B711" s="11" t="s">
        <v>900</v>
      </c>
      <c r="C711" s="19">
        <v>4855.8999999999996</v>
      </c>
      <c r="D711" s="19">
        <v>3658.5459999999998</v>
      </c>
      <c r="E711" s="26">
        <f t="shared" si="21"/>
        <v>75.342284643423469</v>
      </c>
      <c r="F711" s="26">
        <v>786.3</v>
      </c>
      <c r="G711" s="26" t="s">
        <v>2168</v>
      </c>
    </row>
    <row r="712" spans="1:7" ht="12" customHeight="1" x14ac:dyDescent="0.2">
      <c r="A712" s="13" t="s">
        <v>379</v>
      </c>
      <c r="B712" s="11" t="s">
        <v>901</v>
      </c>
      <c r="C712" s="19">
        <v>14675.4</v>
      </c>
      <c r="D712" s="19">
        <v>12321.001480000001</v>
      </c>
      <c r="E712" s="26">
        <f t="shared" si="21"/>
        <v>83.956835793232216</v>
      </c>
      <c r="F712" s="26">
        <v>12108.816949999999</v>
      </c>
      <c r="G712" s="26">
        <f t="shared" si="22"/>
        <v>101.75231429194247</v>
      </c>
    </row>
    <row r="713" spans="1:7" ht="22.5" x14ac:dyDescent="0.2">
      <c r="A713" s="13" t="s">
        <v>380</v>
      </c>
      <c r="B713" s="11" t="s">
        <v>902</v>
      </c>
      <c r="C713" s="19">
        <v>333873.94</v>
      </c>
      <c r="D713" s="19">
        <v>333057.26618999999</v>
      </c>
      <c r="E713" s="26">
        <f t="shared" si="21"/>
        <v>99.755394562989849</v>
      </c>
      <c r="F713" s="26">
        <v>251727.78291000001</v>
      </c>
      <c r="G713" s="26">
        <f t="shared" si="22"/>
        <v>132.30850498098482</v>
      </c>
    </row>
    <row r="714" spans="1:7" ht="67.5" x14ac:dyDescent="0.2">
      <c r="A714" s="13" t="s">
        <v>1783</v>
      </c>
      <c r="B714" s="11" t="s">
        <v>1160</v>
      </c>
      <c r="C714" s="19">
        <v>5761.8</v>
      </c>
      <c r="D714" s="19">
        <v>5761.8</v>
      </c>
      <c r="E714" s="26">
        <f t="shared" si="21"/>
        <v>100</v>
      </c>
      <c r="F714" s="26">
        <v>9333.7999999999993</v>
      </c>
      <c r="G714" s="26">
        <f t="shared" si="22"/>
        <v>61.730484904326218</v>
      </c>
    </row>
    <row r="715" spans="1:7" ht="67.5" x14ac:dyDescent="0.2">
      <c r="A715" s="13" t="s">
        <v>1784</v>
      </c>
      <c r="B715" s="11" t="s">
        <v>1161</v>
      </c>
      <c r="C715" s="19">
        <v>5761.8</v>
      </c>
      <c r="D715" s="19">
        <v>5761.8</v>
      </c>
      <c r="E715" s="26">
        <f t="shared" si="21"/>
        <v>100</v>
      </c>
      <c r="F715" s="26">
        <v>9333.7999999999993</v>
      </c>
      <c r="G715" s="26">
        <f t="shared" si="22"/>
        <v>61.730484904326218</v>
      </c>
    </row>
    <row r="716" spans="1:7" ht="33.75" x14ac:dyDescent="0.2">
      <c r="A716" s="13" t="s">
        <v>1785</v>
      </c>
      <c r="B716" s="11" t="s">
        <v>903</v>
      </c>
      <c r="C716" s="19">
        <v>7569.3</v>
      </c>
      <c r="D716" s="19">
        <v>7569.3</v>
      </c>
      <c r="E716" s="26">
        <f t="shared" si="21"/>
        <v>100</v>
      </c>
      <c r="F716" s="26">
        <v>6145.3</v>
      </c>
      <c r="G716" s="26">
        <f t="shared" si="22"/>
        <v>123.17218036548256</v>
      </c>
    </row>
    <row r="717" spans="1:7" ht="45" x14ac:dyDescent="0.2">
      <c r="A717" s="13" t="s">
        <v>1786</v>
      </c>
      <c r="B717" s="11" t="s">
        <v>904</v>
      </c>
      <c r="C717" s="19">
        <v>7569.3</v>
      </c>
      <c r="D717" s="19">
        <v>7569.3</v>
      </c>
      <c r="E717" s="26">
        <f t="shared" si="21"/>
        <v>100</v>
      </c>
      <c r="F717" s="26">
        <v>6145.3</v>
      </c>
      <c r="G717" s="26">
        <f t="shared" si="22"/>
        <v>123.17218036548256</v>
      </c>
    </row>
    <row r="718" spans="1:7" ht="33.75" x14ac:dyDescent="0.2">
      <c r="A718" s="13" t="s">
        <v>2113</v>
      </c>
      <c r="B718" s="11" t="s">
        <v>2114</v>
      </c>
      <c r="C718" s="19">
        <v>0</v>
      </c>
      <c r="D718" s="19">
        <v>0</v>
      </c>
      <c r="E718" s="26">
        <v>0</v>
      </c>
      <c r="F718" s="26">
        <v>33202.463429999996</v>
      </c>
      <c r="G718" s="26">
        <f t="shared" si="22"/>
        <v>0</v>
      </c>
    </row>
    <row r="719" spans="1:7" ht="45" x14ac:dyDescent="0.2">
      <c r="A719" s="13" t="s">
        <v>2115</v>
      </c>
      <c r="B719" s="11" t="s">
        <v>2116</v>
      </c>
      <c r="C719" s="19">
        <v>0</v>
      </c>
      <c r="D719" s="19">
        <v>0</v>
      </c>
      <c r="E719" s="26">
        <v>0</v>
      </c>
      <c r="F719" s="26">
        <v>33202.463429999996</v>
      </c>
      <c r="G719" s="26">
        <f t="shared" si="22"/>
        <v>0</v>
      </c>
    </row>
    <row r="720" spans="1:7" ht="45" x14ac:dyDescent="0.2">
      <c r="A720" s="13" t="s">
        <v>1660</v>
      </c>
      <c r="B720" s="11" t="s">
        <v>905</v>
      </c>
      <c r="C720" s="19">
        <v>25523.200000000001</v>
      </c>
      <c r="D720" s="19">
        <v>25264.998</v>
      </c>
      <c r="E720" s="26">
        <f t="shared" si="21"/>
        <v>98.98836352808425</v>
      </c>
      <c r="F720" s="26">
        <v>7528.86</v>
      </c>
      <c r="G720" s="26" t="s">
        <v>2168</v>
      </c>
    </row>
    <row r="721" spans="1:7" ht="45" x14ac:dyDescent="0.2">
      <c r="A721" s="13" t="s">
        <v>1787</v>
      </c>
      <c r="B721" s="11" t="s">
        <v>906</v>
      </c>
      <c r="C721" s="19">
        <v>25523.200000000001</v>
      </c>
      <c r="D721" s="19">
        <v>25264.998</v>
      </c>
      <c r="E721" s="26">
        <f t="shared" si="21"/>
        <v>98.98836352808425</v>
      </c>
      <c r="F721" s="26">
        <v>7528.86</v>
      </c>
      <c r="G721" s="26" t="s">
        <v>2168</v>
      </c>
    </row>
    <row r="722" spans="1:7" ht="33.75" x14ac:dyDescent="0.2">
      <c r="A722" s="13" t="s">
        <v>381</v>
      </c>
      <c r="B722" s="11" t="s">
        <v>907</v>
      </c>
      <c r="C722" s="19">
        <v>80339.3</v>
      </c>
      <c r="D722" s="19">
        <v>78194.206989999991</v>
      </c>
      <c r="E722" s="26">
        <f t="shared" si="21"/>
        <v>97.329958052908097</v>
      </c>
      <c r="F722" s="26">
        <v>76021.39963</v>
      </c>
      <c r="G722" s="26">
        <f t="shared" si="22"/>
        <v>102.85815227103836</v>
      </c>
    </row>
    <row r="723" spans="1:7" ht="45" x14ac:dyDescent="0.2">
      <c r="A723" s="13" t="s">
        <v>382</v>
      </c>
      <c r="B723" s="32" t="s">
        <v>908</v>
      </c>
      <c r="C723" s="19">
        <v>80339.3</v>
      </c>
      <c r="D723" s="19">
        <v>78194.206989999991</v>
      </c>
      <c r="E723" s="26">
        <f t="shared" si="21"/>
        <v>97.329958052908097</v>
      </c>
      <c r="F723" s="26">
        <v>76021.39963</v>
      </c>
      <c r="G723" s="26">
        <f t="shared" si="22"/>
        <v>102.85815227103836</v>
      </c>
    </row>
    <row r="724" spans="1:7" ht="56.25" x14ac:dyDescent="0.2">
      <c r="A724" s="13" t="s">
        <v>1314</v>
      </c>
      <c r="B724" s="11" t="s">
        <v>909</v>
      </c>
      <c r="C724" s="19">
        <v>18.100000000000001</v>
      </c>
      <c r="D724" s="19">
        <v>17.810880000000001</v>
      </c>
      <c r="E724" s="26">
        <f t="shared" si="21"/>
        <v>98.402651933701662</v>
      </c>
      <c r="F724" s="26">
        <v>17.125799999999998</v>
      </c>
      <c r="G724" s="26">
        <f t="shared" si="22"/>
        <v>104.00028027887751</v>
      </c>
    </row>
    <row r="725" spans="1:7" ht="56.25" x14ac:dyDescent="0.2">
      <c r="A725" s="13" t="s">
        <v>1315</v>
      </c>
      <c r="B725" s="11" t="s">
        <v>910</v>
      </c>
      <c r="C725" s="19">
        <v>18.100000000000001</v>
      </c>
      <c r="D725" s="19">
        <v>17.810880000000001</v>
      </c>
      <c r="E725" s="26">
        <f t="shared" si="21"/>
        <v>98.402651933701662</v>
      </c>
      <c r="F725" s="26">
        <v>17.125799999999998</v>
      </c>
      <c r="G725" s="26">
        <f t="shared" si="22"/>
        <v>104.00028027887751</v>
      </c>
    </row>
    <row r="726" spans="1:7" ht="22.5" x14ac:dyDescent="0.2">
      <c r="A726" s="13" t="s">
        <v>1316</v>
      </c>
      <c r="B726" s="11" t="s">
        <v>911</v>
      </c>
      <c r="C726" s="19">
        <v>973307.1</v>
      </c>
      <c r="D726" s="19">
        <v>972812.57909000001</v>
      </c>
      <c r="E726" s="26">
        <f t="shared" si="21"/>
        <v>99.949191687803378</v>
      </c>
      <c r="F726" s="26">
        <v>951225.35609999998</v>
      </c>
      <c r="G726" s="26">
        <f t="shared" si="22"/>
        <v>102.26941206429854</v>
      </c>
    </row>
    <row r="727" spans="1:7" ht="22.5" x14ac:dyDescent="0.2">
      <c r="A727" s="13" t="s">
        <v>383</v>
      </c>
      <c r="B727" s="11" t="s">
        <v>912</v>
      </c>
      <c r="C727" s="19">
        <v>973307.1</v>
      </c>
      <c r="D727" s="19">
        <v>972812.57909000001</v>
      </c>
      <c r="E727" s="26">
        <f t="shared" si="21"/>
        <v>99.949191687803378</v>
      </c>
      <c r="F727" s="26">
        <v>951225.35609999998</v>
      </c>
      <c r="G727" s="26">
        <f t="shared" si="22"/>
        <v>102.26941206429854</v>
      </c>
    </row>
    <row r="728" spans="1:7" ht="22.5" x14ac:dyDescent="0.2">
      <c r="A728" s="13" t="s">
        <v>2117</v>
      </c>
      <c r="B728" s="11" t="s">
        <v>2118</v>
      </c>
      <c r="C728" s="19">
        <v>0</v>
      </c>
      <c r="D728" s="19">
        <v>0</v>
      </c>
      <c r="E728" s="26">
        <v>0</v>
      </c>
      <c r="F728" s="26">
        <v>8910.1553000000004</v>
      </c>
      <c r="G728" s="26">
        <v>0</v>
      </c>
    </row>
    <row r="729" spans="1:7" ht="33.75" x14ac:dyDescent="0.2">
      <c r="A729" s="13" t="s">
        <v>2119</v>
      </c>
      <c r="B729" s="11" t="s">
        <v>2120</v>
      </c>
      <c r="C729" s="19">
        <v>0</v>
      </c>
      <c r="D729" s="19">
        <v>0</v>
      </c>
      <c r="E729" s="26">
        <v>0</v>
      </c>
      <c r="F729" s="26">
        <v>8910.1553000000004</v>
      </c>
      <c r="G729" s="26">
        <v>0</v>
      </c>
    </row>
    <row r="730" spans="1:7" ht="56.25" x14ac:dyDescent="0.2">
      <c r="A730" s="13" t="s">
        <v>2121</v>
      </c>
      <c r="B730" s="11" t="s">
        <v>2122</v>
      </c>
      <c r="C730" s="19">
        <v>0</v>
      </c>
      <c r="D730" s="19">
        <v>0</v>
      </c>
      <c r="E730" s="26">
        <v>0</v>
      </c>
      <c r="F730" s="26">
        <v>3724.63807</v>
      </c>
      <c r="G730" s="26">
        <v>0</v>
      </c>
    </row>
    <row r="731" spans="1:7" ht="67.5" x14ac:dyDescent="0.2">
      <c r="A731" s="13" t="s">
        <v>2123</v>
      </c>
      <c r="B731" s="11" t="s">
        <v>2124</v>
      </c>
      <c r="C731" s="19">
        <v>0</v>
      </c>
      <c r="D731" s="19">
        <v>0</v>
      </c>
      <c r="E731" s="26">
        <v>0</v>
      </c>
      <c r="F731" s="26">
        <v>3724.63807</v>
      </c>
      <c r="G731" s="26">
        <v>0</v>
      </c>
    </row>
    <row r="732" spans="1:7" ht="56.25" x14ac:dyDescent="0.2">
      <c r="A732" s="13" t="s">
        <v>2125</v>
      </c>
      <c r="B732" s="11" t="s">
        <v>2126</v>
      </c>
      <c r="C732" s="19">
        <v>0</v>
      </c>
      <c r="D732" s="19">
        <v>0</v>
      </c>
      <c r="E732" s="26">
        <v>0</v>
      </c>
      <c r="F732" s="26">
        <v>152.72838000000002</v>
      </c>
      <c r="G732" s="26">
        <v>0</v>
      </c>
    </row>
    <row r="733" spans="1:7" ht="67.5" x14ac:dyDescent="0.2">
      <c r="A733" s="13" t="s">
        <v>2127</v>
      </c>
      <c r="B733" s="11" t="s">
        <v>2128</v>
      </c>
      <c r="C733" s="19">
        <v>0</v>
      </c>
      <c r="D733" s="19">
        <v>0</v>
      </c>
      <c r="E733" s="26">
        <v>0</v>
      </c>
      <c r="F733" s="26">
        <v>152.72838000000002</v>
      </c>
      <c r="G733" s="26">
        <v>0</v>
      </c>
    </row>
    <row r="734" spans="1:7" ht="56.25" x14ac:dyDescent="0.2">
      <c r="A734" s="13" t="s">
        <v>1317</v>
      </c>
      <c r="B734" s="11" t="s">
        <v>913</v>
      </c>
      <c r="C734" s="19">
        <v>311931</v>
      </c>
      <c r="D734" s="19">
        <v>308451.75581</v>
      </c>
      <c r="E734" s="26">
        <f t="shared" si="21"/>
        <v>98.884610958833846</v>
      </c>
      <c r="F734" s="26">
        <v>434729.97282999998</v>
      </c>
      <c r="G734" s="26">
        <f t="shared" si="22"/>
        <v>70.952493521908423</v>
      </c>
    </row>
    <row r="735" spans="1:7" ht="45" x14ac:dyDescent="0.2">
      <c r="A735" s="13" t="s">
        <v>1788</v>
      </c>
      <c r="B735" s="11" t="s">
        <v>1937</v>
      </c>
      <c r="C735" s="19">
        <v>864.4</v>
      </c>
      <c r="D735" s="19">
        <v>0</v>
      </c>
      <c r="E735" s="26">
        <f t="shared" si="21"/>
        <v>0</v>
      </c>
      <c r="F735" s="26">
        <v>0</v>
      </c>
      <c r="G735" s="26">
        <v>0</v>
      </c>
    </row>
    <row r="736" spans="1:7" ht="33.75" x14ac:dyDescent="0.2">
      <c r="A736" s="13" t="s">
        <v>1789</v>
      </c>
      <c r="B736" s="11" t="s">
        <v>1938</v>
      </c>
      <c r="C736" s="19">
        <v>864.4</v>
      </c>
      <c r="D736" s="19">
        <v>0</v>
      </c>
      <c r="E736" s="26">
        <f t="shared" si="21"/>
        <v>0</v>
      </c>
      <c r="F736" s="26">
        <v>0</v>
      </c>
      <c r="G736" s="26">
        <v>0</v>
      </c>
    </row>
    <row r="737" spans="1:7" ht="78.75" x14ac:dyDescent="0.2">
      <c r="A737" s="13" t="s">
        <v>2129</v>
      </c>
      <c r="B737" s="11" t="s">
        <v>2130</v>
      </c>
      <c r="C737" s="19">
        <v>0</v>
      </c>
      <c r="D737" s="19">
        <v>0</v>
      </c>
      <c r="E737" s="26">
        <v>0</v>
      </c>
      <c r="F737" s="26">
        <v>420824.72761</v>
      </c>
      <c r="G737" s="26">
        <v>0</v>
      </c>
    </row>
    <row r="738" spans="1:7" ht="78.75" x14ac:dyDescent="0.2">
      <c r="A738" s="13" t="s">
        <v>2131</v>
      </c>
      <c r="B738" s="11" t="s">
        <v>2132</v>
      </c>
      <c r="C738" s="19">
        <v>0</v>
      </c>
      <c r="D738" s="19">
        <v>0</v>
      </c>
      <c r="E738" s="26">
        <v>0</v>
      </c>
      <c r="F738" s="26">
        <v>420824.72761</v>
      </c>
      <c r="G738" s="26">
        <v>0</v>
      </c>
    </row>
    <row r="739" spans="1:7" ht="22.5" x14ac:dyDescent="0.2">
      <c r="A739" s="13" t="s">
        <v>1790</v>
      </c>
      <c r="B739" s="11" t="s">
        <v>1939</v>
      </c>
      <c r="C739" s="19">
        <v>51772.6</v>
      </c>
      <c r="D739" s="19">
        <v>51772.6</v>
      </c>
      <c r="E739" s="26">
        <f t="shared" si="21"/>
        <v>100</v>
      </c>
      <c r="F739" s="26">
        <v>0</v>
      </c>
      <c r="G739" s="26">
        <v>0</v>
      </c>
    </row>
    <row r="740" spans="1:7" ht="22.5" x14ac:dyDescent="0.2">
      <c r="A740" s="13" t="s">
        <v>1791</v>
      </c>
      <c r="B740" s="11" t="s">
        <v>1940</v>
      </c>
      <c r="C740" s="19">
        <v>51772.6</v>
      </c>
      <c r="D740" s="19">
        <v>51772.6</v>
      </c>
      <c r="E740" s="26">
        <f t="shared" si="21"/>
        <v>100</v>
      </c>
      <c r="F740" s="26">
        <v>0</v>
      </c>
      <c r="G740" s="26">
        <v>0</v>
      </c>
    </row>
    <row r="741" spans="1:7" x14ac:dyDescent="0.2">
      <c r="A741" s="13" t="s">
        <v>384</v>
      </c>
      <c r="B741" s="11" t="s">
        <v>914</v>
      </c>
      <c r="C741" s="19">
        <v>10217.299999999999</v>
      </c>
      <c r="D741" s="19">
        <v>10217.299999999999</v>
      </c>
      <c r="E741" s="26">
        <f t="shared" si="21"/>
        <v>100</v>
      </c>
      <c r="F741" s="26">
        <v>34156</v>
      </c>
      <c r="G741" s="26">
        <f t="shared" si="22"/>
        <v>29.913631572783693</v>
      </c>
    </row>
    <row r="742" spans="1:7" ht="22.5" x14ac:dyDescent="0.2">
      <c r="A742" s="13" t="s">
        <v>385</v>
      </c>
      <c r="B742" s="11" t="s">
        <v>915</v>
      </c>
      <c r="C742" s="19">
        <v>10217.299999999999</v>
      </c>
      <c r="D742" s="19">
        <v>10217.299999999999</v>
      </c>
      <c r="E742" s="26">
        <f t="shared" si="21"/>
        <v>100</v>
      </c>
      <c r="F742" s="26">
        <v>34156</v>
      </c>
      <c r="G742" s="26">
        <f t="shared" si="22"/>
        <v>29.913631572783693</v>
      </c>
    </row>
    <row r="743" spans="1:7" ht="45" x14ac:dyDescent="0.2">
      <c r="A743" s="13" t="s">
        <v>2133</v>
      </c>
      <c r="B743" s="11" t="s">
        <v>2134</v>
      </c>
      <c r="C743" s="19">
        <v>0</v>
      </c>
      <c r="D743" s="19">
        <v>0</v>
      </c>
      <c r="E743" s="26">
        <v>0</v>
      </c>
      <c r="F743" s="26">
        <v>35323.4</v>
      </c>
      <c r="G743" s="26">
        <v>0</v>
      </c>
    </row>
    <row r="744" spans="1:7" ht="56.25" x14ac:dyDescent="0.2">
      <c r="A744" s="13" t="s">
        <v>2135</v>
      </c>
      <c r="B744" s="32" t="s">
        <v>2136</v>
      </c>
      <c r="C744" s="19">
        <v>0</v>
      </c>
      <c r="D744" s="19">
        <v>0</v>
      </c>
      <c r="E744" s="26">
        <v>0</v>
      </c>
      <c r="F744" s="26">
        <v>35323.4</v>
      </c>
      <c r="G744" s="26">
        <v>0</v>
      </c>
    </row>
    <row r="745" spans="1:7" ht="45" x14ac:dyDescent="0.2">
      <c r="A745" s="13" t="s">
        <v>386</v>
      </c>
      <c r="B745" s="11" t="s">
        <v>916</v>
      </c>
      <c r="C745" s="19">
        <v>7564.3</v>
      </c>
      <c r="D745" s="19">
        <v>7564.3</v>
      </c>
      <c r="E745" s="26">
        <f t="shared" si="21"/>
        <v>100</v>
      </c>
      <c r="F745" s="26">
        <v>17440</v>
      </c>
      <c r="G745" s="26">
        <f t="shared" si="22"/>
        <v>43.373279816513758</v>
      </c>
    </row>
    <row r="746" spans="1:7" ht="45" x14ac:dyDescent="0.2">
      <c r="A746" s="13" t="s">
        <v>387</v>
      </c>
      <c r="B746" s="11" t="s">
        <v>917</v>
      </c>
      <c r="C746" s="19">
        <v>7564.3</v>
      </c>
      <c r="D746" s="19">
        <v>7564.3</v>
      </c>
      <c r="E746" s="26">
        <f t="shared" si="21"/>
        <v>100</v>
      </c>
      <c r="F746" s="26">
        <v>17440</v>
      </c>
      <c r="G746" s="26">
        <f t="shared" si="22"/>
        <v>43.373279816513758</v>
      </c>
    </row>
    <row r="747" spans="1:7" ht="56.25" x14ac:dyDescent="0.2">
      <c r="A747" s="13" t="s">
        <v>388</v>
      </c>
      <c r="B747" s="11" t="s">
        <v>918</v>
      </c>
      <c r="C747" s="19">
        <v>336563.3</v>
      </c>
      <c r="D747" s="19">
        <v>335226.13477999996</v>
      </c>
      <c r="E747" s="26">
        <f t="shared" ref="E747:E805" si="23">D747/C747*100</f>
        <v>99.602700229050512</v>
      </c>
      <c r="F747" s="26">
        <v>309851.80745999998</v>
      </c>
      <c r="G747" s="26">
        <f t="shared" ref="G747:G802" si="24">D747/F747*100</f>
        <v>108.18918163750769</v>
      </c>
    </row>
    <row r="748" spans="1:7" ht="67.5" x14ac:dyDescent="0.2">
      <c r="A748" s="13" t="s">
        <v>389</v>
      </c>
      <c r="B748" s="11" t="s">
        <v>919</v>
      </c>
      <c r="C748" s="19">
        <v>336563.3</v>
      </c>
      <c r="D748" s="19">
        <v>335226.13477999996</v>
      </c>
      <c r="E748" s="26">
        <f t="shared" si="23"/>
        <v>99.602700229050512</v>
      </c>
      <c r="F748" s="26">
        <v>309851.80745999998</v>
      </c>
      <c r="G748" s="26">
        <f t="shared" si="24"/>
        <v>108.18918163750769</v>
      </c>
    </row>
    <row r="749" spans="1:7" ht="22.5" x14ac:dyDescent="0.2">
      <c r="A749" s="13" t="s">
        <v>2137</v>
      </c>
      <c r="B749" s="32" t="s">
        <v>2138</v>
      </c>
      <c r="C749" s="19">
        <v>0</v>
      </c>
      <c r="D749" s="19">
        <v>0</v>
      </c>
      <c r="E749" s="26">
        <v>0</v>
      </c>
      <c r="F749" s="26">
        <v>19465.900000000001</v>
      </c>
      <c r="G749" s="26">
        <f t="shared" si="24"/>
        <v>0</v>
      </c>
    </row>
    <row r="750" spans="1:7" ht="22.5" x14ac:dyDescent="0.2">
      <c r="A750" s="13" t="s">
        <v>2139</v>
      </c>
      <c r="B750" s="11" t="s">
        <v>2140</v>
      </c>
      <c r="C750" s="19">
        <v>0</v>
      </c>
      <c r="D750" s="19">
        <v>0</v>
      </c>
      <c r="E750" s="26">
        <v>0</v>
      </c>
      <c r="F750" s="26">
        <v>19465.900000000001</v>
      </c>
      <c r="G750" s="26">
        <f t="shared" si="24"/>
        <v>0</v>
      </c>
    </row>
    <row r="751" spans="1:7" ht="22.5" x14ac:dyDescent="0.2">
      <c r="A751" s="13" t="s">
        <v>1792</v>
      </c>
      <c r="B751" s="11" t="s">
        <v>1941</v>
      </c>
      <c r="C751" s="19">
        <v>8209.6</v>
      </c>
      <c r="D751" s="19">
        <v>8209.5390000000007</v>
      </c>
      <c r="E751" s="26">
        <f t="shared" si="23"/>
        <v>99.999256967452737</v>
      </c>
      <c r="F751" s="26">
        <v>0</v>
      </c>
      <c r="G751" s="26">
        <v>0</v>
      </c>
    </row>
    <row r="752" spans="1:7" ht="33.75" x14ac:dyDescent="0.2">
      <c r="A752" s="13" t="s">
        <v>1793</v>
      </c>
      <c r="B752" s="11" t="s">
        <v>1942</v>
      </c>
      <c r="C752" s="19">
        <v>8209.6</v>
      </c>
      <c r="D752" s="19">
        <v>8209.5390000000007</v>
      </c>
      <c r="E752" s="26">
        <f t="shared" si="23"/>
        <v>99.999256967452737</v>
      </c>
      <c r="F752" s="26">
        <v>0</v>
      </c>
      <c r="G752" s="26">
        <v>0</v>
      </c>
    </row>
    <row r="753" spans="1:9" ht="22.5" x14ac:dyDescent="0.2">
      <c r="A753" s="13" t="s">
        <v>390</v>
      </c>
      <c r="B753" s="11" t="s">
        <v>920</v>
      </c>
      <c r="C753" s="19">
        <v>1015239.6</v>
      </c>
      <c r="D753" s="19">
        <v>1015239.44893</v>
      </c>
      <c r="E753" s="26">
        <f t="shared" si="23"/>
        <v>99.99998511976878</v>
      </c>
      <c r="F753" s="26">
        <v>1043425.6957</v>
      </c>
      <c r="G753" s="26">
        <f t="shared" si="24"/>
        <v>97.298681939101485</v>
      </c>
    </row>
    <row r="754" spans="1:9" ht="22.5" x14ac:dyDescent="0.2">
      <c r="A754" s="13" t="s">
        <v>391</v>
      </c>
      <c r="B754" s="11" t="s">
        <v>921</v>
      </c>
      <c r="C754" s="19">
        <v>1015239.6</v>
      </c>
      <c r="D754" s="19">
        <v>1015239.44893</v>
      </c>
      <c r="E754" s="26">
        <f t="shared" si="23"/>
        <v>99.99998511976878</v>
      </c>
      <c r="F754" s="26">
        <v>1043425.6957</v>
      </c>
      <c r="G754" s="26">
        <f t="shared" si="24"/>
        <v>97.298681939101485</v>
      </c>
    </row>
    <row r="755" spans="1:9" ht="22.5" x14ac:dyDescent="0.2">
      <c r="A755" s="13" t="s">
        <v>392</v>
      </c>
      <c r="B755" s="11" t="s">
        <v>922</v>
      </c>
      <c r="C755" s="19">
        <v>123005.7</v>
      </c>
      <c r="D755" s="19">
        <v>122432.68621</v>
      </c>
      <c r="E755" s="26">
        <f t="shared" si="23"/>
        <v>99.534156717940718</v>
      </c>
      <c r="F755" s="26">
        <v>117419.57647</v>
      </c>
      <c r="G755" s="26">
        <f t="shared" si="24"/>
        <v>104.26939858813135</v>
      </c>
    </row>
    <row r="756" spans="1:9" x14ac:dyDescent="0.2">
      <c r="A756" s="13" t="s">
        <v>1794</v>
      </c>
      <c r="B756" s="11" t="s">
        <v>1943</v>
      </c>
      <c r="C756" s="19">
        <v>243.3</v>
      </c>
      <c r="D756" s="19">
        <v>0</v>
      </c>
      <c r="E756" s="26">
        <f t="shared" si="23"/>
        <v>0</v>
      </c>
      <c r="F756" s="26">
        <v>0</v>
      </c>
      <c r="G756" s="26">
        <v>0</v>
      </c>
    </row>
    <row r="757" spans="1:9" x14ac:dyDescent="0.2">
      <c r="A757" s="13" t="s">
        <v>1795</v>
      </c>
      <c r="B757" s="11" t="s">
        <v>1944</v>
      </c>
      <c r="C757" s="19">
        <v>243.3</v>
      </c>
      <c r="D757" s="19">
        <v>0</v>
      </c>
      <c r="E757" s="26">
        <f t="shared" si="23"/>
        <v>0</v>
      </c>
      <c r="F757" s="26">
        <v>0</v>
      </c>
      <c r="G757" s="26">
        <v>0</v>
      </c>
    </row>
    <row r="758" spans="1:9" x14ac:dyDescent="0.2">
      <c r="A758" s="13" t="s">
        <v>393</v>
      </c>
      <c r="B758" s="11" t="s">
        <v>923</v>
      </c>
      <c r="C758" s="19">
        <f>C759+C761+C762+C765+C767+C768+C770+C772+C774+C775+C777+C780+C781+C783+C786+C790+C792+C793+C795+C799+C801+C805+C807+C808+C810</f>
        <v>7049361.8304100009</v>
      </c>
      <c r="D758" s="19">
        <v>6847669.3824199997</v>
      </c>
      <c r="E758" s="26">
        <f t="shared" si="23"/>
        <v>97.138855220625402</v>
      </c>
      <c r="F758" s="26">
        <v>8767684.1091100015</v>
      </c>
      <c r="G758" s="26">
        <f t="shared" si="24"/>
        <v>78.101232859256143</v>
      </c>
      <c r="H758" s="19"/>
      <c r="I758" s="27">
        <f>C758-H758</f>
        <v>7049361.8304100009</v>
      </c>
    </row>
    <row r="759" spans="1:9" ht="33.75" x14ac:dyDescent="0.2">
      <c r="A759" s="13" t="s">
        <v>394</v>
      </c>
      <c r="B759" s="11" t="s">
        <v>924</v>
      </c>
      <c r="C759" s="19">
        <v>562.8023199999999</v>
      </c>
      <c r="D759" s="19">
        <v>0</v>
      </c>
      <c r="E759" s="26">
        <f t="shared" si="23"/>
        <v>0</v>
      </c>
      <c r="F759" s="26">
        <v>0</v>
      </c>
      <c r="G759" s="26">
        <v>0</v>
      </c>
    </row>
    <row r="760" spans="1:9" ht="45" x14ac:dyDescent="0.2">
      <c r="A760" s="13" t="s">
        <v>395</v>
      </c>
      <c r="B760" s="11" t="s">
        <v>925</v>
      </c>
      <c r="C760" s="19">
        <v>562.8023199999999</v>
      </c>
      <c r="D760" s="19">
        <v>0</v>
      </c>
      <c r="E760" s="26">
        <f t="shared" si="23"/>
        <v>0</v>
      </c>
      <c r="F760" s="26">
        <v>0</v>
      </c>
      <c r="G760" s="26">
        <v>0</v>
      </c>
    </row>
    <row r="761" spans="1:9" ht="33.75" x14ac:dyDescent="0.2">
      <c r="A761" s="13" t="s">
        <v>396</v>
      </c>
      <c r="B761" s="11" t="s">
        <v>926</v>
      </c>
      <c r="C761" s="19">
        <v>20419.36894</v>
      </c>
      <c r="D761" s="19">
        <v>17813.201510000003</v>
      </c>
      <c r="E761" s="26">
        <f t="shared" si="23"/>
        <v>87.236787592907859</v>
      </c>
      <c r="F761" s="26">
        <v>9513.6292300000005</v>
      </c>
      <c r="G761" s="26">
        <f t="shared" si="24"/>
        <v>187.23876114310164</v>
      </c>
    </row>
    <row r="762" spans="1:9" ht="33.75" x14ac:dyDescent="0.2">
      <c r="A762" s="13" t="s">
        <v>1318</v>
      </c>
      <c r="B762" s="11" t="s">
        <v>927</v>
      </c>
      <c r="C762" s="19">
        <v>4754.4214599999996</v>
      </c>
      <c r="D762" s="19">
        <v>4577.9136699999999</v>
      </c>
      <c r="E762" s="26">
        <f t="shared" si="23"/>
        <v>96.287502244279381</v>
      </c>
      <c r="F762" s="26">
        <v>2926.57746</v>
      </c>
      <c r="G762" s="26">
        <f t="shared" si="24"/>
        <v>156.42550838206756</v>
      </c>
    </row>
    <row r="763" spans="1:9" ht="45" x14ac:dyDescent="0.2">
      <c r="A763" s="13" t="s">
        <v>2141</v>
      </c>
      <c r="B763" s="11" t="s">
        <v>2142</v>
      </c>
      <c r="C763" s="19">
        <v>0</v>
      </c>
      <c r="D763" s="19">
        <v>0</v>
      </c>
      <c r="E763" s="26">
        <v>0</v>
      </c>
      <c r="F763" s="26">
        <v>710.9</v>
      </c>
      <c r="G763" s="26">
        <v>0</v>
      </c>
    </row>
    <row r="764" spans="1:9" ht="56.25" x14ac:dyDescent="0.2">
      <c r="A764" s="13" t="s">
        <v>2143</v>
      </c>
      <c r="B764" s="11" t="s">
        <v>2144</v>
      </c>
      <c r="C764" s="19">
        <v>0</v>
      </c>
      <c r="D764" s="19">
        <v>0</v>
      </c>
      <c r="E764" s="26">
        <v>0</v>
      </c>
      <c r="F764" s="26">
        <v>710.9</v>
      </c>
      <c r="G764" s="26">
        <v>0</v>
      </c>
    </row>
    <row r="765" spans="1:9" ht="22.5" x14ac:dyDescent="0.2">
      <c r="A765" s="13" t="s">
        <v>397</v>
      </c>
      <c r="B765" s="11" t="s">
        <v>928</v>
      </c>
      <c r="C765" s="19">
        <v>111765.3</v>
      </c>
      <c r="D765" s="19">
        <v>107860.79866</v>
      </c>
      <c r="E765" s="26">
        <f t="shared" si="23"/>
        <v>96.50651737167081</v>
      </c>
      <c r="F765" s="26">
        <v>106121.83651000001</v>
      </c>
      <c r="G765" s="26">
        <f t="shared" si="24"/>
        <v>101.63864686777838</v>
      </c>
    </row>
    <row r="766" spans="1:9" ht="33.75" x14ac:dyDescent="0.2">
      <c r="A766" s="13" t="s">
        <v>398</v>
      </c>
      <c r="B766" s="11" t="s">
        <v>929</v>
      </c>
      <c r="C766" s="19">
        <v>111765.3</v>
      </c>
      <c r="D766" s="19">
        <v>107860.79866</v>
      </c>
      <c r="E766" s="26">
        <f t="shared" si="23"/>
        <v>96.50651737167081</v>
      </c>
      <c r="F766" s="26">
        <v>106121.83651000001</v>
      </c>
      <c r="G766" s="26">
        <f t="shared" si="24"/>
        <v>101.63864686777838</v>
      </c>
    </row>
    <row r="767" spans="1:9" ht="33.75" x14ac:dyDescent="0.2">
      <c r="A767" s="13" t="s">
        <v>399</v>
      </c>
      <c r="B767" s="11" t="s">
        <v>930</v>
      </c>
      <c r="C767" s="19">
        <v>253554.6</v>
      </c>
      <c r="D767" s="19">
        <v>167110.46100000001</v>
      </c>
      <c r="E767" s="26">
        <f t="shared" si="23"/>
        <v>65.907091017082706</v>
      </c>
      <c r="F767" s="26">
        <v>489063.96701999998</v>
      </c>
      <c r="G767" s="26">
        <f t="shared" si="24"/>
        <v>34.169448634347276</v>
      </c>
    </row>
    <row r="768" spans="1:9" ht="33.75" x14ac:dyDescent="0.2">
      <c r="A768" s="13" t="s">
        <v>400</v>
      </c>
      <c r="B768" s="11" t="s">
        <v>931</v>
      </c>
      <c r="C768" s="19">
        <v>166545.29999999999</v>
      </c>
      <c r="D768" s="19">
        <v>148992.15</v>
      </c>
      <c r="E768" s="26">
        <f t="shared" si="23"/>
        <v>89.460435088831687</v>
      </c>
      <c r="F768" s="26">
        <v>222885.22924000002</v>
      </c>
      <c r="G768" s="26">
        <f t="shared" si="24"/>
        <v>66.847027283071824</v>
      </c>
    </row>
    <row r="769" spans="1:7" ht="33.75" x14ac:dyDescent="0.2">
      <c r="A769" s="13" t="s">
        <v>401</v>
      </c>
      <c r="B769" s="11" t="s">
        <v>932</v>
      </c>
      <c r="C769" s="19">
        <v>166545.29999999999</v>
      </c>
      <c r="D769" s="19">
        <v>148992.15</v>
      </c>
      <c r="E769" s="26">
        <f t="shared" si="23"/>
        <v>89.460435088831687</v>
      </c>
      <c r="F769" s="26">
        <v>222885.22924000002</v>
      </c>
      <c r="G769" s="26">
        <f t="shared" si="24"/>
        <v>66.847027283071824</v>
      </c>
    </row>
    <row r="770" spans="1:7" ht="67.5" x14ac:dyDescent="0.2">
      <c r="A770" s="13" t="s">
        <v>402</v>
      </c>
      <c r="B770" s="11" t="s">
        <v>933</v>
      </c>
      <c r="C770" s="19">
        <v>107.5</v>
      </c>
      <c r="D770" s="19">
        <v>102.2813</v>
      </c>
      <c r="E770" s="26">
        <f t="shared" si="23"/>
        <v>95.145395348837212</v>
      </c>
      <c r="F770" s="26">
        <v>107.32767</v>
      </c>
      <c r="G770" s="26">
        <f t="shared" si="24"/>
        <v>95.298164955970819</v>
      </c>
    </row>
    <row r="771" spans="1:7" ht="45" x14ac:dyDescent="0.2">
      <c r="A771" s="13" t="s">
        <v>2145</v>
      </c>
      <c r="B771" s="32" t="s">
        <v>2146</v>
      </c>
      <c r="C771" s="19">
        <v>0</v>
      </c>
      <c r="D771" s="19">
        <v>0</v>
      </c>
      <c r="E771" s="26">
        <v>0</v>
      </c>
      <c r="F771" s="26">
        <v>197.923</v>
      </c>
      <c r="G771" s="26">
        <f t="shared" si="24"/>
        <v>0</v>
      </c>
    </row>
    <row r="772" spans="1:7" ht="123.75" x14ac:dyDescent="0.2">
      <c r="A772" s="13" t="s">
        <v>1145</v>
      </c>
      <c r="B772" s="11" t="s">
        <v>934</v>
      </c>
      <c r="C772" s="19">
        <v>3768.6</v>
      </c>
      <c r="D772" s="19">
        <v>2903.6029700000004</v>
      </c>
      <c r="E772" s="26">
        <f t="shared" si="23"/>
        <v>77.047258132993704</v>
      </c>
      <c r="F772" s="26">
        <v>3813</v>
      </c>
      <c r="G772" s="26">
        <f t="shared" si="24"/>
        <v>76.150091004458446</v>
      </c>
    </row>
    <row r="773" spans="1:7" ht="123.75" x14ac:dyDescent="0.2">
      <c r="A773" s="13" t="s">
        <v>1146</v>
      </c>
      <c r="B773" s="11" t="s">
        <v>935</v>
      </c>
      <c r="C773" s="19">
        <v>3768.6</v>
      </c>
      <c r="D773" s="19">
        <v>2903.6029700000004</v>
      </c>
      <c r="E773" s="26">
        <f t="shared" si="23"/>
        <v>77.047258132993704</v>
      </c>
      <c r="F773" s="26">
        <v>3813</v>
      </c>
      <c r="G773" s="26">
        <f t="shared" si="24"/>
        <v>76.150091004458446</v>
      </c>
    </row>
    <row r="774" spans="1:7" ht="33.75" x14ac:dyDescent="0.2">
      <c r="A774" s="13" t="s">
        <v>1796</v>
      </c>
      <c r="B774" s="11" t="s">
        <v>1945</v>
      </c>
      <c r="C774" s="19">
        <v>60</v>
      </c>
      <c r="D774" s="19">
        <v>60</v>
      </c>
      <c r="E774" s="26">
        <f t="shared" si="23"/>
        <v>100</v>
      </c>
      <c r="F774" s="26">
        <v>0</v>
      </c>
      <c r="G774" s="26">
        <v>0</v>
      </c>
    </row>
    <row r="775" spans="1:7" ht="22.5" x14ac:dyDescent="0.2">
      <c r="A775" s="13" t="s">
        <v>1797</v>
      </c>
      <c r="B775" s="11" t="s">
        <v>1946</v>
      </c>
      <c r="C775" s="19">
        <v>20029.2</v>
      </c>
      <c r="D775" s="19">
        <v>20029.2</v>
      </c>
      <c r="E775" s="26">
        <f t="shared" si="23"/>
        <v>100</v>
      </c>
      <c r="F775" s="26">
        <v>25500</v>
      </c>
      <c r="G775" s="26">
        <f t="shared" si="24"/>
        <v>78.545882352941177</v>
      </c>
    </row>
    <row r="776" spans="1:7" ht="33.75" x14ac:dyDescent="0.2">
      <c r="A776" s="13" t="s">
        <v>1798</v>
      </c>
      <c r="B776" s="11" t="s">
        <v>1947</v>
      </c>
      <c r="C776" s="19">
        <v>20029.2</v>
      </c>
      <c r="D776" s="19">
        <v>20029.2</v>
      </c>
      <c r="E776" s="26">
        <f t="shared" si="23"/>
        <v>100</v>
      </c>
      <c r="F776" s="26">
        <v>25500</v>
      </c>
      <c r="G776" s="26">
        <f t="shared" si="24"/>
        <v>78.545882352941177</v>
      </c>
    </row>
    <row r="777" spans="1:7" ht="45" x14ac:dyDescent="0.2">
      <c r="A777" s="13" t="s">
        <v>1319</v>
      </c>
      <c r="B777" s="11" t="s">
        <v>1242</v>
      </c>
      <c r="C777" s="19">
        <v>577072.4</v>
      </c>
      <c r="D777" s="19">
        <v>574891.55926999997</v>
      </c>
      <c r="E777" s="26">
        <f t="shared" si="23"/>
        <v>99.622085421170709</v>
      </c>
      <c r="F777" s="26">
        <v>556602.66278000001</v>
      </c>
      <c r="G777" s="26">
        <f t="shared" si="24"/>
        <v>103.28580829970421</v>
      </c>
    </row>
    <row r="778" spans="1:7" ht="45" x14ac:dyDescent="0.2">
      <c r="A778" s="13" t="s">
        <v>1320</v>
      </c>
      <c r="B778" s="11" t="s">
        <v>1243</v>
      </c>
      <c r="C778" s="19">
        <v>577072.4</v>
      </c>
      <c r="D778" s="19">
        <v>574891.55926999997</v>
      </c>
      <c r="E778" s="26">
        <f t="shared" si="23"/>
        <v>99.622085421170709</v>
      </c>
      <c r="F778" s="26">
        <v>556602.66278000001</v>
      </c>
      <c r="G778" s="26">
        <f t="shared" si="24"/>
        <v>103.28580829970421</v>
      </c>
    </row>
    <row r="779" spans="1:7" ht="45" x14ac:dyDescent="0.2">
      <c r="A779" s="13" t="s">
        <v>2147</v>
      </c>
      <c r="B779" s="11" t="s">
        <v>1650</v>
      </c>
      <c r="C779" s="19">
        <v>0</v>
      </c>
      <c r="D779" s="19">
        <v>0</v>
      </c>
      <c r="E779" s="26">
        <v>0</v>
      </c>
      <c r="F779" s="26">
        <v>7418.9</v>
      </c>
      <c r="G779" s="26">
        <f t="shared" si="24"/>
        <v>0</v>
      </c>
    </row>
    <row r="780" spans="1:7" ht="33.75" x14ac:dyDescent="0.2">
      <c r="A780" s="13" t="s">
        <v>1799</v>
      </c>
      <c r="B780" s="11" t="s">
        <v>1948</v>
      </c>
      <c r="C780" s="19">
        <v>5597.1144899999999</v>
      </c>
      <c r="D780" s="19">
        <v>5597.1144899999999</v>
      </c>
      <c r="E780" s="26">
        <f t="shared" si="23"/>
        <v>100</v>
      </c>
      <c r="F780" s="26">
        <v>0</v>
      </c>
      <c r="G780" s="26">
        <v>0</v>
      </c>
    </row>
    <row r="781" spans="1:7" ht="90" x14ac:dyDescent="0.2">
      <c r="A781" s="13" t="s">
        <v>1800</v>
      </c>
      <c r="B781" s="11" t="s">
        <v>1949</v>
      </c>
      <c r="C781" s="19">
        <v>77573.2</v>
      </c>
      <c r="D781" s="19">
        <v>72623.436900000001</v>
      </c>
      <c r="E781" s="26">
        <f t="shared" si="23"/>
        <v>93.619235638081193</v>
      </c>
      <c r="F781" s="26">
        <v>0</v>
      </c>
      <c r="G781" s="26">
        <v>0</v>
      </c>
    </row>
    <row r="782" spans="1:7" ht="90" x14ac:dyDescent="0.2">
      <c r="A782" s="13" t="s">
        <v>1801</v>
      </c>
      <c r="B782" s="11" t="s">
        <v>1950</v>
      </c>
      <c r="C782" s="19">
        <v>77573.2</v>
      </c>
      <c r="D782" s="19">
        <v>72623.436900000001</v>
      </c>
      <c r="E782" s="26">
        <f t="shared" si="23"/>
        <v>93.619235638081193</v>
      </c>
      <c r="F782" s="26">
        <v>0</v>
      </c>
      <c r="G782" s="26">
        <v>0</v>
      </c>
    </row>
    <row r="783" spans="1:7" ht="56.25" x14ac:dyDescent="0.2">
      <c r="A783" s="13" t="s">
        <v>1802</v>
      </c>
      <c r="B783" s="11" t="s">
        <v>1650</v>
      </c>
      <c r="C783" s="19">
        <v>10674.5</v>
      </c>
      <c r="D783" s="19">
        <v>10674.5</v>
      </c>
      <c r="E783" s="26">
        <f t="shared" si="23"/>
        <v>100</v>
      </c>
      <c r="F783" s="26">
        <v>0</v>
      </c>
      <c r="G783" s="26">
        <v>0</v>
      </c>
    </row>
    <row r="784" spans="1:7" ht="22.5" x14ac:dyDescent="0.2">
      <c r="A784" s="13" t="s">
        <v>2148</v>
      </c>
      <c r="B784" s="32" t="s">
        <v>2149</v>
      </c>
      <c r="C784" s="19">
        <v>0</v>
      </c>
      <c r="D784" s="19">
        <v>0</v>
      </c>
      <c r="E784" s="26">
        <v>0</v>
      </c>
      <c r="F784" s="26">
        <v>2649970.9920000001</v>
      </c>
      <c r="G784" s="26">
        <v>0</v>
      </c>
    </row>
    <row r="785" spans="1:7" ht="22.5" x14ac:dyDescent="0.2">
      <c r="A785" s="13" t="s">
        <v>2150</v>
      </c>
      <c r="B785" s="32" t="s">
        <v>2151</v>
      </c>
      <c r="C785" s="19">
        <v>0</v>
      </c>
      <c r="D785" s="19">
        <v>0</v>
      </c>
      <c r="E785" s="26">
        <v>0</v>
      </c>
      <c r="F785" s="26">
        <v>2649970.9920000001</v>
      </c>
      <c r="G785" s="26">
        <v>0</v>
      </c>
    </row>
    <row r="786" spans="1:7" ht="22.5" x14ac:dyDescent="0.2">
      <c r="A786" s="13" t="s">
        <v>1803</v>
      </c>
      <c r="B786" s="11" t="s">
        <v>1951</v>
      </c>
      <c r="C786" s="19">
        <v>906302.4</v>
      </c>
      <c r="D786" s="19">
        <v>906302.4</v>
      </c>
      <c r="E786" s="26">
        <f t="shared" si="23"/>
        <v>100</v>
      </c>
      <c r="F786" s="26">
        <v>0</v>
      </c>
      <c r="G786" s="26">
        <v>0</v>
      </c>
    </row>
    <row r="787" spans="1:7" ht="22.5" x14ac:dyDescent="0.2">
      <c r="A787" s="13" t="s">
        <v>1804</v>
      </c>
      <c r="B787" s="11" t="s">
        <v>1952</v>
      </c>
      <c r="C787" s="19">
        <v>906302.4</v>
      </c>
      <c r="D787" s="19">
        <v>906302.4</v>
      </c>
      <c r="E787" s="26">
        <f t="shared" si="23"/>
        <v>100</v>
      </c>
      <c r="F787" s="26">
        <v>0</v>
      </c>
      <c r="G787" s="26">
        <v>0</v>
      </c>
    </row>
    <row r="788" spans="1:7" ht="33.75" x14ac:dyDescent="0.2">
      <c r="A788" s="13" t="s">
        <v>2152</v>
      </c>
      <c r="B788" s="32" t="s">
        <v>2153</v>
      </c>
      <c r="C788" s="19">
        <v>0</v>
      </c>
      <c r="D788" s="19">
        <v>0</v>
      </c>
      <c r="E788" s="26">
        <v>0</v>
      </c>
      <c r="F788" s="26">
        <v>687076.31803999993</v>
      </c>
      <c r="G788" s="26">
        <v>0</v>
      </c>
    </row>
    <row r="789" spans="1:7" ht="45" x14ac:dyDescent="0.2">
      <c r="A789" s="13" t="s">
        <v>2154</v>
      </c>
      <c r="B789" s="32" t="s">
        <v>2155</v>
      </c>
      <c r="C789" s="19">
        <v>0</v>
      </c>
      <c r="D789" s="19">
        <v>0</v>
      </c>
      <c r="E789" s="26">
        <v>0</v>
      </c>
      <c r="F789" s="26">
        <v>687076.31803999993</v>
      </c>
      <c r="G789" s="26">
        <v>0</v>
      </c>
    </row>
    <row r="790" spans="1:7" ht="45" x14ac:dyDescent="0.2">
      <c r="A790" s="13" t="s">
        <v>1805</v>
      </c>
      <c r="B790" s="11" t="s">
        <v>1953</v>
      </c>
      <c r="C790" s="19">
        <v>100242</v>
      </c>
      <c r="D790" s="19">
        <v>100242</v>
      </c>
      <c r="E790" s="26">
        <f t="shared" si="23"/>
        <v>100</v>
      </c>
      <c r="F790" s="26">
        <v>0</v>
      </c>
      <c r="G790" s="26">
        <v>0</v>
      </c>
    </row>
    <row r="791" spans="1:7" ht="56.25" x14ac:dyDescent="0.2">
      <c r="A791" s="13" t="s">
        <v>1806</v>
      </c>
      <c r="B791" s="11" t="s">
        <v>1954</v>
      </c>
      <c r="C791" s="19">
        <v>100242</v>
      </c>
      <c r="D791" s="19">
        <v>100242</v>
      </c>
      <c r="E791" s="26">
        <f t="shared" si="23"/>
        <v>100</v>
      </c>
      <c r="F791" s="26">
        <v>0</v>
      </c>
      <c r="G791" s="26">
        <v>0</v>
      </c>
    </row>
    <row r="792" spans="1:7" ht="90" x14ac:dyDescent="0.2">
      <c r="A792" s="13" t="s">
        <v>403</v>
      </c>
      <c r="B792" s="11" t="s">
        <v>936</v>
      </c>
      <c r="C792" s="19">
        <v>46277.599999999999</v>
      </c>
      <c r="D792" s="19">
        <v>15210.81034</v>
      </c>
      <c r="E792" s="26">
        <f t="shared" si="23"/>
        <v>32.868623999515968</v>
      </c>
      <c r="F792" s="26">
        <v>587.36219999999992</v>
      </c>
      <c r="G792" s="26" t="s">
        <v>2168</v>
      </c>
    </row>
    <row r="793" spans="1:7" ht="45" x14ac:dyDescent="0.2">
      <c r="A793" s="13" t="s">
        <v>1172</v>
      </c>
      <c r="B793" s="11" t="s">
        <v>1179</v>
      </c>
      <c r="C793" s="19">
        <v>450780</v>
      </c>
      <c r="D793" s="19">
        <v>450780</v>
      </c>
      <c r="E793" s="26">
        <f t="shared" si="23"/>
        <v>100</v>
      </c>
      <c r="F793" s="26">
        <v>290000</v>
      </c>
      <c r="G793" s="26">
        <f t="shared" si="24"/>
        <v>155.44137931034484</v>
      </c>
    </row>
    <row r="794" spans="1:7" ht="45" x14ac:dyDescent="0.2">
      <c r="A794" s="13" t="s">
        <v>1173</v>
      </c>
      <c r="B794" s="11" t="s">
        <v>1180</v>
      </c>
      <c r="C794" s="19">
        <v>450780</v>
      </c>
      <c r="D794" s="19">
        <v>450780</v>
      </c>
      <c r="E794" s="26">
        <f t="shared" si="23"/>
        <v>100</v>
      </c>
      <c r="F794" s="26">
        <v>290000</v>
      </c>
      <c r="G794" s="26">
        <f t="shared" si="24"/>
        <v>155.44137931034484</v>
      </c>
    </row>
    <row r="795" spans="1:7" ht="33.75" x14ac:dyDescent="0.2">
      <c r="A795" s="13" t="s">
        <v>404</v>
      </c>
      <c r="B795" s="11" t="s">
        <v>937</v>
      </c>
      <c r="C795" s="19">
        <v>224415.6</v>
      </c>
      <c r="D795" s="19">
        <v>224415.6</v>
      </c>
      <c r="E795" s="26">
        <f t="shared" si="23"/>
        <v>100</v>
      </c>
      <c r="F795" s="26">
        <v>266495.56955000001</v>
      </c>
      <c r="G795" s="26">
        <f t="shared" si="24"/>
        <v>84.209880253898575</v>
      </c>
    </row>
    <row r="796" spans="1:7" ht="33.75" x14ac:dyDescent="0.2">
      <c r="A796" s="13" t="s">
        <v>405</v>
      </c>
      <c r="B796" s="11" t="s">
        <v>938</v>
      </c>
      <c r="C796" s="19">
        <v>224415.6</v>
      </c>
      <c r="D796" s="19">
        <v>224415.6</v>
      </c>
      <c r="E796" s="26">
        <f t="shared" si="23"/>
        <v>100</v>
      </c>
      <c r="F796" s="26">
        <v>266495.56955000001</v>
      </c>
      <c r="G796" s="26">
        <f t="shared" si="24"/>
        <v>84.209880253898575</v>
      </c>
    </row>
    <row r="797" spans="1:7" ht="22.5" x14ac:dyDescent="0.2">
      <c r="A797" s="13" t="s">
        <v>2156</v>
      </c>
      <c r="B797" s="11" t="s">
        <v>2157</v>
      </c>
      <c r="C797" s="19">
        <v>0</v>
      </c>
      <c r="D797" s="19">
        <v>0</v>
      </c>
      <c r="E797" s="26">
        <v>0</v>
      </c>
      <c r="F797" s="26">
        <v>1300</v>
      </c>
      <c r="G797" s="26">
        <f t="shared" si="24"/>
        <v>0</v>
      </c>
    </row>
    <row r="798" spans="1:7" ht="22.5" x14ac:dyDescent="0.2">
      <c r="A798" s="13" t="s">
        <v>2158</v>
      </c>
      <c r="B798" s="32" t="s">
        <v>2159</v>
      </c>
      <c r="C798" s="19">
        <v>0</v>
      </c>
      <c r="D798" s="19">
        <v>0</v>
      </c>
      <c r="E798" s="26">
        <v>0</v>
      </c>
      <c r="F798" s="26">
        <v>1300</v>
      </c>
      <c r="G798" s="26">
        <f t="shared" si="24"/>
        <v>0</v>
      </c>
    </row>
    <row r="799" spans="1:7" ht="22.5" x14ac:dyDescent="0.2">
      <c r="A799" s="13" t="s">
        <v>1321</v>
      </c>
      <c r="B799" s="11" t="s">
        <v>1390</v>
      </c>
      <c r="C799" s="19">
        <v>25000</v>
      </c>
      <c r="D799" s="19">
        <v>25000</v>
      </c>
      <c r="E799" s="26">
        <f t="shared" si="23"/>
        <v>100</v>
      </c>
      <c r="F799" s="26">
        <v>15000</v>
      </c>
      <c r="G799" s="26">
        <f t="shared" si="24"/>
        <v>166.66666666666669</v>
      </c>
    </row>
    <row r="800" spans="1:7" ht="22.5" x14ac:dyDescent="0.2">
      <c r="A800" s="13" t="s">
        <v>1322</v>
      </c>
      <c r="B800" s="11" t="s">
        <v>1391</v>
      </c>
      <c r="C800" s="19">
        <v>25000</v>
      </c>
      <c r="D800" s="19">
        <v>25000</v>
      </c>
      <c r="E800" s="26">
        <f t="shared" si="23"/>
        <v>100</v>
      </c>
      <c r="F800" s="26">
        <v>15000</v>
      </c>
      <c r="G800" s="26">
        <f t="shared" si="24"/>
        <v>166.66666666666669</v>
      </c>
    </row>
    <row r="801" spans="1:9" ht="45" x14ac:dyDescent="0.2">
      <c r="A801" s="13" t="s">
        <v>406</v>
      </c>
      <c r="B801" s="11" t="s">
        <v>939</v>
      </c>
      <c r="C801" s="19">
        <v>347</v>
      </c>
      <c r="D801" s="19">
        <v>346.01069999999999</v>
      </c>
      <c r="E801" s="26">
        <f t="shared" si="23"/>
        <v>99.714899135446672</v>
      </c>
      <c r="F801" s="26">
        <v>379.06596000000002</v>
      </c>
      <c r="G801" s="26">
        <f t="shared" si="24"/>
        <v>91.279813149141631</v>
      </c>
    </row>
    <row r="802" spans="1:9" ht="45" x14ac:dyDescent="0.2">
      <c r="A802" s="13" t="s">
        <v>407</v>
      </c>
      <c r="B802" s="11" t="s">
        <v>940</v>
      </c>
      <c r="C802" s="19">
        <v>347</v>
      </c>
      <c r="D802" s="19">
        <v>346.01069999999999</v>
      </c>
      <c r="E802" s="26">
        <f t="shared" si="23"/>
        <v>99.714899135446672</v>
      </c>
      <c r="F802" s="26">
        <v>379.06596000000002</v>
      </c>
      <c r="G802" s="26">
        <f t="shared" si="24"/>
        <v>91.279813149141631</v>
      </c>
    </row>
    <row r="803" spans="1:9" ht="33.75" x14ac:dyDescent="0.2">
      <c r="A803" s="13" t="s">
        <v>2160</v>
      </c>
      <c r="B803" s="11" t="s">
        <v>2161</v>
      </c>
      <c r="C803" s="19">
        <v>0</v>
      </c>
      <c r="D803" s="19">
        <v>0</v>
      </c>
      <c r="E803" s="26">
        <v>0</v>
      </c>
      <c r="F803" s="26">
        <v>25380</v>
      </c>
      <c r="G803" s="26">
        <v>0</v>
      </c>
    </row>
    <row r="804" spans="1:9" ht="33.75" x14ac:dyDescent="0.2">
      <c r="A804" s="13" t="s">
        <v>2162</v>
      </c>
      <c r="B804" s="11" t="s">
        <v>2163</v>
      </c>
      <c r="C804" s="19">
        <v>0</v>
      </c>
      <c r="D804" s="19">
        <v>0</v>
      </c>
      <c r="E804" s="26">
        <v>0</v>
      </c>
      <c r="F804" s="26">
        <v>25380</v>
      </c>
      <c r="G804" s="26">
        <v>0</v>
      </c>
    </row>
    <row r="805" spans="1:9" ht="33.75" x14ac:dyDescent="0.2">
      <c r="A805" s="13" t="s">
        <v>1807</v>
      </c>
      <c r="B805" s="11" t="s">
        <v>1955</v>
      </c>
      <c r="C805" s="19">
        <v>2702755.9</v>
      </c>
      <c r="D805" s="19">
        <v>2702755.85</v>
      </c>
      <c r="E805" s="26">
        <f t="shared" si="23"/>
        <v>99.999998150036419</v>
      </c>
      <c r="F805" s="26">
        <v>0</v>
      </c>
      <c r="G805" s="26">
        <v>0</v>
      </c>
    </row>
    <row r="806" spans="1:9" ht="45" x14ac:dyDescent="0.2">
      <c r="A806" s="13" t="s">
        <v>1808</v>
      </c>
      <c r="B806" s="11" t="s">
        <v>1956</v>
      </c>
      <c r="C806" s="19">
        <v>2702755.9</v>
      </c>
      <c r="D806" s="19">
        <v>2702755.85</v>
      </c>
      <c r="E806" s="26">
        <f t="shared" ref="E806:E860" si="25">D806/C806*100</f>
        <v>99.999998150036419</v>
      </c>
      <c r="F806" s="26">
        <v>0</v>
      </c>
      <c r="G806" s="26">
        <v>0</v>
      </c>
    </row>
    <row r="807" spans="1:9" ht="56.25" x14ac:dyDescent="0.2">
      <c r="A807" s="13" t="s">
        <v>1809</v>
      </c>
      <c r="B807" s="11" t="s">
        <v>1957</v>
      </c>
      <c r="C807" s="19">
        <v>61944.5</v>
      </c>
      <c r="D807" s="19">
        <v>61944.5</v>
      </c>
      <c r="E807" s="26">
        <f t="shared" si="25"/>
        <v>100</v>
      </c>
      <c r="F807" s="26">
        <v>0</v>
      </c>
      <c r="G807" s="26">
        <v>0</v>
      </c>
    </row>
    <row r="808" spans="1:9" ht="22.5" x14ac:dyDescent="0.2">
      <c r="A808" s="13" t="s">
        <v>1552</v>
      </c>
      <c r="B808" s="11" t="s">
        <v>1584</v>
      </c>
      <c r="C808" s="19">
        <v>974505.9</v>
      </c>
      <c r="D808" s="19">
        <v>948367.1770599999</v>
      </c>
      <c r="E808" s="26">
        <f t="shared" si="25"/>
        <v>97.317746055719098</v>
      </c>
      <c r="F808" s="26">
        <v>3023061.1260100002</v>
      </c>
      <c r="G808" s="26">
        <f t="shared" ref="G808:G860" si="26">D808/F808*100</f>
        <v>31.371088361408894</v>
      </c>
    </row>
    <row r="809" spans="1:9" ht="33.75" x14ac:dyDescent="0.2">
      <c r="A809" s="13" t="s">
        <v>1519</v>
      </c>
      <c r="B809" s="11" t="s">
        <v>1520</v>
      </c>
      <c r="C809" s="19">
        <v>974505.9</v>
      </c>
      <c r="D809" s="19">
        <v>948367.1770599999</v>
      </c>
      <c r="E809" s="26">
        <f t="shared" si="25"/>
        <v>97.317746055719098</v>
      </c>
      <c r="F809" s="26">
        <v>3023061.1260100002</v>
      </c>
      <c r="G809" s="26">
        <f t="shared" si="26"/>
        <v>31.371088361408894</v>
      </c>
    </row>
    <row r="810" spans="1:9" ht="18" customHeight="1" x14ac:dyDescent="0.2">
      <c r="A810" s="13" t="s">
        <v>408</v>
      </c>
      <c r="B810" s="11" t="s">
        <v>941</v>
      </c>
      <c r="C810" s="19">
        <v>304306.62319999997</v>
      </c>
      <c r="D810" s="19">
        <v>279068.81455000001</v>
      </c>
      <c r="E810" s="26">
        <f t="shared" si="25"/>
        <v>91.706454370067107</v>
      </c>
      <c r="F810" s="26">
        <v>383571.72243999998</v>
      </c>
      <c r="G810" s="26">
        <f t="shared" si="26"/>
        <v>72.755314905585408</v>
      </c>
    </row>
    <row r="811" spans="1:9" ht="24.75" customHeight="1" x14ac:dyDescent="0.2">
      <c r="A811" s="13" t="s">
        <v>409</v>
      </c>
      <c r="B811" s="11" t="s">
        <v>942</v>
      </c>
      <c r="C811" s="19">
        <v>304194.59999999998</v>
      </c>
      <c r="D811" s="19">
        <v>279068.81455000001</v>
      </c>
      <c r="E811" s="26">
        <f t="shared" si="25"/>
        <v>91.740226338666105</v>
      </c>
      <c r="F811" s="26">
        <v>383571.72243999998</v>
      </c>
      <c r="G811" s="26">
        <f t="shared" si="26"/>
        <v>72.755314905585408</v>
      </c>
    </row>
    <row r="812" spans="1:9" ht="22.5" x14ac:dyDescent="0.2">
      <c r="A812" s="13" t="s">
        <v>1628</v>
      </c>
      <c r="B812" s="11" t="s">
        <v>1651</v>
      </c>
      <c r="C812" s="19">
        <v>34.023000000000003</v>
      </c>
      <c r="D812" s="19">
        <v>0</v>
      </c>
      <c r="E812" s="26">
        <f t="shared" si="25"/>
        <v>0</v>
      </c>
      <c r="F812" s="26">
        <v>0</v>
      </c>
      <c r="G812" s="26">
        <v>0</v>
      </c>
    </row>
    <row r="813" spans="1:9" ht="22.5" x14ac:dyDescent="0.2">
      <c r="A813" s="13" t="s">
        <v>1810</v>
      </c>
      <c r="B813" s="11" t="s">
        <v>1958</v>
      </c>
      <c r="C813" s="19">
        <v>78</v>
      </c>
      <c r="D813" s="19">
        <v>0</v>
      </c>
      <c r="E813" s="26">
        <f t="shared" si="25"/>
        <v>0</v>
      </c>
      <c r="F813" s="26">
        <v>0</v>
      </c>
      <c r="G813" s="26">
        <v>0</v>
      </c>
    </row>
    <row r="814" spans="1:9" ht="22.5" x14ac:dyDescent="0.2">
      <c r="A814" s="13" t="s">
        <v>1323</v>
      </c>
      <c r="B814" s="11" t="s">
        <v>1392</v>
      </c>
      <c r="C814" s="19">
        <v>2.0000000000000001E-4</v>
      </c>
      <c r="D814" s="19">
        <v>0</v>
      </c>
      <c r="E814" s="26">
        <f t="shared" si="25"/>
        <v>0</v>
      </c>
      <c r="F814" s="26">
        <v>0</v>
      </c>
      <c r="G814" s="26">
        <v>0</v>
      </c>
    </row>
    <row r="815" spans="1:9" ht="21.75" x14ac:dyDescent="0.2">
      <c r="A815" s="43" t="s">
        <v>410</v>
      </c>
      <c r="B815" s="15" t="s">
        <v>943</v>
      </c>
      <c r="C815" s="21">
        <f>C816</f>
        <v>1461475.3337499998</v>
      </c>
      <c r="D815" s="21">
        <v>1459901.0214800001</v>
      </c>
      <c r="E815" s="20">
        <f t="shared" si="25"/>
        <v>99.892279244565827</v>
      </c>
      <c r="F815" s="20">
        <v>329251.64591000002</v>
      </c>
      <c r="G815" s="20" t="s">
        <v>2168</v>
      </c>
      <c r="I815" s="27">
        <f>C815-H815</f>
        <v>1461475.3337499998</v>
      </c>
    </row>
    <row r="816" spans="1:9" ht="22.5" x14ac:dyDescent="0.2">
      <c r="A816" s="13" t="s">
        <v>411</v>
      </c>
      <c r="B816" s="11" t="s">
        <v>944</v>
      </c>
      <c r="C816" s="19">
        <f>C817+C818+C819+C820</f>
        <v>1461475.3337499998</v>
      </c>
      <c r="D816" s="19">
        <v>1420277.6827499999</v>
      </c>
      <c r="E816" s="26">
        <f t="shared" si="25"/>
        <v>97.181091596374003</v>
      </c>
      <c r="F816" s="26">
        <v>329251.64591000002</v>
      </c>
      <c r="G816" s="26" t="s">
        <v>2168</v>
      </c>
    </row>
    <row r="817" spans="1:8" ht="33.75" x14ac:dyDescent="0.2">
      <c r="A817" s="13" t="s">
        <v>1811</v>
      </c>
      <c r="B817" s="11" t="s">
        <v>1959</v>
      </c>
      <c r="C817" s="19">
        <v>3.3946799999999997</v>
      </c>
      <c r="D817" s="19">
        <v>3.3946799999999997</v>
      </c>
      <c r="E817" s="26">
        <f t="shared" si="25"/>
        <v>100</v>
      </c>
      <c r="F817" s="26">
        <v>0</v>
      </c>
      <c r="G817" s="26">
        <v>0</v>
      </c>
    </row>
    <row r="818" spans="1:8" ht="67.5" x14ac:dyDescent="0.2">
      <c r="A818" s="13" t="s">
        <v>412</v>
      </c>
      <c r="B818" s="11" t="s">
        <v>945</v>
      </c>
      <c r="C818" s="19">
        <v>1420199.1380699999</v>
      </c>
      <c r="D818" s="19">
        <v>1420199.1380699999</v>
      </c>
      <c r="E818" s="26">
        <f t="shared" si="25"/>
        <v>100</v>
      </c>
      <c r="F818" s="26">
        <v>329251.64591000002</v>
      </c>
      <c r="G818" s="26" t="s">
        <v>2168</v>
      </c>
    </row>
    <row r="819" spans="1:8" ht="22.5" x14ac:dyDescent="0.2">
      <c r="A819" s="13" t="s">
        <v>1812</v>
      </c>
      <c r="B819" s="11" t="s">
        <v>1960</v>
      </c>
      <c r="C819" s="19">
        <v>75.150000000000006</v>
      </c>
      <c r="D819" s="19">
        <v>75.150000000000006</v>
      </c>
      <c r="E819" s="26">
        <f t="shared" si="25"/>
        <v>100</v>
      </c>
      <c r="F819" s="26">
        <v>0</v>
      </c>
      <c r="G819" s="26">
        <v>0</v>
      </c>
    </row>
    <row r="820" spans="1:8" ht="22.5" x14ac:dyDescent="0.2">
      <c r="A820" s="13" t="s">
        <v>1813</v>
      </c>
      <c r="B820" s="11" t="s">
        <v>1961</v>
      </c>
      <c r="C820" s="19">
        <v>41197.650999999998</v>
      </c>
      <c r="D820" s="19">
        <v>39583.496679999997</v>
      </c>
      <c r="E820" s="26">
        <f t="shared" si="25"/>
        <v>96.081926321478861</v>
      </c>
      <c r="F820" s="26">
        <v>0</v>
      </c>
      <c r="G820" s="26">
        <v>0</v>
      </c>
    </row>
    <row r="821" spans="1:8" ht="22.5" x14ac:dyDescent="0.2">
      <c r="A821" s="13" t="s">
        <v>1814</v>
      </c>
      <c r="B821" s="11" t="s">
        <v>1962</v>
      </c>
      <c r="C821" s="19">
        <v>41197.650999999998</v>
      </c>
      <c r="D821" s="19">
        <v>39583.496679999997</v>
      </c>
      <c r="E821" s="26">
        <f t="shared" si="25"/>
        <v>96.081926321478861</v>
      </c>
      <c r="F821" s="26">
        <v>0</v>
      </c>
      <c r="G821" s="26">
        <v>0</v>
      </c>
    </row>
    <row r="822" spans="1:8" ht="22.5" x14ac:dyDescent="0.2">
      <c r="A822" s="13" t="s">
        <v>1815</v>
      </c>
      <c r="B822" s="11" t="s">
        <v>1963</v>
      </c>
      <c r="C822" s="19">
        <v>0</v>
      </c>
      <c r="D822" s="19">
        <v>39.84205</v>
      </c>
      <c r="E822" s="26">
        <v>0</v>
      </c>
      <c r="F822" s="26">
        <v>0</v>
      </c>
      <c r="G822" s="26">
        <v>0</v>
      </c>
    </row>
    <row r="823" spans="1:8" ht="22.5" x14ac:dyDescent="0.2">
      <c r="A823" s="13" t="s">
        <v>1816</v>
      </c>
      <c r="B823" s="11" t="s">
        <v>1964</v>
      </c>
      <c r="C823" s="19">
        <v>0</v>
      </c>
      <c r="D823" s="19">
        <v>39.84205</v>
      </c>
      <c r="E823" s="26">
        <v>0</v>
      </c>
      <c r="F823" s="26">
        <v>0</v>
      </c>
      <c r="G823" s="26">
        <v>0</v>
      </c>
    </row>
    <row r="824" spans="1:8" ht="21.75" x14ac:dyDescent="0.2">
      <c r="A824" s="43" t="s">
        <v>413</v>
      </c>
      <c r="B824" s="15" t="s">
        <v>946</v>
      </c>
      <c r="C824" s="21">
        <f>74502.22806+10600</f>
        <v>85102.228059999994</v>
      </c>
      <c r="D824" s="21">
        <v>85376.720459999997</v>
      </c>
      <c r="E824" s="20">
        <f t="shared" si="25"/>
        <v>100.3225443167087</v>
      </c>
      <c r="F824" s="20">
        <v>86651.44872</v>
      </c>
      <c r="G824" s="20">
        <f t="shared" si="26"/>
        <v>98.528901387305041</v>
      </c>
    </row>
    <row r="825" spans="1:8" ht="22.5" x14ac:dyDescent="0.2">
      <c r="A825" s="13" t="s">
        <v>1629</v>
      </c>
      <c r="B825" s="11" t="s">
        <v>1652</v>
      </c>
      <c r="C825" s="19">
        <v>17050.3</v>
      </c>
      <c r="D825" s="19">
        <v>17009.812600000001</v>
      </c>
      <c r="E825" s="26">
        <f t="shared" si="25"/>
        <v>99.762541421558566</v>
      </c>
      <c r="F825" s="26">
        <v>10310</v>
      </c>
      <c r="G825" s="26">
        <f t="shared" si="26"/>
        <v>164.98363336566442</v>
      </c>
      <c r="H825" s="27"/>
    </row>
    <row r="826" spans="1:8" ht="22.5" x14ac:dyDescent="0.2">
      <c r="A826" s="13" t="s">
        <v>1630</v>
      </c>
      <c r="B826" s="11" t="s">
        <v>1653</v>
      </c>
      <c r="C826" s="19">
        <v>17050.3</v>
      </c>
      <c r="D826" s="19">
        <v>17009.812600000001</v>
      </c>
      <c r="E826" s="26">
        <f t="shared" si="25"/>
        <v>99.762541421558566</v>
      </c>
      <c r="F826" s="26">
        <v>10310</v>
      </c>
      <c r="G826" s="26">
        <f t="shared" si="26"/>
        <v>164.98363336566442</v>
      </c>
    </row>
    <row r="827" spans="1:8" ht="22.5" x14ac:dyDescent="0.2">
      <c r="A827" s="13" t="s">
        <v>414</v>
      </c>
      <c r="B827" s="11" t="s">
        <v>947</v>
      </c>
      <c r="C827" s="19">
        <v>56248.548999999999</v>
      </c>
      <c r="D827" s="19">
        <v>56556.5288</v>
      </c>
      <c r="E827" s="26">
        <f t="shared" si="25"/>
        <v>100.54753376838219</v>
      </c>
      <c r="F827" s="26">
        <v>74274.389900000009</v>
      </c>
      <c r="G827" s="26">
        <f t="shared" si="26"/>
        <v>76.145396651719906</v>
      </c>
    </row>
    <row r="828" spans="1:8" ht="22.5" x14ac:dyDescent="0.2">
      <c r="A828" s="13" t="s">
        <v>1599</v>
      </c>
      <c r="B828" s="11" t="s">
        <v>1610</v>
      </c>
      <c r="C828" s="19">
        <v>19.183</v>
      </c>
      <c r="D828" s="19">
        <v>19.183</v>
      </c>
      <c r="E828" s="26">
        <f t="shared" si="25"/>
        <v>100</v>
      </c>
      <c r="F828" s="26">
        <v>5197.317</v>
      </c>
      <c r="G828" s="26">
        <f t="shared" si="26"/>
        <v>0.36909428460877025</v>
      </c>
    </row>
    <row r="829" spans="1:8" ht="22.5" x14ac:dyDescent="0.2">
      <c r="A829" s="13" t="s">
        <v>1817</v>
      </c>
      <c r="B829" s="11" t="s">
        <v>1965</v>
      </c>
      <c r="C829" s="19">
        <v>472.029</v>
      </c>
      <c r="D829" s="19">
        <v>472.029</v>
      </c>
      <c r="E829" s="26">
        <f t="shared" si="25"/>
        <v>100</v>
      </c>
      <c r="F829" s="26">
        <v>0</v>
      </c>
      <c r="G829" s="26">
        <v>0</v>
      </c>
    </row>
    <row r="830" spans="1:8" ht="22.5" x14ac:dyDescent="0.2">
      <c r="A830" s="13" t="s">
        <v>1631</v>
      </c>
      <c r="B830" s="11" t="s">
        <v>1654</v>
      </c>
      <c r="C830" s="19">
        <v>19.183</v>
      </c>
      <c r="D830" s="19">
        <v>19.183</v>
      </c>
      <c r="E830" s="26">
        <f t="shared" si="25"/>
        <v>100</v>
      </c>
      <c r="F830" s="26">
        <v>155.31700000000001</v>
      </c>
      <c r="G830" s="26">
        <f t="shared" si="26"/>
        <v>12.350869512030235</v>
      </c>
    </row>
    <row r="831" spans="1:8" ht="33.75" x14ac:dyDescent="0.2">
      <c r="A831" s="13" t="s">
        <v>415</v>
      </c>
      <c r="B831" s="11" t="s">
        <v>948</v>
      </c>
      <c r="C831" s="19">
        <v>1000</v>
      </c>
      <c r="D831" s="19">
        <v>1338.4954</v>
      </c>
      <c r="E831" s="26">
        <f t="shared" si="25"/>
        <v>133.84953999999999</v>
      </c>
      <c r="F831" s="26">
        <v>2198.6790000000001</v>
      </c>
      <c r="G831" s="26">
        <f t="shared" si="26"/>
        <v>60.877254023893435</v>
      </c>
    </row>
    <row r="832" spans="1:8" ht="22.5" x14ac:dyDescent="0.2">
      <c r="A832" s="13" t="s">
        <v>1147</v>
      </c>
      <c r="B832" s="11" t="s">
        <v>1162</v>
      </c>
      <c r="C832" s="19">
        <v>54776.52</v>
      </c>
      <c r="D832" s="19">
        <v>54746.004399999998</v>
      </c>
      <c r="E832" s="26">
        <f t="shared" si="25"/>
        <v>99.944290728947365</v>
      </c>
      <c r="F832" s="26">
        <v>72075.710900000005</v>
      </c>
      <c r="G832" s="26">
        <f t="shared" si="26"/>
        <v>75.956246170025636</v>
      </c>
    </row>
    <row r="833" spans="1:9" ht="22.5" x14ac:dyDescent="0.2">
      <c r="A833" s="13" t="s">
        <v>2164</v>
      </c>
      <c r="B833" s="11" t="s">
        <v>2165</v>
      </c>
      <c r="C833" s="19">
        <v>0</v>
      </c>
      <c r="D833" s="19">
        <v>0</v>
      </c>
      <c r="E833" s="26">
        <v>0</v>
      </c>
      <c r="F833" s="26">
        <v>5042</v>
      </c>
      <c r="G833" s="26">
        <f t="shared" si="26"/>
        <v>0</v>
      </c>
    </row>
    <row r="834" spans="1:9" ht="22.5" x14ac:dyDescent="0.2">
      <c r="A834" s="13" t="s">
        <v>1148</v>
      </c>
      <c r="B834" s="11" t="s">
        <v>1163</v>
      </c>
      <c r="C834" s="19">
        <v>10065.09606</v>
      </c>
      <c r="D834" s="19">
        <v>10065.09606</v>
      </c>
      <c r="E834" s="26">
        <f t="shared" si="25"/>
        <v>100</v>
      </c>
      <c r="F834" s="26">
        <v>1859.69382</v>
      </c>
      <c r="G834" s="26" t="s">
        <v>2168</v>
      </c>
    </row>
    <row r="835" spans="1:9" ht="22.5" x14ac:dyDescent="0.2">
      <c r="A835" s="13" t="s">
        <v>416</v>
      </c>
      <c r="B835" s="11" t="s">
        <v>949</v>
      </c>
      <c r="C835" s="19">
        <v>1122</v>
      </c>
      <c r="D835" s="19">
        <v>1294</v>
      </c>
      <c r="E835" s="26">
        <f t="shared" si="25"/>
        <v>115.32976827094474</v>
      </c>
      <c r="F835" s="26">
        <v>3946.4465</v>
      </c>
      <c r="G835" s="26">
        <f t="shared" si="26"/>
        <v>32.788991311550788</v>
      </c>
    </row>
    <row r="836" spans="1:9" ht="22.5" x14ac:dyDescent="0.2">
      <c r="A836" s="13" t="s">
        <v>417</v>
      </c>
      <c r="B836" s="11" t="s">
        <v>950</v>
      </c>
      <c r="C836" s="19">
        <v>597.1</v>
      </c>
      <c r="D836" s="19">
        <v>432.1</v>
      </c>
      <c r="E836" s="26">
        <f t="shared" si="25"/>
        <v>72.366437782615975</v>
      </c>
      <c r="F836" s="26">
        <v>-8936.3984999999993</v>
      </c>
      <c r="G836" s="26">
        <v>0</v>
      </c>
    </row>
    <row r="837" spans="1:9" ht="22.5" x14ac:dyDescent="0.2">
      <c r="A837" s="13" t="s">
        <v>1632</v>
      </c>
      <c r="B837" s="11" t="s">
        <v>1655</v>
      </c>
      <c r="C837" s="19">
        <v>205.12299999999999</v>
      </c>
      <c r="D837" s="19">
        <v>205.12299999999999</v>
      </c>
      <c r="E837" s="26">
        <f t="shared" si="25"/>
        <v>100</v>
      </c>
      <c r="F837" s="26">
        <v>203.43199999999999</v>
      </c>
      <c r="G837" s="26">
        <f t="shared" si="26"/>
        <v>100.83123599040466</v>
      </c>
    </row>
    <row r="838" spans="1:9" ht="33.75" x14ac:dyDescent="0.2">
      <c r="A838" s="13" t="s">
        <v>1818</v>
      </c>
      <c r="B838" s="11" t="s">
        <v>1966</v>
      </c>
      <c r="C838" s="19">
        <v>200</v>
      </c>
      <c r="D838" s="19">
        <v>200</v>
      </c>
      <c r="E838" s="26">
        <f t="shared" si="25"/>
        <v>100</v>
      </c>
      <c r="F838" s="26">
        <v>0</v>
      </c>
      <c r="G838" s="26">
        <v>0</v>
      </c>
    </row>
    <row r="839" spans="1:9" ht="22.5" x14ac:dyDescent="0.2">
      <c r="A839" s="13" t="s">
        <v>1149</v>
      </c>
      <c r="B839" s="11" t="s">
        <v>1164</v>
      </c>
      <c r="C839" s="19">
        <v>9659.9730600000003</v>
      </c>
      <c r="D839" s="19">
        <v>9659.9730600000003</v>
      </c>
      <c r="E839" s="26">
        <f t="shared" si="25"/>
        <v>100</v>
      </c>
      <c r="F839" s="26">
        <v>1656.2618200000002</v>
      </c>
      <c r="G839" s="26" t="s">
        <v>2168</v>
      </c>
    </row>
    <row r="840" spans="1:9" ht="22.5" x14ac:dyDescent="0.2">
      <c r="A840" s="13" t="s">
        <v>418</v>
      </c>
      <c r="B840" s="11" t="s">
        <v>951</v>
      </c>
      <c r="C840" s="19">
        <v>1122</v>
      </c>
      <c r="D840" s="19">
        <v>1294</v>
      </c>
      <c r="E840" s="26">
        <f t="shared" si="25"/>
        <v>115.32976827094474</v>
      </c>
      <c r="F840" s="26">
        <v>3946.4465</v>
      </c>
      <c r="G840" s="26">
        <f t="shared" si="26"/>
        <v>32.788991311550788</v>
      </c>
    </row>
    <row r="841" spans="1:9" ht="22.5" x14ac:dyDescent="0.2">
      <c r="A841" s="13" t="s">
        <v>419</v>
      </c>
      <c r="B841" s="11" t="s">
        <v>952</v>
      </c>
      <c r="C841" s="19">
        <v>597.1</v>
      </c>
      <c r="D841" s="19">
        <v>432.1</v>
      </c>
      <c r="E841" s="26">
        <f t="shared" si="25"/>
        <v>72.366437782615975</v>
      </c>
      <c r="F841" s="26">
        <v>-8936.3984999999993</v>
      </c>
      <c r="G841" s="26">
        <v>0</v>
      </c>
    </row>
    <row r="842" spans="1:9" x14ac:dyDescent="0.2">
      <c r="A842" s="43" t="s">
        <v>420</v>
      </c>
      <c r="B842" s="15" t="s">
        <v>953</v>
      </c>
      <c r="C842" s="21">
        <f>C843+C846+C847+C852+C853+C854</f>
        <v>13394.30278</v>
      </c>
      <c r="D842" s="21">
        <v>13683.915929999999</v>
      </c>
      <c r="E842" s="20">
        <f t="shared" si="25"/>
        <v>102.16221146226769</v>
      </c>
      <c r="F842" s="20">
        <v>47664.634740000001</v>
      </c>
      <c r="G842" s="20">
        <f t="shared" si="26"/>
        <v>28.708739728401827</v>
      </c>
      <c r="I842" s="27">
        <f>C842-H842</f>
        <v>13394.30278</v>
      </c>
    </row>
    <row r="843" spans="1:9" ht="22.5" x14ac:dyDescent="0.2">
      <c r="A843" s="13" t="s">
        <v>1225</v>
      </c>
      <c r="B843" s="11" t="s">
        <v>1228</v>
      </c>
      <c r="C843" s="19">
        <f>C844+C845</f>
        <v>2324.4917799999998</v>
      </c>
      <c r="D843" s="19">
        <v>2324.4917799999998</v>
      </c>
      <c r="E843" s="26">
        <f t="shared" si="25"/>
        <v>100</v>
      </c>
      <c r="F843" s="26">
        <v>80.900000000000006</v>
      </c>
      <c r="G843" s="26" t="s">
        <v>2168</v>
      </c>
    </row>
    <row r="844" spans="1:9" ht="22.5" x14ac:dyDescent="0.2">
      <c r="A844" s="13" t="s">
        <v>1235</v>
      </c>
      <c r="B844" s="11" t="s">
        <v>1244</v>
      </c>
      <c r="C844" s="19">
        <v>2.5</v>
      </c>
      <c r="D844" s="19">
        <v>2.5</v>
      </c>
      <c r="E844" s="26">
        <f t="shared" si="25"/>
        <v>100</v>
      </c>
      <c r="F844" s="26">
        <v>80.900000000000006</v>
      </c>
      <c r="G844" s="26">
        <f t="shared" si="26"/>
        <v>3.0902348578491963</v>
      </c>
    </row>
    <row r="845" spans="1:9" ht="22.5" x14ac:dyDescent="0.2">
      <c r="A845" s="13" t="s">
        <v>1225</v>
      </c>
      <c r="B845" s="11" t="s">
        <v>1668</v>
      </c>
      <c r="C845" s="19">
        <v>2321.9917799999998</v>
      </c>
      <c r="D845" s="19">
        <v>2321.9917799999998</v>
      </c>
      <c r="E845" s="26">
        <f t="shared" si="25"/>
        <v>100</v>
      </c>
      <c r="F845" s="26">
        <v>0</v>
      </c>
      <c r="G845" s="26">
        <v>0</v>
      </c>
    </row>
    <row r="846" spans="1:9" ht="25.5" customHeight="1" x14ac:dyDescent="0.2">
      <c r="A846" s="13" t="s">
        <v>421</v>
      </c>
      <c r="B846" s="11" t="s">
        <v>954</v>
      </c>
      <c r="C846" s="19">
        <v>796</v>
      </c>
      <c r="D846" s="19">
        <v>586.6558</v>
      </c>
      <c r="E846" s="26">
        <f t="shared" si="25"/>
        <v>73.700477386934665</v>
      </c>
      <c r="F846" s="26">
        <v>1162.6185800000001</v>
      </c>
      <c r="G846" s="26">
        <f t="shared" si="26"/>
        <v>50.459867930202861</v>
      </c>
    </row>
    <row r="847" spans="1:9" x14ac:dyDescent="0.2">
      <c r="A847" s="13" t="s">
        <v>1324</v>
      </c>
      <c r="B847" s="11" t="s">
        <v>1393</v>
      </c>
      <c r="C847" s="19">
        <v>2609.1039999999998</v>
      </c>
      <c r="D847" s="19">
        <v>2851.65229</v>
      </c>
      <c r="E847" s="26">
        <f t="shared" si="25"/>
        <v>109.29622928024334</v>
      </c>
      <c r="F847" s="26">
        <v>37335.578889999997</v>
      </c>
      <c r="G847" s="26">
        <f t="shared" si="26"/>
        <v>7.6378949376991985</v>
      </c>
    </row>
    <row r="848" spans="1:9" ht="22.5" x14ac:dyDescent="0.2">
      <c r="A848" s="13" t="s">
        <v>422</v>
      </c>
      <c r="B848" s="11" t="s">
        <v>955</v>
      </c>
      <c r="C848" s="19">
        <v>600</v>
      </c>
      <c r="D848" s="19">
        <v>389.88579999999996</v>
      </c>
      <c r="E848" s="26">
        <f t="shared" si="25"/>
        <v>64.98096666666666</v>
      </c>
      <c r="F848" s="26">
        <v>461.76</v>
      </c>
      <c r="G848" s="26">
        <f t="shared" si="26"/>
        <v>84.434727997227981</v>
      </c>
    </row>
    <row r="849" spans="1:9" ht="22.5" x14ac:dyDescent="0.2">
      <c r="A849" s="13" t="s">
        <v>1325</v>
      </c>
      <c r="B849" s="11" t="s">
        <v>1394</v>
      </c>
      <c r="C849" s="19">
        <v>90</v>
      </c>
      <c r="D849" s="19">
        <v>55.33</v>
      </c>
      <c r="E849" s="26">
        <f t="shared" si="25"/>
        <v>61.477777777777774</v>
      </c>
      <c r="F849" s="26">
        <v>65.7</v>
      </c>
      <c r="G849" s="26">
        <f t="shared" si="26"/>
        <v>84.216133942161335</v>
      </c>
    </row>
    <row r="850" spans="1:9" x14ac:dyDescent="0.2">
      <c r="A850" s="13" t="s">
        <v>421</v>
      </c>
      <c r="B850" s="11" t="s">
        <v>956</v>
      </c>
      <c r="C850" s="19">
        <v>196</v>
      </c>
      <c r="D850" s="19">
        <v>196.77</v>
      </c>
      <c r="E850" s="26">
        <f t="shared" si="25"/>
        <v>100.39285714285715</v>
      </c>
      <c r="F850" s="26">
        <v>700.85857999999996</v>
      </c>
      <c r="G850" s="26">
        <f t="shared" si="26"/>
        <v>28.075564117371581</v>
      </c>
    </row>
    <row r="851" spans="1:9" x14ac:dyDescent="0.2">
      <c r="A851" s="13" t="s">
        <v>1324</v>
      </c>
      <c r="B851" s="11" t="s">
        <v>1395</v>
      </c>
      <c r="C851" s="19">
        <v>2519.1039999999998</v>
      </c>
      <c r="D851" s="19">
        <v>2796.3222900000001</v>
      </c>
      <c r="E851" s="26">
        <f t="shared" si="25"/>
        <v>111.00463855402556</v>
      </c>
      <c r="F851" s="26">
        <v>37269.87889</v>
      </c>
      <c r="G851" s="26">
        <f t="shared" si="26"/>
        <v>7.50290146703506</v>
      </c>
    </row>
    <row r="852" spans="1:9" x14ac:dyDescent="0.2">
      <c r="A852" s="13" t="s">
        <v>423</v>
      </c>
      <c r="B852" s="11" t="s">
        <v>957</v>
      </c>
      <c r="C852" s="19">
        <v>5893.241</v>
      </c>
      <c r="D852" s="19">
        <v>6143.2400599999992</v>
      </c>
      <c r="E852" s="26">
        <f t="shared" si="25"/>
        <v>104.24213196100413</v>
      </c>
      <c r="F852" s="26">
        <v>1547.4603200000001</v>
      </c>
      <c r="G852" s="26" t="s">
        <v>2168</v>
      </c>
    </row>
    <row r="853" spans="1:9" x14ac:dyDescent="0.2">
      <c r="A853" s="13" t="s">
        <v>424</v>
      </c>
      <c r="B853" s="11" t="s">
        <v>958</v>
      </c>
      <c r="C853" s="19">
        <v>1416.4</v>
      </c>
      <c r="D853" s="19">
        <v>1435.376</v>
      </c>
      <c r="E853" s="26">
        <f t="shared" si="25"/>
        <v>101.33973453826601</v>
      </c>
      <c r="F853" s="26">
        <v>6765.57744</v>
      </c>
      <c r="G853" s="26">
        <f t="shared" si="26"/>
        <v>21.215868308795827</v>
      </c>
    </row>
    <row r="854" spans="1:9" x14ac:dyDescent="0.2">
      <c r="A854" s="13" t="s">
        <v>425</v>
      </c>
      <c r="B854" s="11" t="s">
        <v>959</v>
      </c>
      <c r="C854" s="19">
        <v>355.06599999999997</v>
      </c>
      <c r="D854" s="19">
        <v>342.5</v>
      </c>
      <c r="E854" s="26">
        <f t="shared" si="25"/>
        <v>96.460939656289256</v>
      </c>
      <c r="F854" s="26">
        <v>772.49950999999999</v>
      </c>
      <c r="G854" s="26">
        <f t="shared" si="26"/>
        <v>44.336597702178473</v>
      </c>
      <c r="H854" s="27"/>
    </row>
    <row r="855" spans="1:9" ht="45" x14ac:dyDescent="0.2">
      <c r="A855" s="13" t="s">
        <v>1669</v>
      </c>
      <c r="B855" s="11" t="s">
        <v>1670</v>
      </c>
      <c r="C855" s="19">
        <v>160</v>
      </c>
      <c r="D855" s="19">
        <v>160</v>
      </c>
      <c r="E855" s="26">
        <f t="shared" si="25"/>
        <v>100</v>
      </c>
      <c r="F855" s="26">
        <v>0</v>
      </c>
      <c r="G855" s="26">
        <v>0</v>
      </c>
    </row>
    <row r="856" spans="1:9" ht="22.5" x14ac:dyDescent="0.2">
      <c r="A856" s="13" t="s">
        <v>426</v>
      </c>
      <c r="B856" s="11" t="s">
        <v>960</v>
      </c>
      <c r="C856" s="19">
        <v>0</v>
      </c>
      <c r="D856" s="19">
        <v>9.1</v>
      </c>
      <c r="E856" s="26">
        <v>0</v>
      </c>
      <c r="F856" s="26">
        <v>18.149999999999999</v>
      </c>
      <c r="G856" s="26">
        <f t="shared" si="26"/>
        <v>50.137741046831962</v>
      </c>
    </row>
    <row r="857" spans="1:9" x14ac:dyDescent="0.2">
      <c r="A857" s="13" t="s">
        <v>423</v>
      </c>
      <c r="B857" s="11" t="s">
        <v>961</v>
      </c>
      <c r="C857" s="19">
        <v>5893.241</v>
      </c>
      <c r="D857" s="19">
        <v>6143.2400599999992</v>
      </c>
      <c r="E857" s="26">
        <f t="shared" si="25"/>
        <v>104.24213196100413</v>
      </c>
      <c r="F857" s="26">
        <v>1547.4603200000001</v>
      </c>
      <c r="G857" s="26" t="s">
        <v>2168</v>
      </c>
    </row>
    <row r="858" spans="1:9" x14ac:dyDescent="0.2">
      <c r="A858" s="13" t="s">
        <v>424</v>
      </c>
      <c r="B858" s="11" t="s">
        <v>962</v>
      </c>
      <c r="C858" s="19">
        <v>1256.4000000000001</v>
      </c>
      <c r="D858" s="19">
        <v>1266.2760000000001</v>
      </c>
      <c r="E858" s="26">
        <f t="shared" si="25"/>
        <v>100.78605539637057</v>
      </c>
      <c r="F858" s="26">
        <v>6747.4274400000004</v>
      </c>
      <c r="G858" s="26">
        <f t="shared" si="26"/>
        <v>18.766796846058416</v>
      </c>
    </row>
    <row r="859" spans="1:9" x14ac:dyDescent="0.2">
      <c r="A859" s="13" t="s">
        <v>425</v>
      </c>
      <c r="B859" s="11" t="s">
        <v>963</v>
      </c>
      <c r="C859" s="19">
        <v>355.06599999999997</v>
      </c>
      <c r="D859" s="19">
        <v>342.5</v>
      </c>
      <c r="E859" s="26">
        <f t="shared" si="25"/>
        <v>96.460939656289256</v>
      </c>
      <c r="F859" s="26">
        <v>772.49950999999999</v>
      </c>
      <c r="G859" s="26">
        <f t="shared" si="26"/>
        <v>44.336597702178473</v>
      </c>
    </row>
    <row r="860" spans="1:9" ht="42.75" x14ac:dyDescent="0.2">
      <c r="A860" s="43" t="s">
        <v>427</v>
      </c>
      <c r="B860" s="15" t="s">
        <v>964</v>
      </c>
      <c r="C860" s="21">
        <f>229491.09569+11818.1</f>
        <v>241309.19568999999</v>
      </c>
      <c r="D860" s="21">
        <v>128324.20636</v>
      </c>
      <c r="E860" s="20">
        <f t="shared" si="25"/>
        <v>53.178332468047685</v>
      </c>
      <c r="F860" s="20">
        <v>119784.18645000001</v>
      </c>
      <c r="G860" s="20">
        <f t="shared" si="26"/>
        <v>107.12950529038719</v>
      </c>
      <c r="H860" s="19"/>
      <c r="I860" s="27">
        <f>C860-H860</f>
        <v>241309.19568999999</v>
      </c>
    </row>
    <row r="861" spans="1:9" ht="56.25" hidden="1" x14ac:dyDescent="0.2">
      <c r="A861" s="13" t="s">
        <v>428</v>
      </c>
      <c r="B861" s="11" t="s">
        <v>965</v>
      </c>
      <c r="C861" s="19">
        <f>229491.09569+11818.1</f>
        <v>241309.19568999999</v>
      </c>
      <c r="D861" s="19">
        <v>128324.20636</v>
      </c>
      <c r="E861" s="26">
        <f t="shared" ref="E861:E915" si="27">D861/C861*100</f>
        <v>53.178332468047685</v>
      </c>
      <c r="F861" s="26">
        <v>119784.18645000001</v>
      </c>
      <c r="G861" s="26">
        <f t="shared" ref="G861:G895" si="28">D861/F861*100</f>
        <v>107.12950529038719</v>
      </c>
    </row>
    <row r="862" spans="1:9" ht="45" hidden="1" x14ac:dyDescent="0.2">
      <c r="A862" s="13" t="s">
        <v>429</v>
      </c>
      <c r="B862" s="11" t="s">
        <v>966</v>
      </c>
      <c r="C862" s="19">
        <f>C868+C879+C881+C882+C883+C884+C885+C886+C887+C888+C889+C890+C880</f>
        <v>231224.9</v>
      </c>
      <c r="D862" s="19">
        <v>120620.22429000001</v>
      </c>
      <c r="E862" s="26">
        <f t="shared" si="27"/>
        <v>52.165759089959607</v>
      </c>
      <c r="F862" s="26">
        <v>114056.53903</v>
      </c>
      <c r="G862" s="26">
        <f t="shared" si="28"/>
        <v>105.75476453680011</v>
      </c>
      <c r="H862" s="19"/>
      <c r="I862" s="27">
        <f>C862-H862</f>
        <v>231224.9</v>
      </c>
    </row>
    <row r="863" spans="1:9" ht="45" hidden="1" x14ac:dyDescent="0.2">
      <c r="A863" s="13" t="s">
        <v>430</v>
      </c>
      <c r="B863" s="11" t="s">
        <v>967</v>
      </c>
      <c r="C863" s="19">
        <v>2371.9376400000001</v>
      </c>
      <c r="D863" s="19">
        <v>4239.6228799999999</v>
      </c>
      <c r="E863" s="26">
        <f t="shared" si="27"/>
        <v>178.74090821375893</v>
      </c>
      <c r="F863" s="26">
        <v>2715.3650400000001</v>
      </c>
      <c r="G863" s="26">
        <f t="shared" si="28"/>
        <v>156.13454609403087</v>
      </c>
    </row>
    <row r="864" spans="1:9" ht="45" hidden="1" x14ac:dyDescent="0.2">
      <c r="A864" s="13" t="s">
        <v>431</v>
      </c>
      <c r="B864" s="11" t="s">
        <v>968</v>
      </c>
      <c r="C864" s="19">
        <v>1660.25351</v>
      </c>
      <c r="D864" s="19">
        <v>2839.64831</v>
      </c>
      <c r="E864" s="26">
        <f t="shared" si="27"/>
        <v>171.03703096522892</v>
      </c>
      <c r="F864" s="26">
        <v>3012.2672799999996</v>
      </c>
      <c r="G864" s="26">
        <f t="shared" si="28"/>
        <v>94.269467017548337</v>
      </c>
    </row>
    <row r="865" spans="1:7" ht="45" hidden="1" x14ac:dyDescent="0.2">
      <c r="A865" s="13" t="s">
        <v>1150</v>
      </c>
      <c r="B865" s="11" t="s">
        <v>1165</v>
      </c>
      <c r="C865" s="19">
        <v>2558.0808299999999</v>
      </c>
      <c r="D865" s="19">
        <v>338.38040000000001</v>
      </c>
      <c r="E865" s="26">
        <f t="shared" si="27"/>
        <v>13.227901012025489</v>
      </c>
      <c r="F865" s="26">
        <v>1.5099999999999999E-2</v>
      </c>
      <c r="G865" s="26" t="s">
        <v>2168</v>
      </c>
    </row>
    <row r="866" spans="1:7" ht="45" hidden="1" x14ac:dyDescent="0.2">
      <c r="A866" s="13" t="s">
        <v>432</v>
      </c>
      <c r="B866" s="11" t="s">
        <v>969</v>
      </c>
      <c r="C866" s="19">
        <v>3494.0237099999999</v>
      </c>
      <c r="D866" s="19">
        <v>0</v>
      </c>
      <c r="E866" s="26">
        <f t="shared" si="27"/>
        <v>0</v>
      </c>
      <c r="F866" s="26">
        <v>0</v>
      </c>
      <c r="G866" s="26">
        <v>0</v>
      </c>
    </row>
    <row r="867" spans="1:7" ht="45" hidden="1" x14ac:dyDescent="0.2">
      <c r="A867" s="13" t="s">
        <v>1819</v>
      </c>
      <c r="B867" s="11" t="s">
        <v>1967</v>
      </c>
      <c r="C867" s="19">
        <v>0</v>
      </c>
      <c r="D867" s="19">
        <v>286.33047999999997</v>
      </c>
      <c r="E867" s="26">
        <v>0</v>
      </c>
      <c r="F867" s="26">
        <v>0</v>
      </c>
      <c r="G867" s="26">
        <v>0</v>
      </c>
    </row>
    <row r="868" spans="1:7" ht="22.5" hidden="1" x14ac:dyDescent="0.2">
      <c r="A868" s="13" t="s">
        <v>433</v>
      </c>
      <c r="B868" s="11" t="s">
        <v>970</v>
      </c>
      <c r="C868" s="19">
        <f>C869+C870</f>
        <v>94989.299999999988</v>
      </c>
      <c r="D868" s="19">
        <v>95005.501180000007</v>
      </c>
      <c r="E868" s="26">
        <f t="shared" si="27"/>
        <v>100.01705579470533</v>
      </c>
      <c r="F868" s="26">
        <v>114056.53903</v>
      </c>
      <c r="G868" s="26">
        <f t="shared" si="28"/>
        <v>83.29684732500165</v>
      </c>
    </row>
    <row r="869" spans="1:7" ht="22.5" hidden="1" x14ac:dyDescent="0.2">
      <c r="A869" s="13" t="s">
        <v>434</v>
      </c>
      <c r="B869" s="11" t="s">
        <v>971</v>
      </c>
      <c r="C869" s="19">
        <v>84020.4</v>
      </c>
      <c r="D869" s="19">
        <v>84021.312829999995</v>
      </c>
      <c r="E869" s="26">
        <f t="shared" si="27"/>
        <v>100.0010864385316</v>
      </c>
      <c r="F869" s="26">
        <v>66188.764979999993</v>
      </c>
      <c r="G869" s="26">
        <f t="shared" si="28"/>
        <v>126.94195586726597</v>
      </c>
    </row>
    <row r="870" spans="1:7" ht="22.5" hidden="1" x14ac:dyDescent="0.2">
      <c r="A870" s="13" t="s">
        <v>435</v>
      </c>
      <c r="B870" s="11" t="s">
        <v>972</v>
      </c>
      <c r="C870" s="19">
        <v>10968.9</v>
      </c>
      <c r="D870" s="19">
        <v>10984.18835</v>
      </c>
      <c r="E870" s="26">
        <f t="shared" si="27"/>
        <v>100.13937906262251</v>
      </c>
      <c r="F870" s="26">
        <v>47867.77405</v>
      </c>
      <c r="G870" s="26">
        <f t="shared" si="28"/>
        <v>22.946937826117694</v>
      </c>
    </row>
    <row r="871" spans="1:7" ht="22.5" hidden="1" x14ac:dyDescent="0.2">
      <c r="A871" s="13" t="s">
        <v>436</v>
      </c>
      <c r="B871" s="11" t="s">
        <v>973</v>
      </c>
      <c r="C871" s="19">
        <v>2371.9376400000001</v>
      </c>
      <c r="D871" s="19">
        <v>4239.6228799999999</v>
      </c>
      <c r="E871" s="26">
        <f t="shared" si="27"/>
        <v>178.74090821375893</v>
      </c>
      <c r="F871" s="26">
        <v>2715.3650400000001</v>
      </c>
      <c r="G871" s="26">
        <f t="shared" si="28"/>
        <v>156.13454609403087</v>
      </c>
    </row>
    <row r="872" spans="1:7" ht="22.5" hidden="1" x14ac:dyDescent="0.2">
      <c r="A872" s="13" t="s">
        <v>1820</v>
      </c>
      <c r="B872" s="11" t="s">
        <v>1968</v>
      </c>
      <c r="C872" s="19">
        <v>0</v>
      </c>
      <c r="D872" s="19">
        <v>286.33047999999997</v>
      </c>
      <c r="E872" s="26">
        <v>0</v>
      </c>
      <c r="F872" s="26">
        <v>0</v>
      </c>
      <c r="G872" s="26">
        <v>0</v>
      </c>
    </row>
    <row r="873" spans="1:7" ht="22.5" hidden="1" x14ac:dyDescent="0.2">
      <c r="A873" s="13" t="s">
        <v>437</v>
      </c>
      <c r="B873" s="11" t="s">
        <v>974</v>
      </c>
      <c r="C873" s="19">
        <v>2371.9376400000001</v>
      </c>
      <c r="D873" s="19">
        <v>4239.6228799999999</v>
      </c>
      <c r="E873" s="26">
        <f t="shared" si="27"/>
        <v>178.74090821375893</v>
      </c>
      <c r="F873" s="26">
        <v>2715.3650400000001</v>
      </c>
      <c r="G873" s="26">
        <f t="shared" si="28"/>
        <v>156.13454609403087</v>
      </c>
    </row>
    <row r="874" spans="1:7" ht="22.5" hidden="1" x14ac:dyDescent="0.2">
      <c r="A874" s="13" t="s">
        <v>1821</v>
      </c>
      <c r="B874" s="11" t="s">
        <v>1969</v>
      </c>
      <c r="C874" s="19">
        <v>0</v>
      </c>
      <c r="D874" s="19">
        <v>286.33047999999997</v>
      </c>
      <c r="E874" s="26">
        <v>0</v>
      </c>
      <c r="F874" s="26">
        <v>0</v>
      </c>
      <c r="G874" s="26">
        <v>0</v>
      </c>
    </row>
    <row r="875" spans="1:7" ht="22.5" hidden="1" x14ac:dyDescent="0.2">
      <c r="A875" s="13" t="s">
        <v>438</v>
      </c>
      <c r="B875" s="11" t="s">
        <v>975</v>
      </c>
      <c r="C875" s="19">
        <v>1540</v>
      </c>
      <c r="D875" s="19">
        <v>2839.64831</v>
      </c>
      <c r="E875" s="26">
        <f t="shared" si="27"/>
        <v>184.39274740259742</v>
      </c>
      <c r="F875" s="26">
        <v>3012.2672799999996</v>
      </c>
      <c r="G875" s="26">
        <f t="shared" si="28"/>
        <v>94.269467017548337</v>
      </c>
    </row>
    <row r="876" spans="1:7" ht="22.5" hidden="1" x14ac:dyDescent="0.2">
      <c r="A876" s="13" t="s">
        <v>1600</v>
      </c>
      <c r="B876" s="11" t="s">
        <v>1611</v>
      </c>
      <c r="C876" s="19">
        <v>0</v>
      </c>
      <c r="D876" s="19">
        <v>338.38040000000001</v>
      </c>
      <c r="E876" s="26">
        <v>0</v>
      </c>
      <c r="F876" s="26">
        <v>1.5099999999999999E-2</v>
      </c>
      <c r="G876" s="26" t="s">
        <v>2168</v>
      </c>
    </row>
    <row r="877" spans="1:7" ht="22.5" hidden="1" x14ac:dyDescent="0.2">
      <c r="A877" s="13" t="s">
        <v>439</v>
      </c>
      <c r="B877" s="11" t="s">
        <v>976</v>
      </c>
      <c r="C877" s="19">
        <v>1540</v>
      </c>
      <c r="D877" s="19">
        <v>2839.64831</v>
      </c>
      <c r="E877" s="26">
        <f t="shared" si="27"/>
        <v>184.39274740259742</v>
      </c>
      <c r="F877" s="26">
        <v>3012.2672799999996</v>
      </c>
      <c r="G877" s="26">
        <f t="shared" si="28"/>
        <v>94.269467017548337</v>
      </c>
    </row>
    <row r="878" spans="1:7" ht="22.5" hidden="1" x14ac:dyDescent="0.2">
      <c r="A878" s="13" t="s">
        <v>1601</v>
      </c>
      <c r="B878" s="11" t="s">
        <v>1612</v>
      </c>
      <c r="C878" s="19">
        <v>0</v>
      </c>
      <c r="D878" s="19">
        <v>338.38040000000001</v>
      </c>
      <c r="E878" s="26">
        <v>0</v>
      </c>
      <c r="F878" s="26">
        <v>1.5099999999999999E-2</v>
      </c>
      <c r="G878" s="26" t="s">
        <v>2168</v>
      </c>
    </row>
    <row r="879" spans="1:7" ht="56.25" hidden="1" x14ac:dyDescent="0.2">
      <c r="A879" s="13" t="s">
        <v>1822</v>
      </c>
      <c r="B879" s="11" t="s">
        <v>1970</v>
      </c>
      <c r="C879" s="19">
        <v>9537.6</v>
      </c>
      <c r="D879" s="19">
        <v>0</v>
      </c>
      <c r="E879" s="26">
        <f t="shared" si="27"/>
        <v>0</v>
      </c>
      <c r="F879" s="26">
        <v>0</v>
      </c>
      <c r="G879" s="26">
        <v>0</v>
      </c>
    </row>
    <row r="880" spans="1:7" ht="33.75" hidden="1" x14ac:dyDescent="0.2">
      <c r="A880" s="13" t="s">
        <v>2022</v>
      </c>
      <c r="B880" s="11" t="s">
        <v>2023</v>
      </c>
      <c r="C880" s="19">
        <v>1336.4</v>
      </c>
      <c r="D880" s="19"/>
      <c r="E880" s="26"/>
      <c r="F880" s="26">
        <v>0</v>
      </c>
      <c r="G880" s="26"/>
    </row>
    <row r="881" spans="1:9" ht="56.25" hidden="1" x14ac:dyDescent="0.2">
      <c r="A881" s="13" t="s">
        <v>1823</v>
      </c>
      <c r="B881" s="11" t="s">
        <v>1971</v>
      </c>
      <c r="C881" s="19">
        <v>2484.6999999999998</v>
      </c>
      <c r="D881" s="19">
        <v>0</v>
      </c>
      <c r="E881" s="26">
        <f t="shared" si="27"/>
        <v>0</v>
      </c>
      <c r="F881" s="26">
        <v>0</v>
      </c>
      <c r="G881" s="26">
        <v>0</v>
      </c>
    </row>
    <row r="882" spans="1:9" ht="33.75" hidden="1" x14ac:dyDescent="0.2">
      <c r="A882" s="13" t="s">
        <v>1824</v>
      </c>
      <c r="B882" s="11" t="s">
        <v>1972</v>
      </c>
      <c r="C882" s="19">
        <v>656.5</v>
      </c>
      <c r="D882" s="19">
        <v>0</v>
      </c>
      <c r="E882" s="26">
        <f t="shared" si="27"/>
        <v>0</v>
      </c>
      <c r="F882" s="26">
        <v>0</v>
      </c>
      <c r="G882" s="26">
        <v>0</v>
      </c>
    </row>
    <row r="883" spans="1:9" ht="45" hidden="1" x14ac:dyDescent="0.2">
      <c r="A883" s="13" t="s">
        <v>1825</v>
      </c>
      <c r="B883" s="11" t="s">
        <v>1973</v>
      </c>
      <c r="C883" s="19">
        <v>5955.2</v>
      </c>
      <c r="D883" s="19">
        <v>0</v>
      </c>
      <c r="E883" s="26">
        <f t="shared" si="27"/>
        <v>0</v>
      </c>
      <c r="F883" s="26">
        <v>0</v>
      </c>
      <c r="G883" s="26">
        <v>0</v>
      </c>
    </row>
    <row r="884" spans="1:9" ht="33.75" hidden="1" x14ac:dyDescent="0.2">
      <c r="A884" s="13" t="s">
        <v>1826</v>
      </c>
      <c r="B884" s="11" t="s">
        <v>1974</v>
      </c>
      <c r="C884" s="19">
        <v>361.3</v>
      </c>
      <c r="D884" s="19">
        <v>0</v>
      </c>
      <c r="E884" s="26">
        <f t="shared" si="27"/>
        <v>0</v>
      </c>
      <c r="F884" s="26">
        <v>0</v>
      </c>
      <c r="G884" s="26">
        <v>0</v>
      </c>
    </row>
    <row r="885" spans="1:9" ht="56.25" hidden="1" x14ac:dyDescent="0.2">
      <c r="A885" s="13" t="s">
        <v>1827</v>
      </c>
      <c r="B885" s="11" t="s">
        <v>1975</v>
      </c>
      <c r="C885" s="19">
        <v>529.79999999999995</v>
      </c>
      <c r="D885" s="19">
        <v>0</v>
      </c>
      <c r="E885" s="26">
        <f t="shared" si="27"/>
        <v>0</v>
      </c>
      <c r="F885" s="26">
        <v>0</v>
      </c>
      <c r="G885" s="26">
        <v>0</v>
      </c>
    </row>
    <row r="886" spans="1:9" ht="33.75" hidden="1" x14ac:dyDescent="0.2">
      <c r="A886" s="13" t="s">
        <v>1828</v>
      </c>
      <c r="B886" s="11" t="s">
        <v>1976</v>
      </c>
      <c r="C886" s="19">
        <v>7760.6</v>
      </c>
      <c r="D886" s="19">
        <v>0</v>
      </c>
      <c r="E886" s="26">
        <f t="shared" si="27"/>
        <v>0</v>
      </c>
      <c r="F886" s="26">
        <v>0</v>
      </c>
      <c r="G886" s="26">
        <v>0</v>
      </c>
    </row>
    <row r="887" spans="1:9" ht="56.25" hidden="1" x14ac:dyDescent="0.2">
      <c r="A887" s="13" t="s">
        <v>1829</v>
      </c>
      <c r="B887" s="11" t="s">
        <v>1977</v>
      </c>
      <c r="C887" s="19">
        <v>881.4</v>
      </c>
      <c r="D887" s="19">
        <v>0</v>
      </c>
      <c r="E887" s="26">
        <f t="shared" si="27"/>
        <v>0</v>
      </c>
      <c r="F887" s="26">
        <v>0</v>
      </c>
      <c r="G887" s="26">
        <v>0</v>
      </c>
    </row>
    <row r="888" spans="1:9" ht="56.25" hidden="1" x14ac:dyDescent="0.2">
      <c r="A888" s="13" t="s">
        <v>1830</v>
      </c>
      <c r="B888" s="11" t="s">
        <v>1978</v>
      </c>
      <c r="C888" s="19">
        <v>10626.4</v>
      </c>
      <c r="D888" s="19">
        <v>0</v>
      </c>
      <c r="E888" s="26">
        <f t="shared" si="27"/>
        <v>0</v>
      </c>
      <c r="F888" s="26">
        <v>0</v>
      </c>
      <c r="G888" s="26">
        <v>0</v>
      </c>
    </row>
    <row r="889" spans="1:9" ht="135" hidden="1" x14ac:dyDescent="0.2">
      <c r="A889" s="13" t="s">
        <v>1831</v>
      </c>
      <c r="B889" s="11" t="s">
        <v>1979</v>
      </c>
      <c r="C889" s="19">
        <v>25614.7</v>
      </c>
      <c r="D889" s="19">
        <v>25614.723109999999</v>
      </c>
      <c r="E889" s="26">
        <f t="shared" si="27"/>
        <v>100.00009022163054</v>
      </c>
      <c r="F889" s="26">
        <v>0</v>
      </c>
      <c r="G889" s="26">
        <v>0</v>
      </c>
    </row>
    <row r="890" spans="1:9" ht="45" hidden="1" x14ac:dyDescent="0.2">
      <c r="A890" s="13" t="s">
        <v>1832</v>
      </c>
      <c r="B890" s="11" t="s">
        <v>1980</v>
      </c>
      <c r="C890" s="19">
        <v>70491</v>
      </c>
      <c r="D890" s="19">
        <v>0</v>
      </c>
      <c r="E890" s="26">
        <f t="shared" si="27"/>
        <v>0</v>
      </c>
      <c r="F890" s="26">
        <v>0</v>
      </c>
      <c r="G890" s="26">
        <v>0</v>
      </c>
    </row>
    <row r="891" spans="1:9" ht="33.75" hidden="1" x14ac:dyDescent="0.2">
      <c r="A891" s="13" t="s">
        <v>1553</v>
      </c>
      <c r="B891" s="11" t="s">
        <v>1585</v>
      </c>
      <c r="C891" s="19">
        <v>120.25350999999999</v>
      </c>
      <c r="D891" s="19">
        <v>0</v>
      </c>
      <c r="E891" s="26">
        <f t="shared" si="27"/>
        <v>0</v>
      </c>
      <c r="F891" s="26">
        <v>0</v>
      </c>
      <c r="G891" s="26">
        <v>0</v>
      </c>
    </row>
    <row r="892" spans="1:9" ht="33.75" hidden="1" x14ac:dyDescent="0.2">
      <c r="A892" s="13" t="s">
        <v>1151</v>
      </c>
      <c r="B892" s="11" t="s">
        <v>1166</v>
      </c>
      <c r="C892" s="19">
        <v>2558.0808299999999</v>
      </c>
      <c r="D892" s="19">
        <v>0</v>
      </c>
      <c r="E892" s="26">
        <f t="shared" si="27"/>
        <v>0</v>
      </c>
      <c r="F892" s="26">
        <v>0</v>
      </c>
      <c r="G892" s="26">
        <v>0</v>
      </c>
    </row>
    <row r="893" spans="1:9" ht="33.75" hidden="1" x14ac:dyDescent="0.2">
      <c r="A893" s="13" t="s">
        <v>440</v>
      </c>
      <c r="B893" s="11" t="s">
        <v>977</v>
      </c>
      <c r="C893" s="19">
        <v>3494.0237099999999</v>
      </c>
      <c r="D893" s="19">
        <v>0</v>
      </c>
      <c r="E893" s="26">
        <f t="shared" si="27"/>
        <v>0</v>
      </c>
      <c r="F893" s="26">
        <v>0</v>
      </c>
      <c r="G893" s="26">
        <v>0</v>
      </c>
    </row>
    <row r="894" spans="1:9" ht="32.25" x14ac:dyDescent="0.2">
      <c r="A894" s="43" t="s">
        <v>441</v>
      </c>
      <c r="B894" s="15" t="s">
        <v>978</v>
      </c>
      <c r="C894" s="21">
        <f>C895+C896+C897</f>
        <v>-129594.2</v>
      </c>
      <c r="D894" s="21">
        <v>-127516.25020000001</v>
      </c>
      <c r="E894" s="20">
        <f t="shared" si="27"/>
        <v>98.396571914483829</v>
      </c>
      <c r="F894" s="20">
        <v>-137754.88219</v>
      </c>
      <c r="G894" s="20">
        <f t="shared" si="28"/>
        <v>92.567499730515365</v>
      </c>
      <c r="H894" s="19"/>
      <c r="I894" s="27">
        <f>C894-H894</f>
        <v>-129594.2</v>
      </c>
    </row>
    <row r="895" spans="1:9" ht="33.75" hidden="1" x14ac:dyDescent="0.2">
      <c r="A895" s="13" t="s">
        <v>442</v>
      </c>
      <c r="B895" s="11" t="s">
        <v>979</v>
      </c>
      <c r="C895" s="19">
        <v>-127600.2</v>
      </c>
      <c r="D895" s="19">
        <v>-127516.25020000001</v>
      </c>
      <c r="E895" s="26">
        <f t="shared" si="27"/>
        <v>99.934208723810798</v>
      </c>
      <c r="F895" s="26">
        <v>-137754.88219</v>
      </c>
      <c r="G895" s="26">
        <f t="shared" si="28"/>
        <v>92.567499730515365</v>
      </c>
    </row>
    <row r="896" spans="1:9" ht="22.5" hidden="1" x14ac:dyDescent="0.2">
      <c r="A896" s="13" t="s">
        <v>1602</v>
      </c>
      <c r="B896" s="11" t="s">
        <v>1613</v>
      </c>
      <c r="C896" s="19">
        <v>-1989.5</v>
      </c>
      <c r="D896" s="19">
        <v>0</v>
      </c>
      <c r="E896" s="26">
        <f t="shared" si="27"/>
        <v>0</v>
      </c>
      <c r="F896" s="26">
        <v>0</v>
      </c>
      <c r="G896" s="26">
        <v>0</v>
      </c>
    </row>
    <row r="897" spans="1:7" ht="22.5" hidden="1" x14ac:dyDescent="0.2">
      <c r="A897" s="13" t="s">
        <v>1554</v>
      </c>
      <c r="B897" s="11" t="s">
        <v>1586</v>
      </c>
      <c r="C897" s="19">
        <v>-4.5</v>
      </c>
      <c r="D897" s="19">
        <v>0</v>
      </c>
      <c r="E897" s="26">
        <f t="shared" si="27"/>
        <v>0</v>
      </c>
      <c r="F897" s="26">
        <v>0</v>
      </c>
      <c r="G897" s="26">
        <v>0</v>
      </c>
    </row>
    <row r="898" spans="1:7" ht="56.25" hidden="1" x14ac:dyDescent="0.2">
      <c r="A898" s="13" t="s">
        <v>1833</v>
      </c>
      <c r="B898" s="11" t="s">
        <v>1981</v>
      </c>
      <c r="C898" s="19">
        <v>-53.8</v>
      </c>
      <c r="D898" s="19">
        <v>-53.827640000000002</v>
      </c>
      <c r="E898" s="26">
        <f t="shared" si="27"/>
        <v>100.05137546468403</v>
      </c>
      <c r="F898" s="26"/>
      <c r="G898" s="26">
        <v>0</v>
      </c>
    </row>
    <row r="899" spans="1:7" ht="45" hidden="1" x14ac:dyDescent="0.2">
      <c r="A899" s="13" t="s">
        <v>1834</v>
      </c>
      <c r="B899" s="11" t="s">
        <v>1982</v>
      </c>
      <c r="C899" s="19">
        <v>-1702.5</v>
      </c>
      <c r="D899" s="19">
        <v>-1702.5200500000001</v>
      </c>
      <c r="E899" s="26">
        <f t="shared" si="27"/>
        <v>100.00117767988253</v>
      </c>
      <c r="F899" s="26"/>
      <c r="G899" s="26">
        <v>0</v>
      </c>
    </row>
    <row r="900" spans="1:7" ht="67.5" hidden="1" x14ac:dyDescent="0.2">
      <c r="A900" s="13" t="s">
        <v>1835</v>
      </c>
      <c r="B900" s="11" t="s">
        <v>1396</v>
      </c>
      <c r="C900" s="19">
        <v>-1208.9000000000001</v>
      </c>
      <c r="D900" s="19">
        <v>-1208.9189199999998</v>
      </c>
      <c r="E900" s="26">
        <f t="shared" si="27"/>
        <v>100.00156505914465</v>
      </c>
      <c r="F900" s="26"/>
      <c r="G900" s="26">
        <v>0</v>
      </c>
    </row>
    <row r="901" spans="1:7" ht="45" hidden="1" x14ac:dyDescent="0.2">
      <c r="A901" s="13" t="s">
        <v>1555</v>
      </c>
      <c r="B901" s="11" t="s">
        <v>1587</v>
      </c>
      <c r="C901" s="19">
        <v>-9296.6</v>
      </c>
      <c r="D901" s="19">
        <v>-9296.6168600000001</v>
      </c>
      <c r="E901" s="26">
        <f t="shared" si="27"/>
        <v>100.00018135662501</v>
      </c>
      <c r="F901" s="26"/>
      <c r="G901" s="26">
        <v>0</v>
      </c>
    </row>
    <row r="902" spans="1:7" ht="45" hidden="1" x14ac:dyDescent="0.2">
      <c r="A902" s="13" t="s">
        <v>1836</v>
      </c>
      <c r="B902" s="11" t="s">
        <v>1983</v>
      </c>
      <c r="C902" s="19">
        <v>0</v>
      </c>
      <c r="D902" s="19">
        <v>-6769.1762399999998</v>
      </c>
      <c r="E902" s="26">
        <v>0</v>
      </c>
      <c r="F902" s="26"/>
      <c r="G902" s="26">
        <v>0</v>
      </c>
    </row>
    <row r="903" spans="1:7" ht="33.75" hidden="1" x14ac:dyDescent="0.2">
      <c r="A903" s="13" t="s">
        <v>1837</v>
      </c>
      <c r="B903" s="11" t="s">
        <v>1984</v>
      </c>
      <c r="C903" s="19">
        <v>0</v>
      </c>
      <c r="D903" s="19">
        <v>-1304.1097500000001</v>
      </c>
      <c r="E903" s="26">
        <v>0</v>
      </c>
      <c r="F903" s="26"/>
      <c r="G903" s="26">
        <v>0</v>
      </c>
    </row>
    <row r="904" spans="1:7" ht="45" hidden="1" x14ac:dyDescent="0.2">
      <c r="A904" s="13" t="s">
        <v>1838</v>
      </c>
      <c r="B904" s="11" t="s">
        <v>1985</v>
      </c>
      <c r="C904" s="19">
        <v>0</v>
      </c>
      <c r="D904" s="19">
        <v>-213.32843</v>
      </c>
      <c r="E904" s="26">
        <v>0</v>
      </c>
      <c r="F904" s="26"/>
      <c r="G904" s="26">
        <v>0</v>
      </c>
    </row>
    <row r="905" spans="1:7" ht="56.25" hidden="1" x14ac:dyDescent="0.2">
      <c r="A905" s="13" t="s">
        <v>1556</v>
      </c>
      <c r="B905" s="11" t="s">
        <v>1588</v>
      </c>
      <c r="C905" s="19">
        <v>-87.8</v>
      </c>
      <c r="D905" s="19">
        <v>-1428</v>
      </c>
      <c r="E905" s="26" t="s">
        <v>2168</v>
      </c>
      <c r="F905" s="26"/>
      <c r="G905" s="26">
        <v>0</v>
      </c>
    </row>
    <row r="906" spans="1:7" ht="45" hidden="1" x14ac:dyDescent="0.2">
      <c r="A906" s="13" t="s">
        <v>1839</v>
      </c>
      <c r="B906" s="11" t="s">
        <v>1986</v>
      </c>
      <c r="C906" s="19">
        <v>-204.5</v>
      </c>
      <c r="D906" s="19">
        <v>-204.48976999999999</v>
      </c>
      <c r="E906" s="26">
        <f t="shared" si="27"/>
        <v>99.994997555012219</v>
      </c>
      <c r="F906" s="26"/>
      <c r="G906" s="26">
        <v>0</v>
      </c>
    </row>
    <row r="907" spans="1:7" ht="33.75" hidden="1" x14ac:dyDescent="0.2">
      <c r="A907" s="13" t="s">
        <v>1326</v>
      </c>
      <c r="B907" s="11" t="s">
        <v>1397</v>
      </c>
      <c r="C907" s="19">
        <v>-815.2</v>
      </c>
      <c r="D907" s="19">
        <v>-1013.62755</v>
      </c>
      <c r="E907" s="26">
        <f t="shared" si="27"/>
        <v>124.34096540726203</v>
      </c>
      <c r="F907" s="26"/>
      <c r="G907" s="26">
        <v>0</v>
      </c>
    </row>
    <row r="908" spans="1:7" ht="45" hidden="1" x14ac:dyDescent="0.2">
      <c r="A908" s="13" t="s">
        <v>1327</v>
      </c>
      <c r="B908" s="11" t="s">
        <v>1398</v>
      </c>
      <c r="C908" s="19">
        <v>-2319.1</v>
      </c>
      <c r="D908" s="19">
        <v>-2319.0558599999999</v>
      </c>
      <c r="E908" s="26">
        <f t="shared" si="27"/>
        <v>99.998096675434439</v>
      </c>
      <c r="F908" s="26"/>
      <c r="G908" s="26">
        <v>0</v>
      </c>
    </row>
    <row r="909" spans="1:7" ht="28.5" hidden="1" customHeight="1" x14ac:dyDescent="0.2">
      <c r="A909" s="13" t="s">
        <v>1840</v>
      </c>
      <c r="B909" s="11" t="s">
        <v>1987</v>
      </c>
      <c r="C909" s="19">
        <v>-888.8</v>
      </c>
      <c r="D909" s="19">
        <v>0</v>
      </c>
      <c r="E909" s="26">
        <f t="shared" si="27"/>
        <v>0</v>
      </c>
      <c r="F909" s="26"/>
      <c r="G909" s="26">
        <v>0</v>
      </c>
    </row>
    <row r="910" spans="1:7" ht="45" hidden="1" x14ac:dyDescent="0.2">
      <c r="A910" s="13" t="s">
        <v>1841</v>
      </c>
      <c r="B910" s="11" t="s">
        <v>1988</v>
      </c>
      <c r="C910" s="19">
        <v>-4.3</v>
      </c>
      <c r="D910" s="19">
        <v>-4.3</v>
      </c>
      <c r="E910" s="26">
        <f t="shared" si="27"/>
        <v>100</v>
      </c>
      <c r="F910" s="26"/>
      <c r="G910" s="26">
        <v>0</v>
      </c>
    </row>
    <row r="911" spans="1:7" ht="45" hidden="1" x14ac:dyDescent="0.2">
      <c r="A911" s="13" t="s">
        <v>1842</v>
      </c>
      <c r="B911" s="11" t="s">
        <v>1989</v>
      </c>
      <c r="C911" s="19">
        <v>-55.7</v>
      </c>
      <c r="D911" s="19">
        <v>-289.60079999999999</v>
      </c>
      <c r="E911" s="26" t="s">
        <v>2168</v>
      </c>
      <c r="F911" s="26"/>
      <c r="G911" s="26">
        <v>0</v>
      </c>
    </row>
    <row r="912" spans="1:7" ht="33.75" hidden="1" x14ac:dyDescent="0.2">
      <c r="A912" s="13" t="s">
        <v>443</v>
      </c>
      <c r="B912" s="11" t="s">
        <v>980</v>
      </c>
      <c r="C912" s="19">
        <v>-9.3000000000000007</v>
      </c>
      <c r="D912" s="19">
        <v>-12.74935</v>
      </c>
      <c r="E912" s="26">
        <f t="shared" si="27"/>
        <v>137.08978494623653</v>
      </c>
      <c r="F912" s="26"/>
      <c r="G912" s="26">
        <v>0</v>
      </c>
    </row>
    <row r="913" spans="1:7" ht="33.75" hidden="1" x14ac:dyDescent="0.2">
      <c r="A913" s="13" t="s">
        <v>1633</v>
      </c>
      <c r="B913" s="11" t="s">
        <v>1656</v>
      </c>
      <c r="C913" s="19">
        <v>0</v>
      </c>
      <c r="D913" s="19">
        <v>-1.4E-2</v>
      </c>
      <c r="E913" s="26">
        <v>0</v>
      </c>
      <c r="F913" s="26"/>
      <c r="G913" s="26">
        <v>0</v>
      </c>
    </row>
    <row r="914" spans="1:7" ht="22.5" hidden="1" x14ac:dyDescent="0.2">
      <c r="A914" s="13" t="s">
        <v>1328</v>
      </c>
      <c r="B914" s="11" t="s">
        <v>1399</v>
      </c>
      <c r="C914" s="19">
        <v>-200.8</v>
      </c>
      <c r="D914" s="19">
        <v>-258.95003000000003</v>
      </c>
      <c r="E914" s="26">
        <f t="shared" si="27"/>
        <v>128.95917828685259</v>
      </c>
      <c r="F914" s="26"/>
      <c r="G914" s="26">
        <v>0</v>
      </c>
    </row>
    <row r="915" spans="1:7" ht="33.75" hidden="1" x14ac:dyDescent="0.2">
      <c r="A915" s="13" t="s">
        <v>1843</v>
      </c>
      <c r="B915" s="11" t="s">
        <v>1990</v>
      </c>
      <c r="C915" s="19">
        <v>-0.1</v>
      </c>
      <c r="D915" s="19">
        <v>-4.6200000000000005E-2</v>
      </c>
      <c r="E915" s="26">
        <f t="shared" si="27"/>
        <v>46.2</v>
      </c>
      <c r="F915" s="26"/>
      <c r="G915" s="26">
        <v>0</v>
      </c>
    </row>
    <row r="916" spans="1:7" ht="33.75" hidden="1" x14ac:dyDescent="0.2">
      <c r="A916" s="13" t="s">
        <v>1329</v>
      </c>
      <c r="B916" s="11" t="s">
        <v>1400</v>
      </c>
      <c r="C916" s="19">
        <v>-20.9</v>
      </c>
      <c r="D916" s="19">
        <v>-381.25745000000001</v>
      </c>
      <c r="E916" s="26" t="s">
        <v>2168</v>
      </c>
      <c r="F916" s="26"/>
      <c r="G916" s="26">
        <v>0</v>
      </c>
    </row>
    <row r="917" spans="1:7" ht="33.75" hidden="1" x14ac:dyDescent="0.2">
      <c r="A917" s="13" t="s">
        <v>1557</v>
      </c>
      <c r="B917" s="11" t="s">
        <v>1589</v>
      </c>
      <c r="C917" s="19">
        <v>-9122</v>
      </c>
      <c r="D917" s="19">
        <v>-9161.9938599999987</v>
      </c>
      <c r="E917" s="26">
        <f t="shared" ref="E917:E967" si="29">D917/C917*100</f>
        <v>100.43843301907475</v>
      </c>
      <c r="F917" s="26"/>
      <c r="G917" s="26">
        <v>0</v>
      </c>
    </row>
    <row r="918" spans="1:7" ht="45" hidden="1" x14ac:dyDescent="0.2">
      <c r="A918" s="13" t="s">
        <v>1844</v>
      </c>
      <c r="B918" s="11" t="s">
        <v>1991</v>
      </c>
      <c r="C918" s="19">
        <v>-84.9</v>
      </c>
      <c r="D918" s="19">
        <v>0</v>
      </c>
      <c r="E918" s="26">
        <f t="shared" si="29"/>
        <v>0</v>
      </c>
      <c r="F918" s="26"/>
      <c r="G918" s="26">
        <v>0</v>
      </c>
    </row>
    <row r="919" spans="1:7" ht="33.75" hidden="1" x14ac:dyDescent="0.2">
      <c r="A919" s="13" t="s">
        <v>1558</v>
      </c>
      <c r="B919" s="11" t="s">
        <v>1590</v>
      </c>
      <c r="C919" s="19">
        <v>-350.5</v>
      </c>
      <c r="D919" s="19">
        <v>-350.48917</v>
      </c>
      <c r="E919" s="26">
        <f t="shared" si="29"/>
        <v>99.996910128388024</v>
      </c>
      <c r="F919" s="26"/>
      <c r="G919" s="26">
        <v>0</v>
      </c>
    </row>
    <row r="920" spans="1:7" ht="22.5" hidden="1" x14ac:dyDescent="0.2">
      <c r="A920" s="13" t="s">
        <v>1845</v>
      </c>
      <c r="B920" s="11" t="s">
        <v>1992</v>
      </c>
      <c r="C920" s="19">
        <v>0</v>
      </c>
      <c r="D920" s="19">
        <v>-115.14214</v>
      </c>
      <c r="E920" s="26">
        <v>0</v>
      </c>
      <c r="F920" s="26"/>
      <c r="G920" s="26">
        <v>0</v>
      </c>
    </row>
    <row r="921" spans="1:7" ht="45" hidden="1" x14ac:dyDescent="0.2">
      <c r="A921" s="13" t="s">
        <v>1846</v>
      </c>
      <c r="B921" s="11" t="s">
        <v>1993</v>
      </c>
      <c r="C921" s="19">
        <v>-459.7</v>
      </c>
      <c r="D921" s="19">
        <v>-529.80852000000004</v>
      </c>
      <c r="E921" s="26">
        <f t="shared" si="29"/>
        <v>115.25092886665217</v>
      </c>
      <c r="F921" s="26"/>
      <c r="G921" s="26">
        <v>0</v>
      </c>
    </row>
    <row r="922" spans="1:7" ht="33.75" hidden="1" x14ac:dyDescent="0.2">
      <c r="A922" s="13" t="s">
        <v>1847</v>
      </c>
      <c r="B922" s="11" t="s">
        <v>1401</v>
      </c>
      <c r="C922" s="19">
        <v>-16.5</v>
      </c>
      <c r="D922" s="19">
        <v>-16.45824</v>
      </c>
      <c r="E922" s="26">
        <f t="shared" si="29"/>
        <v>99.746909090909085</v>
      </c>
      <c r="F922" s="26"/>
      <c r="G922" s="26">
        <v>0</v>
      </c>
    </row>
    <row r="923" spans="1:7" ht="45" hidden="1" x14ac:dyDescent="0.2">
      <c r="A923" s="13" t="s">
        <v>1330</v>
      </c>
      <c r="B923" s="11" t="s">
        <v>1402</v>
      </c>
      <c r="C923" s="19">
        <v>-287.8</v>
      </c>
      <c r="D923" s="19">
        <v>-287.80329</v>
      </c>
      <c r="E923" s="26">
        <f t="shared" si="29"/>
        <v>100.00114315496873</v>
      </c>
      <c r="F923" s="26"/>
      <c r="G923" s="26">
        <v>0</v>
      </c>
    </row>
    <row r="924" spans="1:7" ht="45" hidden="1" x14ac:dyDescent="0.2">
      <c r="A924" s="13" t="s">
        <v>1661</v>
      </c>
      <c r="B924" s="11" t="s">
        <v>1662</v>
      </c>
      <c r="C924" s="19">
        <v>-0.3</v>
      </c>
      <c r="D924" s="19">
        <v>0</v>
      </c>
      <c r="E924" s="26">
        <f t="shared" si="29"/>
        <v>0</v>
      </c>
      <c r="F924" s="26"/>
      <c r="G924" s="26">
        <v>0</v>
      </c>
    </row>
    <row r="925" spans="1:7" ht="22.5" hidden="1" x14ac:dyDescent="0.2">
      <c r="A925" s="13" t="s">
        <v>1634</v>
      </c>
      <c r="B925" s="11" t="s">
        <v>1657</v>
      </c>
      <c r="C925" s="19">
        <v>0</v>
      </c>
      <c r="D925" s="19">
        <v>-43.307970000000005</v>
      </c>
      <c r="E925" s="26">
        <v>0</v>
      </c>
      <c r="F925" s="26"/>
      <c r="G925" s="26">
        <v>0</v>
      </c>
    </row>
    <row r="926" spans="1:7" ht="67.5" hidden="1" x14ac:dyDescent="0.2">
      <c r="A926" s="13" t="s">
        <v>1559</v>
      </c>
      <c r="B926" s="11" t="s">
        <v>981</v>
      </c>
      <c r="C926" s="19">
        <v>-78.099999999999994</v>
      </c>
      <c r="D926" s="19">
        <v>-134.20253</v>
      </c>
      <c r="E926" s="26">
        <f t="shared" si="29"/>
        <v>171.83422535211267</v>
      </c>
      <c r="F926" s="26"/>
      <c r="G926" s="26">
        <v>0</v>
      </c>
    </row>
    <row r="927" spans="1:7" ht="45" hidden="1" x14ac:dyDescent="0.2">
      <c r="A927" s="13" t="s">
        <v>444</v>
      </c>
      <c r="B927" s="11" t="s">
        <v>982</v>
      </c>
      <c r="C927" s="19">
        <v>-15.1</v>
      </c>
      <c r="D927" s="19">
        <v>-30.218919999999997</v>
      </c>
      <c r="E927" s="26" t="s">
        <v>2168</v>
      </c>
      <c r="F927" s="26"/>
      <c r="G927" s="26">
        <v>0</v>
      </c>
    </row>
    <row r="928" spans="1:7" ht="33.75" hidden="1" x14ac:dyDescent="0.2">
      <c r="A928" s="13" t="s">
        <v>445</v>
      </c>
      <c r="B928" s="11" t="s">
        <v>983</v>
      </c>
      <c r="C928" s="19">
        <v>-2041.9</v>
      </c>
      <c r="D928" s="19">
        <v>-2053.0451800000001</v>
      </c>
      <c r="E928" s="26">
        <f t="shared" si="29"/>
        <v>100.54582398746265</v>
      </c>
      <c r="F928" s="26"/>
      <c r="G928" s="26">
        <v>0</v>
      </c>
    </row>
    <row r="929" spans="1:7" ht="45" hidden="1" x14ac:dyDescent="0.2">
      <c r="A929" s="13" t="s">
        <v>446</v>
      </c>
      <c r="B929" s="11" t="s">
        <v>984</v>
      </c>
      <c r="C929" s="19">
        <v>-1691</v>
      </c>
      <c r="D929" s="19">
        <v>-2786.9236900000001</v>
      </c>
      <c r="E929" s="26">
        <f t="shared" si="29"/>
        <v>164.80920697811948</v>
      </c>
      <c r="F929" s="26"/>
      <c r="G929" s="26">
        <v>0</v>
      </c>
    </row>
    <row r="930" spans="1:7" ht="45" hidden="1" x14ac:dyDescent="0.2">
      <c r="A930" s="13" t="s">
        <v>1848</v>
      </c>
      <c r="B930" s="11" t="s">
        <v>1994</v>
      </c>
      <c r="C930" s="19">
        <v>-880.7</v>
      </c>
      <c r="D930" s="19">
        <v>0</v>
      </c>
      <c r="E930" s="26">
        <f t="shared" si="29"/>
        <v>0</v>
      </c>
      <c r="F930" s="26"/>
      <c r="G930" s="26">
        <v>0</v>
      </c>
    </row>
    <row r="931" spans="1:7" ht="78.75" hidden="1" x14ac:dyDescent="0.2">
      <c r="A931" s="13" t="s">
        <v>1560</v>
      </c>
      <c r="B931" s="11" t="s">
        <v>985</v>
      </c>
      <c r="C931" s="19">
        <v>0</v>
      </c>
      <c r="D931" s="19">
        <v>-31.54195</v>
      </c>
      <c r="E931" s="26">
        <v>0</v>
      </c>
      <c r="F931" s="26"/>
      <c r="G931" s="26">
        <v>0</v>
      </c>
    </row>
    <row r="932" spans="1:7" ht="22.5" hidden="1" x14ac:dyDescent="0.2">
      <c r="A932" s="13" t="s">
        <v>1849</v>
      </c>
      <c r="B932" s="11" t="s">
        <v>1995</v>
      </c>
      <c r="C932" s="19">
        <v>-7760.7</v>
      </c>
      <c r="D932" s="19">
        <v>-7760.6756599999999</v>
      </c>
      <c r="E932" s="26">
        <f t="shared" si="29"/>
        <v>99.999686368497692</v>
      </c>
      <c r="F932" s="26"/>
      <c r="G932" s="26">
        <v>0</v>
      </c>
    </row>
    <row r="933" spans="1:7" ht="22.5" hidden="1" x14ac:dyDescent="0.2">
      <c r="A933" s="13" t="s">
        <v>1850</v>
      </c>
      <c r="B933" s="11" t="s">
        <v>1996</v>
      </c>
      <c r="C933" s="19">
        <v>-0.1</v>
      </c>
      <c r="D933" s="19">
        <v>0</v>
      </c>
      <c r="E933" s="26">
        <f t="shared" si="29"/>
        <v>0</v>
      </c>
      <c r="F933" s="26"/>
      <c r="G933" s="26">
        <v>0</v>
      </c>
    </row>
    <row r="934" spans="1:7" ht="45" hidden="1" x14ac:dyDescent="0.2">
      <c r="A934" s="13" t="s">
        <v>1851</v>
      </c>
      <c r="B934" s="11" t="s">
        <v>1997</v>
      </c>
      <c r="C934" s="19">
        <v>-174.6</v>
      </c>
      <c r="D934" s="19">
        <v>-190.94714999999999</v>
      </c>
      <c r="E934" s="26">
        <f t="shared" si="29"/>
        <v>109.36262886597939</v>
      </c>
      <c r="F934" s="26"/>
      <c r="G934" s="26">
        <v>0</v>
      </c>
    </row>
    <row r="935" spans="1:7" ht="33.75" hidden="1" x14ac:dyDescent="0.2">
      <c r="A935" s="13" t="s">
        <v>447</v>
      </c>
      <c r="B935" s="11" t="s">
        <v>1998</v>
      </c>
      <c r="C935" s="19">
        <v>-58.5</v>
      </c>
      <c r="D935" s="19">
        <v>-291.85098999999997</v>
      </c>
      <c r="E935" s="26" t="s">
        <v>2168</v>
      </c>
      <c r="F935" s="26"/>
      <c r="G935" s="26">
        <v>0</v>
      </c>
    </row>
    <row r="936" spans="1:7" ht="56.25" hidden="1" x14ac:dyDescent="0.2">
      <c r="A936" s="13" t="s">
        <v>1852</v>
      </c>
      <c r="B936" s="11" t="s">
        <v>1999</v>
      </c>
      <c r="C936" s="19">
        <v>-41.7</v>
      </c>
      <c r="D936" s="19">
        <v>-41.664000000000001</v>
      </c>
      <c r="E936" s="26">
        <f t="shared" si="29"/>
        <v>99.913669064748206</v>
      </c>
      <c r="F936" s="26"/>
      <c r="G936" s="26">
        <v>0</v>
      </c>
    </row>
    <row r="937" spans="1:7" ht="45" hidden="1" x14ac:dyDescent="0.2">
      <c r="A937" s="13" t="s">
        <v>1331</v>
      </c>
      <c r="B937" s="11" t="s">
        <v>1403</v>
      </c>
      <c r="C937" s="19">
        <v>-881.4</v>
      </c>
      <c r="D937" s="19">
        <v>-881.40354000000002</v>
      </c>
      <c r="E937" s="26">
        <f t="shared" si="29"/>
        <v>100.00040163376447</v>
      </c>
      <c r="F937" s="26"/>
      <c r="G937" s="26">
        <v>0</v>
      </c>
    </row>
    <row r="938" spans="1:7" ht="45" hidden="1" x14ac:dyDescent="0.2">
      <c r="A938" s="13" t="s">
        <v>1635</v>
      </c>
      <c r="B938" s="11" t="s">
        <v>1658</v>
      </c>
      <c r="C938" s="19">
        <v>-3752.1</v>
      </c>
      <c r="D938" s="19">
        <v>-8647.4946</v>
      </c>
      <c r="E938" s="26" t="s">
        <v>2168</v>
      </c>
      <c r="F938" s="26"/>
      <c r="G938" s="26">
        <v>0</v>
      </c>
    </row>
    <row r="939" spans="1:7" ht="112.5" hidden="1" x14ac:dyDescent="0.2">
      <c r="A939" s="13" t="s">
        <v>1853</v>
      </c>
      <c r="B939" s="11" t="s">
        <v>2000</v>
      </c>
      <c r="C939" s="19">
        <v>-25614.7</v>
      </c>
      <c r="D939" s="19">
        <v>-25614.723109999999</v>
      </c>
      <c r="E939" s="26">
        <f t="shared" si="29"/>
        <v>100.00009022163054</v>
      </c>
      <c r="F939" s="26"/>
      <c r="G939" s="26">
        <v>0</v>
      </c>
    </row>
    <row r="940" spans="1:7" ht="101.25" hidden="1" x14ac:dyDescent="0.2">
      <c r="A940" s="13" t="s">
        <v>1854</v>
      </c>
      <c r="B940" s="11" t="s">
        <v>2001</v>
      </c>
      <c r="C940" s="19">
        <v>-1390.3</v>
      </c>
      <c r="D940" s="19">
        <v>-1390.3420000000001</v>
      </c>
      <c r="E940" s="26">
        <f t="shared" si="29"/>
        <v>100.00302093073439</v>
      </c>
      <c r="F940" s="26"/>
      <c r="G940" s="26">
        <v>0</v>
      </c>
    </row>
    <row r="941" spans="1:7" ht="112.5" hidden="1" x14ac:dyDescent="0.2">
      <c r="A941" s="13" t="s">
        <v>1855</v>
      </c>
      <c r="B941" s="11" t="s">
        <v>2002</v>
      </c>
      <c r="C941" s="19">
        <v>-32888.9</v>
      </c>
      <c r="D941" s="19">
        <v>-32888.864820000003</v>
      </c>
      <c r="E941" s="26">
        <f t="shared" si="29"/>
        <v>99.999893033819916</v>
      </c>
      <c r="F941" s="26"/>
      <c r="G941" s="26">
        <v>0</v>
      </c>
    </row>
    <row r="942" spans="1:7" ht="112.5" hidden="1" x14ac:dyDescent="0.2">
      <c r="A942" s="13" t="s">
        <v>1332</v>
      </c>
      <c r="B942" s="11" t="s">
        <v>1404</v>
      </c>
      <c r="C942" s="19">
        <v>-254.6</v>
      </c>
      <c r="D942" s="19">
        <v>-254.58482000000001</v>
      </c>
      <c r="E942" s="26">
        <f t="shared" si="29"/>
        <v>99.994037706205816</v>
      </c>
      <c r="F942" s="26"/>
      <c r="G942" s="26">
        <v>0</v>
      </c>
    </row>
    <row r="943" spans="1:7" ht="146.25" hidden="1" x14ac:dyDescent="0.2">
      <c r="A943" s="13" t="s">
        <v>1856</v>
      </c>
      <c r="B943" s="11" t="s">
        <v>1591</v>
      </c>
      <c r="C943" s="19">
        <v>0</v>
      </c>
      <c r="D943" s="19">
        <v>-2.3999999999999998E-4</v>
      </c>
      <c r="E943" s="26">
        <v>0</v>
      </c>
      <c r="F943" s="26"/>
      <c r="G943" s="26">
        <v>0</v>
      </c>
    </row>
    <row r="944" spans="1:7" ht="33.75" hidden="1" x14ac:dyDescent="0.2">
      <c r="A944" s="13" t="s">
        <v>1603</v>
      </c>
      <c r="B944" s="11" t="s">
        <v>1614</v>
      </c>
      <c r="C944" s="19">
        <v>-219.6</v>
      </c>
      <c r="D944" s="19">
        <v>0</v>
      </c>
      <c r="E944" s="26">
        <f t="shared" si="29"/>
        <v>0</v>
      </c>
      <c r="F944" s="26"/>
      <c r="G944" s="26">
        <v>0</v>
      </c>
    </row>
    <row r="945" spans="1:7" ht="33.75" hidden="1" x14ac:dyDescent="0.2">
      <c r="A945" s="13" t="s">
        <v>1561</v>
      </c>
      <c r="B945" s="11" t="s">
        <v>1592</v>
      </c>
      <c r="C945" s="19">
        <v>-4.5</v>
      </c>
      <c r="D945" s="19">
        <v>0</v>
      </c>
      <c r="E945" s="26">
        <f t="shared" si="29"/>
        <v>0</v>
      </c>
      <c r="F945" s="26"/>
      <c r="G945" s="26">
        <v>0</v>
      </c>
    </row>
    <row r="946" spans="1:7" ht="40.5" hidden="1" customHeight="1" x14ac:dyDescent="0.2">
      <c r="A946" s="13" t="s">
        <v>448</v>
      </c>
      <c r="B946" s="11" t="s">
        <v>986</v>
      </c>
      <c r="C946" s="19">
        <v>-2417.8000000000002</v>
      </c>
      <c r="D946" s="19">
        <v>-7552.1749099999997</v>
      </c>
      <c r="E946" s="26" t="s">
        <v>2168</v>
      </c>
      <c r="F946" s="26"/>
      <c r="G946" s="26">
        <v>0</v>
      </c>
    </row>
    <row r="947" spans="1:7" x14ac:dyDescent="0.2">
      <c r="A947" s="43" t="s">
        <v>988</v>
      </c>
      <c r="B947" s="15" t="s">
        <v>987</v>
      </c>
      <c r="C947" s="21">
        <v>123659486.81026</v>
      </c>
      <c r="D947" s="21">
        <v>116362816.08459</v>
      </c>
      <c r="E947" s="20">
        <f t="shared" si="29"/>
        <v>94.099384597264404</v>
      </c>
      <c r="F947" s="20">
        <v>104543430.31949</v>
      </c>
      <c r="G947" s="20">
        <f t="shared" ref="G947:G967" si="30">D947/F947*100</f>
        <v>111.30571833063001</v>
      </c>
    </row>
    <row r="948" spans="1:7" x14ac:dyDescent="0.2">
      <c r="A948" s="43" t="s">
        <v>989</v>
      </c>
      <c r="B948" s="15" t="s">
        <v>1062</v>
      </c>
      <c r="C948" s="21">
        <v>7971491.1886899993</v>
      </c>
      <c r="D948" s="21">
        <v>7486254.91971</v>
      </c>
      <c r="E948" s="20">
        <f t="shared" si="29"/>
        <v>93.912854477359829</v>
      </c>
      <c r="F948" s="20">
        <v>6901856.4965600008</v>
      </c>
      <c r="G948" s="20">
        <f t="shared" si="30"/>
        <v>108.46726418379278</v>
      </c>
    </row>
    <row r="949" spans="1:7" ht="22.5" x14ac:dyDescent="0.2">
      <c r="A949" s="13" t="s">
        <v>990</v>
      </c>
      <c r="B949" s="11" t="s">
        <v>1063</v>
      </c>
      <c r="C949" s="19">
        <v>225226.31568</v>
      </c>
      <c r="D949" s="19">
        <v>221081.08669</v>
      </c>
      <c r="E949" s="26">
        <f t="shared" si="29"/>
        <v>98.159527239308247</v>
      </c>
      <c r="F949" s="26">
        <v>234745.04955000003</v>
      </c>
      <c r="G949" s="26">
        <f t="shared" si="30"/>
        <v>94.179232794815704</v>
      </c>
    </row>
    <row r="950" spans="1:7" ht="33.75" x14ac:dyDescent="0.2">
      <c r="A950" s="13" t="s">
        <v>991</v>
      </c>
      <c r="B950" s="11" t="s">
        <v>1064</v>
      </c>
      <c r="C950" s="19">
        <v>342660.16813000001</v>
      </c>
      <c r="D950" s="19">
        <v>336567.88037000003</v>
      </c>
      <c r="E950" s="26">
        <f t="shared" si="29"/>
        <v>98.222061293774701</v>
      </c>
      <c r="F950" s="26">
        <v>308931.04764999996</v>
      </c>
      <c r="G950" s="26">
        <f t="shared" si="30"/>
        <v>108.94595506998405</v>
      </c>
    </row>
    <row r="951" spans="1:7" ht="33.75" x14ac:dyDescent="0.2">
      <c r="A951" s="13" t="s">
        <v>992</v>
      </c>
      <c r="B951" s="11" t="s">
        <v>1065</v>
      </c>
      <c r="C951" s="19">
        <v>2332145.8207299998</v>
      </c>
      <c r="D951" s="19">
        <v>2279023.8766799998</v>
      </c>
      <c r="E951" s="26">
        <f t="shared" si="29"/>
        <v>97.722185998070572</v>
      </c>
      <c r="F951" s="26">
        <v>2173226.5519099999</v>
      </c>
      <c r="G951" s="26">
        <f t="shared" si="30"/>
        <v>104.86821425391739</v>
      </c>
    </row>
    <row r="952" spans="1:7" x14ac:dyDescent="0.2">
      <c r="A952" s="13" t="s">
        <v>993</v>
      </c>
      <c r="B952" s="11" t="s">
        <v>1066</v>
      </c>
      <c r="C952" s="19">
        <v>302716.5</v>
      </c>
      <c r="D952" s="19">
        <v>293303.12663000001</v>
      </c>
      <c r="E952" s="26">
        <f t="shared" si="29"/>
        <v>96.890366607039923</v>
      </c>
      <c r="F952" s="26">
        <v>313536.82747000002</v>
      </c>
      <c r="G952" s="26">
        <f t="shared" si="30"/>
        <v>93.546627041145271</v>
      </c>
    </row>
    <row r="953" spans="1:7" ht="22.5" x14ac:dyDescent="0.2">
      <c r="A953" s="13" t="s">
        <v>994</v>
      </c>
      <c r="B953" s="11" t="s">
        <v>1067</v>
      </c>
      <c r="C953" s="19">
        <v>793107.07348999998</v>
      </c>
      <c r="D953" s="19">
        <v>771415.98950000003</v>
      </c>
      <c r="E953" s="26">
        <f t="shared" si="29"/>
        <v>97.265049737288294</v>
      </c>
      <c r="F953" s="26">
        <v>791736.87653000001</v>
      </c>
      <c r="G953" s="26">
        <f t="shared" si="30"/>
        <v>97.433378735740874</v>
      </c>
    </row>
    <row r="954" spans="1:7" x14ac:dyDescent="0.2">
      <c r="A954" s="13" t="s">
        <v>995</v>
      </c>
      <c r="B954" s="11" t="s">
        <v>1068</v>
      </c>
      <c r="C954" s="19">
        <v>190581.70950999999</v>
      </c>
      <c r="D954" s="19">
        <v>189588.69117999999</v>
      </c>
      <c r="E954" s="26">
        <f t="shared" si="29"/>
        <v>99.478954023157257</v>
      </c>
      <c r="F954" s="26">
        <v>251749.79472000001</v>
      </c>
      <c r="G954" s="26">
        <f t="shared" si="30"/>
        <v>75.308379651655116</v>
      </c>
    </row>
    <row r="955" spans="1:7" x14ac:dyDescent="0.2">
      <c r="A955" s="13" t="s">
        <v>996</v>
      </c>
      <c r="B955" s="11" t="s">
        <v>1069</v>
      </c>
      <c r="C955" s="19">
        <v>109960.52515</v>
      </c>
      <c r="D955" s="19">
        <v>102036.66962999999</v>
      </c>
      <c r="E955" s="26">
        <f t="shared" si="29"/>
        <v>92.793908987619986</v>
      </c>
      <c r="F955" s="26">
        <v>121.66021000000001</v>
      </c>
      <c r="G955" s="26" t="s">
        <v>2168</v>
      </c>
    </row>
    <row r="956" spans="1:7" x14ac:dyDescent="0.2">
      <c r="A956" s="13" t="s">
        <v>997</v>
      </c>
      <c r="B956" s="11" t="s">
        <v>1070</v>
      </c>
      <c r="C956" s="19">
        <v>265625.77993000002</v>
      </c>
      <c r="D956" s="19">
        <v>0</v>
      </c>
      <c r="E956" s="26">
        <f t="shared" si="29"/>
        <v>0</v>
      </c>
      <c r="F956" s="26">
        <v>0</v>
      </c>
      <c r="G956" s="26">
        <v>0</v>
      </c>
    </row>
    <row r="957" spans="1:7" x14ac:dyDescent="0.2">
      <c r="A957" s="13" t="s">
        <v>998</v>
      </c>
      <c r="B957" s="11" t="s">
        <v>1071</v>
      </c>
      <c r="C957" s="19">
        <v>3409467.2960700002</v>
      </c>
      <c r="D957" s="19">
        <v>3293237.5990300002</v>
      </c>
      <c r="E957" s="26">
        <f t="shared" ref="E957:E965" si="31">D957/C957*100</f>
        <v>96.590971933534163</v>
      </c>
      <c r="F957" s="26">
        <v>2827808.6885199999</v>
      </c>
      <c r="G957" s="26">
        <f t="shared" ref="G957:G965" si="32">D957/F957*100</f>
        <v>116.45899570220195</v>
      </c>
    </row>
    <row r="958" spans="1:7" x14ac:dyDescent="0.2">
      <c r="A958" s="43" t="s">
        <v>999</v>
      </c>
      <c r="B958" s="15" t="s">
        <v>1072</v>
      </c>
      <c r="C958" s="21">
        <v>159328.36169999998</v>
      </c>
      <c r="D958" s="21">
        <v>159086.20430000001</v>
      </c>
      <c r="E958" s="20">
        <f t="shared" si="31"/>
        <v>99.848013625812627</v>
      </c>
      <c r="F958" s="20">
        <v>30016.641760000002</v>
      </c>
      <c r="G958" s="20" t="s">
        <v>2168</v>
      </c>
    </row>
    <row r="959" spans="1:7" x14ac:dyDescent="0.2">
      <c r="A959" s="13" t="s">
        <v>1000</v>
      </c>
      <c r="B959" s="11" t="s">
        <v>1073</v>
      </c>
      <c r="C959" s="19">
        <v>159328.36169999998</v>
      </c>
      <c r="D959" s="19">
        <v>159086.20430000001</v>
      </c>
      <c r="E959" s="26">
        <f t="shared" si="31"/>
        <v>99.848013625812627</v>
      </c>
      <c r="F959" s="26">
        <v>30016.641760000002</v>
      </c>
      <c r="G959" s="26" t="s">
        <v>2168</v>
      </c>
    </row>
    <row r="960" spans="1:7" ht="21.75" x14ac:dyDescent="0.2">
      <c r="A960" s="43" t="s">
        <v>1001</v>
      </c>
      <c r="B960" s="15" t="s">
        <v>1074</v>
      </c>
      <c r="C960" s="21">
        <v>1192610.7583399999</v>
      </c>
      <c r="D960" s="21">
        <v>1174550.11127</v>
      </c>
      <c r="E960" s="20">
        <f t="shared" si="31"/>
        <v>98.485620983736666</v>
      </c>
      <c r="F960" s="20">
        <v>1063152.45108</v>
      </c>
      <c r="G960" s="20">
        <f t="shared" si="32"/>
        <v>110.47805139110925</v>
      </c>
    </row>
    <row r="961" spans="1:7" x14ac:dyDescent="0.2">
      <c r="A961" s="13" t="s">
        <v>1002</v>
      </c>
      <c r="B961" s="11" t="s">
        <v>1075</v>
      </c>
      <c r="C961" s="19">
        <v>59699.860959999998</v>
      </c>
      <c r="D961" s="19">
        <v>59675.347959999999</v>
      </c>
      <c r="E961" s="26">
        <f t="shared" si="31"/>
        <v>99.958939602863694</v>
      </c>
      <c r="F961" s="26">
        <v>61074.893710000004</v>
      </c>
      <c r="G961" s="26">
        <f t="shared" si="32"/>
        <v>97.708476159376673</v>
      </c>
    </row>
    <row r="962" spans="1:7" x14ac:dyDescent="0.2">
      <c r="A962" s="13" t="s">
        <v>1405</v>
      </c>
      <c r="B962" s="11" t="s">
        <v>1076</v>
      </c>
      <c r="C962" s="19">
        <v>37652.993289999999</v>
      </c>
      <c r="D962" s="19">
        <v>37184.223389999999</v>
      </c>
      <c r="E962" s="26">
        <f t="shared" si="31"/>
        <v>98.75502620365512</v>
      </c>
      <c r="F962" s="26">
        <v>41650.272299999997</v>
      </c>
      <c r="G962" s="26">
        <f t="shared" si="32"/>
        <v>89.27726359666562</v>
      </c>
    </row>
    <row r="963" spans="1:7" ht="22.5" x14ac:dyDescent="0.2">
      <c r="A963" s="13" t="s">
        <v>1406</v>
      </c>
      <c r="B963" s="11" t="s">
        <v>1077</v>
      </c>
      <c r="C963" s="19">
        <v>985882.91339999996</v>
      </c>
      <c r="D963" s="19">
        <v>972209.97844000009</v>
      </c>
      <c r="E963" s="26">
        <f t="shared" si="31"/>
        <v>98.613127910610984</v>
      </c>
      <c r="F963" s="26">
        <v>880281.40347000002</v>
      </c>
      <c r="G963" s="26">
        <f t="shared" si="32"/>
        <v>110.44308951746848</v>
      </c>
    </row>
    <row r="964" spans="1:7" x14ac:dyDescent="0.2">
      <c r="A964" s="13" t="s">
        <v>1003</v>
      </c>
      <c r="B964" s="11" t="s">
        <v>1078</v>
      </c>
      <c r="C964" s="19">
        <v>4950</v>
      </c>
      <c r="D964" s="19">
        <v>1967.327</v>
      </c>
      <c r="E964" s="26">
        <f t="shared" si="31"/>
        <v>39.743979797979797</v>
      </c>
      <c r="F964" s="26">
        <v>3340.6909999999998</v>
      </c>
      <c r="G964" s="26">
        <f t="shared" si="32"/>
        <v>58.88982249480722</v>
      </c>
    </row>
    <row r="965" spans="1:7" ht="22.5" x14ac:dyDescent="0.2">
      <c r="A965" s="13" t="s">
        <v>1004</v>
      </c>
      <c r="B965" s="11" t="s">
        <v>1079</v>
      </c>
      <c r="C965" s="19">
        <v>104424.99068999999</v>
      </c>
      <c r="D965" s="19">
        <v>103513.23448</v>
      </c>
      <c r="E965" s="26">
        <f t="shared" si="31"/>
        <v>99.126879299700704</v>
      </c>
      <c r="F965" s="26">
        <v>76805.190599999987</v>
      </c>
      <c r="G965" s="26">
        <f t="shared" si="32"/>
        <v>134.77374858568481</v>
      </c>
    </row>
    <row r="966" spans="1:7" x14ac:dyDescent="0.2">
      <c r="A966" s="43" t="s">
        <v>1005</v>
      </c>
      <c r="B966" s="15" t="s">
        <v>1080</v>
      </c>
      <c r="C966" s="21">
        <v>31465863.820150003</v>
      </c>
      <c r="D966" s="21">
        <v>29644819.45544</v>
      </c>
      <c r="E966" s="20">
        <f t="shared" si="29"/>
        <v>94.212635079340018</v>
      </c>
      <c r="F966" s="20">
        <v>25284146.728419997</v>
      </c>
      <c r="G966" s="20">
        <f t="shared" si="30"/>
        <v>117.24666754175455</v>
      </c>
    </row>
    <row r="967" spans="1:7" x14ac:dyDescent="0.2">
      <c r="A967" s="13" t="s">
        <v>1006</v>
      </c>
      <c r="B967" s="11" t="s">
        <v>1081</v>
      </c>
      <c r="C967" s="19">
        <v>488103.26976</v>
      </c>
      <c r="D967" s="19">
        <v>470747.54386999999</v>
      </c>
      <c r="E967" s="26">
        <f t="shared" si="29"/>
        <v>96.444251254753155</v>
      </c>
      <c r="F967" s="26">
        <v>349087.47467000003</v>
      </c>
      <c r="G967" s="26">
        <f t="shared" si="30"/>
        <v>134.8508835256859</v>
      </c>
    </row>
    <row r="968" spans="1:7" x14ac:dyDescent="0.2">
      <c r="A968" s="13" t="s">
        <v>1007</v>
      </c>
      <c r="B968" s="11" t="s">
        <v>1082</v>
      </c>
      <c r="C968" s="19">
        <v>1813201.2161099999</v>
      </c>
      <c r="D968" s="19">
        <v>1794042.9391700001</v>
      </c>
      <c r="E968" s="26">
        <f t="shared" ref="E968:E1088" si="33">D968/C968*100</f>
        <v>98.943400392092087</v>
      </c>
      <c r="F968" s="26">
        <v>1785714.6540599999</v>
      </c>
      <c r="G968" s="26">
        <f t="shared" ref="G968:G1088" si="34">D968/F968*100</f>
        <v>100.46638386995734</v>
      </c>
    </row>
    <row r="969" spans="1:7" x14ac:dyDescent="0.2">
      <c r="A969" s="13" t="s">
        <v>1008</v>
      </c>
      <c r="B969" s="11" t="s">
        <v>1083</v>
      </c>
      <c r="C969" s="19">
        <v>95434.793999999994</v>
      </c>
      <c r="D969" s="19">
        <v>89521.946519999998</v>
      </c>
      <c r="E969" s="26">
        <f t="shared" si="33"/>
        <v>93.804306341353865</v>
      </c>
      <c r="F969" s="26">
        <v>52292.545720000002</v>
      </c>
      <c r="G969" s="26">
        <f t="shared" si="34"/>
        <v>171.19447004807245</v>
      </c>
    </row>
    <row r="970" spans="1:7" x14ac:dyDescent="0.2">
      <c r="A970" s="13" t="s">
        <v>1009</v>
      </c>
      <c r="B970" s="11" t="s">
        <v>1084</v>
      </c>
      <c r="C970" s="19">
        <v>574405.43999999994</v>
      </c>
      <c r="D970" s="19">
        <v>548619.35034</v>
      </c>
      <c r="E970" s="26">
        <f t="shared" si="33"/>
        <v>95.510820778438315</v>
      </c>
      <c r="F970" s="26">
        <v>473860.30922000005</v>
      </c>
      <c r="G970" s="26">
        <f t="shared" si="34"/>
        <v>115.77659906630657</v>
      </c>
    </row>
    <row r="971" spans="1:7" x14ac:dyDescent="0.2">
      <c r="A971" s="13" t="s">
        <v>1010</v>
      </c>
      <c r="B971" s="11" t="s">
        <v>1085</v>
      </c>
      <c r="C971" s="19">
        <v>5060749.8388599996</v>
      </c>
      <c r="D971" s="19">
        <v>4903024.9539299998</v>
      </c>
      <c r="E971" s="26">
        <f t="shared" si="33"/>
        <v>96.88336926439483</v>
      </c>
      <c r="F971" s="26">
        <v>4259494.7926199995</v>
      </c>
      <c r="G971" s="26">
        <f t="shared" si="34"/>
        <v>115.10813353792521</v>
      </c>
    </row>
    <row r="972" spans="1:7" x14ac:dyDescent="0.2">
      <c r="A972" s="13" t="s">
        <v>1011</v>
      </c>
      <c r="B972" s="11" t="s">
        <v>1086</v>
      </c>
      <c r="C972" s="19">
        <v>19782523.145810001</v>
      </c>
      <c r="D972" s="19">
        <v>18309964.537610002</v>
      </c>
      <c r="E972" s="26">
        <f t="shared" si="33"/>
        <v>92.556264954948929</v>
      </c>
      <c r="F972" s="26">
        <v>16429674.356350001</v>
      </c>
      <c r="G972" s="26">
        <f t="shared" si="34"/>
        <v>111.44447625970916</v>
      </c>
    </row>
    <row r="973" spans="1:7" x14ac:dyDescent="0.2">
      <c r="A973" s="13" t="s">
        <v>1012</v>
      </c>
      <c r="B973" s="11" t="s">
        <v>1087</v>
      </c>
      <c r="C973" s="19">
        <v>215140.65100000001</v>
      </c>
      <c r="D973" s="19">
        <v>205023.67240000001</v>
      </c>
      <c r="E973" s="26">
        <f t="shared" si="33"/>
        <v>95.297504886698519</v>
      </c>
      <c r="F973" s="26">
        <v>173875.02956</v>
      </c>
      <c r="G973" s="26">
        <f t="shared" si="34"/>
        <v>117.91438535988941</v>
      </c>
    </row>
    <row r="974" spans="1:7" x14ac:dyDescent="0.2">
      <c r="A974" s="13" t="s">
        <v>1013</v>
      </c>
      <c r="B974" s="11" t="s">
        <v>1088</v>
      </c>
      <c r="C974" s="19">
        <v>3436305.4646100001</v>
      </c>
      <c r="D974" s="19">
        <v>3323874.5115999999</v>
      </c>
      <c r="E974" s="26">
        <f t="shared" si="33"/>
        <v>96.728144393217946</v>
      </c>
      <c r="F974" s="26">
        <v>1760147.5662199999</v>
      </c>
      <c r="G974" s="26">
        <f t="shared" si="34"/>
        <v>188.84067309982296</v>
      </c>
    </row>
    <row r="975" spans="1:7" x14ac:dyDescent="0.2">
      <c r="A975" s="43" t="s">
        <v>1014</v>
      </c>
      <c r="B975" s="15" t="s">
        <v>1089</v>
      </c>
      <c r="C975" s="21">
        <v>9028676.7663400006</v>
      </c>
      <c r="D975" s="21">
        <v>7449332.5916299997</v>
      </c>
      <c r="E975" s="20">
        <f t="shared" si="33"/>
        <v>82.507467975839091</v>
      </c>
      <c r="F975" s="20">
        <v>5844666.7149999999</v>
      </c>
      <c r="G975" s="20">
        <f t="shared" si="34"/>
        <v>127.45521609490098</v>
      </c>
    </row>
    <row r="976" spans="1:7" x14ac:dyDescent="0.2">
      <c r="A976" s="13" t="s">
        <v>1015</v>
      </c>
      <c r="B976" s="11" t="s">
        <v>1090</v>
      </c>
      <c r="C976" s="19">
        <v>2506614.2658500001</v>
      </c>
      <c r="D976" s="19">
        <v>1305232.1249899999</v>
      </c>
      <c r="E976" s="26">
        <f t="shared" si="33"/>
        <v>52.071519051511984</v>
      </c>
      <c r="F976" s="26">
        <v>507770.73032999999</v>
      </c>
      <c r="G976" s="26" t="s">
        <v>2168</v>
      </c>
    </row>
    <row r="977" spans="1:7" x14ac:dyDescent="0.2">
      <c r="A977" s="13" t="s">
        <v>1016</v>
      </c>
      <c r="B977" s="11" t="s">
        <v>1091</v>
      </c>
      <c r="C977" s="19">
        <v>3580516.05302</v>
      </c>
      <c r="D977" s="19">
        <v>3316715.1289899996</v>
      </c>
      <c r="E977" s="26">
        <f t="shared" si="33"/>
        <v>92.632321148022882</v>
      </c>
      <c r="F977" s="26">
        <v>2944595.13698</v>
      </c>
      <c r="G977" s="26">
        <f t="shared" si="34"/>
        <v>112.63739070056499</v>
      </c>
    </row>
    <row r="978" spans="1:7" x14ac:dyDescent="0.2">
      <c r="A978" s="13" t="s">
        <v>1017</v>
      </c>
      <c r="B978" s="11" t="s">
        <v>1092</v>
      </c>
      <c r="C978" s="19">
        <v>2368256.8591900002</v>
      </c>
      <c r="D978" s="19">
        <v>2259035.6445500003</v>
      </c>
      <c r="E978" s="26">
        <f t="shared" si="33"/>
        <v>95.38811788019666</v>
      </c>
      <c r="F978" s="26">
        <v>1909165.8410399999</v>
      </c>
      <c r="G978" s="26">
        <f t="shared" si="34"/>
        <v>118.32579422851042</v>
      </c>
    </row>
    <row r="979" spans="1:7" x14ac:dyDescent="0.2">
      <c r="A979" s="13" t="s">
        <v>1018</v>
      </c>
      <c r="B979" s="11" t="s">
        <v>1093</v>
      </c>
      <c r="C979" s="19">
        <v>573289.58828000003</v>
      </c>
      <c r="D979" s="19">
        <v>568349.69310000003</v>
      </c>
      <c r="E979" s="26">
        <f t="shared" si="33"/>
        <v>99.138324630171496</v>
      </c>
      <c r="F979" s="26">
        <v>483135.00665</v>
      </c>
      <c r="G979" s="26">
        <f t="shared" si="34"/>
        <v>117.63786214558709</v>
      </c>
    </row>
    <row r="980" spans="1:7" x14ac:dyDescent="0.2">
      <c r="A980" s="43" t="s">
        <v>1019</v>
      </c>
      <c r="B980" s="15" t="s">
        <v>1094</v>
      </c>
      <c r="C980" s="21">
        <v>1157490.0312000001</v>
      </c>
      <c r="D980" s="21">
        <v>1152452.82048</v>
      </c>
      <c r="E980" s="20">
        <f t="shared" si="33"/>
        <v>99.5648160602491</v>
      </c>
      <c r="F980" s="20">
        <v>1199130.3225699998</v>
      </c>
      <c r="G980" s="20">
        <f t="shared" si="34"/>
        <v>96.107387061152821</v>
      </c>
    </row>
    <row r="981" spans="1:7" x14ac:dyDescent="0.2">
      <c r="A981" s="13" t="s">
        <v>1020</v>
      </c>
      <c r="B981" s="11" t="s">
        <v>1095</v>
      </c>
      <c r="C981" s="19">
        <v>1930.7</v>
      </c>
      <c r="D981" s="19">
        <v>1900.13399</v>
      </c>
      <c r="E981" s="26">
        <f t="shared" si="33"/>
        <v>98.416843113896519</v>
      </c>
      <c r="F981" s="26">
        <v>2623.8304399999997</v>
      </c>
      <c r="G981" s="26">
        <f t="shared" si="34"/>
        <v>72.418322504102065</v>
      </c>
    </row>
    <row r="982" spans="1:7" x14ac:dyDescent="0.2">
      <c r="A982" s="13" t="s">
        <v>1021</v>
      </c>
      <c r="B982" s="11" t="s">
        <v>1096</v>
      </c>
      <c r="C982" s="19">
        <v>32884.152000000002</v>
      </c>
      <c r="D982" s="19">
        <v>32369.944219999998</v>
      </c>
      <c r="E982" s="26">
        <f t="shared" si="33"/>
        <v>98.436305184333165</v>
      </c>
      <c r="F982" s="26">
        <v>29198.930629999999</v>
      </c>
      <c r="G982" s="26">
        <f t="shared" si="34"/>
        <v>110.86003330115793</v>
      </c>
    </row>
    <row r="983" spans="1:7" x14ac:dyDescent="0.2">
      <c r="A983" s="13" t="s">
        <v>1022</v>
      </c>
      <c r="B983" s="11" t="s">
        <v>1097</v>
      </c>
      <c r="C983" s="19">
        <v>1122675.1792000001</v>
      </c>
      <c r="D983" s="19">
        <v>1118182.74227</v>
      </c>
      <c r="E983" s="26">
        <f t="shared" si="33"/>
        <v>99.599845350353135</v>
      </c>
      <c r="F983" s="26">
        <v>1167307.5615000001</v>
      </c>
      <c r="G983" s="26">
        <f t="shared" si="34"/>
        <v>95.791613037537928</v>
      </c>
    </row>
    <row r="984" spans="1:7" x14ac:dyDescent="0.2">
      <c r="A984" s="43" t="s">
        <v>1023</v>
      </c>
      <c r="B984" s="15" t="s">
        <v>1098</v>
      </c>
      <c r="C984" s="21">
        <v>27722066.16395</v>
      </c>
      <c r="D984" s="21">
        <v>26835222.83543</v>
      </c>
      <c r="E984" s="20">
        <f t="shared" si="33"/>
        <v>96.80094794062191</v>
      </c>
      <c r="F984" s="20">
        <v>25861329.518860001</v>
      </c>
      <c r="G984" s="20">
        <f t="shared" si="34"/>
        <v>103.76582849640334</v>
      </c>
    </row>
    <row r="985" spans="1:7" x14ac:dyDescent="0.2">
      <c r="A985" s="13" t="s">
        <v>1024</v>
      </c>
      <c r="B985" s="11" t="s">
        <v>1099</v>
      </c>
      <c r="C985" s="19">
        <v>6972895.7377200006</v>
      </c>
      <c r="D985" s="19">
        <v>6825694.9024200002</v>
      </c>
      <c r="E985" s="26">
        <f t="shared" si="33"/>
        <v>97.888956886251506</v>
      </c>
      <c r="F985" s="26">
        <v>6213256.8156499993</v>
      </c>
      <c r="G985" s="26">
        <f t="shared" si="34"/>
        <v>109.85695754966038</v>
      </c>
    </row>
    <row r="986" spans="1:7" x14ac:dyDescent="0.2">
      <c r="A986" s="13" t="s">
        <v>1025</v>
      </c>
      <c r="B986" s="11" t="s">
        <v>1100</v>
      </c>
      <c r="C986" s="19">
        <v>15039495.30325</v>
      </c>
      <c r="D986" s="19">
        <v>14398865.015719999</v>
      </c>
      <c r="E986" s="26">
        <f t="shared" si="33"/>
        <v>95.740347168488015</v>
      </c>
      <c r="F986" s="26">
        <v>12829337.616489999</v>
      </c>
      <c r="G986" s="26">
        <f t="shared" si="34"/>
        <v>112.23389270863548</v>
      </c>
    </row>
    <row r="987" spans="1:7" x14ac:dyDescent="0.2">
      <c r="A987" s="13" t="s">
        <v>1026</v>
      </c>
      <c r="B987" s="11" t="s">
        <v>1101</v>
      </c>
      <c r="C987" s="19">
        <v>1755329.05378</v>
      </c>
      <c r="D987" s="19">
        <v>1740115.9233900001</v>
      </c>
      <c r="E987" s="26">
        <f t="shared" si="33"/>
        <v>99.133317462202371</v>
      </c>
      <c r="F987" s="26">
        <v>1600010.6795000001</v>
      </c>
      <c r="G987" s="26">
        <f t="shared" si="34"/>
        <v>108.75651929609511</v>
      </c>
    </row>
    <row r="988" spans="1:7" x14ac:dyDescent="0.2">
      <c r="A988" s="13" t="s">
        <v>1027</v>
      </c>
      <c r="B988" s="11" t="s">
        <v>1102</v>
      </c>
      <c r="C988" s="19">
        <v>2145526.1127900002</v>
      </c>
      <c r="D988" s="19">
        <v>2122123.3354000002</v>
      </c>
      <c r="E988" s="26">
        <f t="shared" si="33"/>
        <v>98.909228964845013</v>
      </c>
      <c r="F988" s="26">
        <v>1836053.8150299999</v>
      </c>
      <c r="G988" s="26">
        <f t="shared" si="34"/>
        <v>115.58067187509566</v>
      </c>
    </row>
    <row r="989" spans="1:7" x14ac:dyDescent="0.2">
      <c r="A989" s="13" t="s">
        <v>1028</v>
      </c>
      <c r="B989" s="11" t="s">
        <v>1103</v>
      </c>
      <c r="C989" s="19">
        <v>82113.30876</v>
      </c>
      <c r="D989" s="19">
        <v>78380.999459999992</v>
      </c>
      <c r="E989" s="26">
        <f t="shared" si="33"/>
        <v>95.45468407452833</v>
      </c>
      <c r="F989" s="26">
        <v>88329.06137000001</v>
      </c>
      <c r="G989" s="26">
        <f t="shared" si="34"/>
        <v>88.737498445354518</v>
      </c>
    </row>
    <row r="990" spans="1:7" x14ac:dyDescent="0.2">
      <c r="A990" s="13" t="s">
        <v>1029</v>
      </c>
      <c r="B990" s="11" t="s">
        <v>1104</v>
      </c>
      <c r="C990" s="19">
        <v>619363.10363000003</v>
      </c>
      <c r="D990" s="19">
        <v>588344.52033000009</v>
      </c>
      <c r="E990" s="26">
        <f t="shared" si="33"/>
        <v>94.991858068683072</v>
      </c>
      <c r="F990" s="26">
        <v>2118362.81648</v>
      </c>
      <c r="G990" s="26">
        <f t="shared" si="34"/>
        <v>27.773548315374462</v>
      </c>
    </row>
    <row r="991" spans="1:7" x14ac:dyDescent="0.2">
      <c r="A991" s="13" t="s">
        <v>1030</v>
      </c>
      <c r="B991" s="11" t="s">
        <v>1105</v>
      </c>
      <c r="C991" s="19">
        <v>1107343.5440199999</v>
      </c>
      <c r="D991" s="19">
        <v>1081698.1387100001</v>
      </c>
      <c r="E991" s="26">
        <f t="shared" si="33"/>
        <v>97.684060610774949</v>
      </c>
      <c r="F991" s="26">
        <v>1175978.7143399999</v>
      </c>
      <c r="G991" s="26">
        <f t="shared" si="34"/>
        <v>91.98279913740501</v>
      </c>
    </row>
    <row r="992" spans="1:7" x14ac:dyDescent="0.2">
      <c r="A992" s="43" t="s">
        <v>1031</v>
      </c>
      <c r="B992" s="15" t="s">
        <v>1106</v>
      </c>
      <c r="C992" s="21">
        <v>5323708.9718199996</v>
      </c>
      <c r="D992" s="21">
        <v>4859467.7801400004</v>
      </c>
      <c r="E992" s="20">
        <f t="shared" si="33"/>
        <v>91.279741358189042</v>
      </c>
      <c r="F992" s="20">
        <v>4149571.9044499998</v>
      </c>
      <c r="G992" s="20">
        <f t="shared" si="34"/>
        <v>117.1076894686102</v>
      </c>
    </row>
    <row r="993" spans="1:7" x14ac:dyDescent="0.2">
      <c r="A993" s="13" t="s">
        <v>1032</v>
      </c>
      <c r="B993" s="11" t="s">
        <v>1107</v>
      </c>
      <c r="C993" s="19">
        <v>5043728.3283400005</v>
      </c>
      <c r="D993" s="19">
        <v>4585959.8508799998</v>
      </c>
      <c r="E993" s="26">
        <f t="shared" si="33"/>
        <v>90.924006059409194</v>
      </c>
      <c r="F993" s="26">
        <v>3884297.7908699997</v>
      </c>
      <c r="G993" s="26">
        <f t="shared" si="34"/>
        <v>118.06406454364155</v>
      </c>
    </row>
    <row r="994" spans="1:7" x14ac:dyDescent="0.2">
      <c r="A994" s="13" t="s">
        <v>1033</v>
      </c>
      <c r="B994" s="11" t="s">
        <v>1108</v>
      </c>
      <c r="C994" s="19">
        <v>13877</v>
      </c>
      <c r="D994" s="19">
        <v>13877</v>
      </c>
      <c r="E994" s="26">
        <f t="shared" si="33"/>
        <v>100</v>
      </c>
      <c r="F994" s="26">
        <v>11999.7</v>
      </c>
      <c r="G994" s="26">
        <f t="shared" si="34"/>
        <v>115.64455778061118</v>
      </c>
    </row>
    <row r="995" spans="1:7" x14ac:dyDescent="0.2">
      <c r="A995" s="13" t="s">
        <v>1034</v>
      </c>
      <c r="B995" s="11" t="s">
        <v>1109</v>
      </c>
      <c r="C995" s="19">
        <v>266103.64347999997</v>
      </c>
      <c r="D995" s="19">
        <v>259630.92926</v>
      </c>
      <c r="E995" s="26">
        <f t="shared" si="33"/>
        <v>97.567596544206495</v>
      </c>
      <c r="F995" s="26">
        <v>253274.41358000002</v>
      </c>
      <c r="G995" s="26">
        <f t="shared" si="34"/>
        <v>102.50973463531174</v>
      </c>
    </row>
    <row r="996" spans="1:7" x14ac:dyDescent="0.2">
      <c r="A996" s="43" t="s">
        <v>1035</v>
      </c>
      <c r="B996" s="15" t="s">
        <v>1110</v>
      </c>
      <c r="C996" s="21">
        <v>14266432.3226</v>
      </c>
      <c r="D996" s="21">
        <v>13004666.70774</v>
      </c>
      <c r="E996" s="20">
        <f t="shared" si="33"/>
        <v>91.155703217677001</v>
      </c>
      <c r="F996" s="20">
        <v>11144973.22273</v>
      </c>
      <c r="G996" s="20">
        <f t="shared" si="34"/>
        <v>116.68638809483349</v>
      </c>
    </row>
    <row r="997" spans="1:7" x14ac:dyDescent="0.2">
      <c r="A997" s="13" t="s">
        <v>1036</v>
      </c>
      <c r="B997" s="11" t="s">
        <v>1111</v>
      </c>
      <c r="C997" s="19">
        <v>5829057.2110299999</v>
      </c>
      <c r="D997" s="19">
        <v>5431174.4912399994</v>
      </c>
      <c r="E997" s="26">
        <f t="shared" si="33"/>
        <v>93.174149688613298</v>
      </c>
      <c r="F997" s="26">
        <v>1973264.5236300002</v>
      </c>
      <c r="G997" s="26" t="s">
        <v>2168</v>
      </c>
    </row>
    <row r="998" spans="1:7" x14ac:dyDescent="0.2">
      <c r="A998" s="13" t="s">
        <v>1037</v>
      </c>
      <c r="B998" s="11" t="s">
        <v>1112</v>
      </c>
      <c r="C998" s="19">
        <v>4623427.8463999992</v>
      </c>
      <c r="D998" s="19">
        <v>4099504.8893000004</v>
      </c>
      <c r="E998" s="26">
        <f t="shared" si="33"/>
        <v>88.668084060013001</v>
      </c>
      <c r="F998" s="26">
        <v>3437566.1029099999</v>
      </c>
      <c r="G998" s="26">
        <f t="shared" si="34"/>
        <v>119.25603076635095</v>
      </c>
    </row>
    <row r="999" spans="1:7" x14ac:dyDescent="0.2">
      <c r="A999" s="13" t="s">
        <v>1038</v>
      </c>
      <c r="B999" s="11" t="s">
        <v>1113</v>
      </c>
      <c r="C999" s="19">
        <v>62677.9</v>
      </c>
      <c r="D999" s="19">
        <v>62543.89041</v>
      </c>
      <c r="E999" s="26">
        <f t="shared" si="33"/>
        <v>99.78619323557426</v>
      </c>
      <c r="F999" s="26">
        <v>56976.562659999996</v>
      </c>
      <c r="G999" s="26">
        <f t="shared" si="34"/>
        <v>109.77125942683186</v>
      </c>
    </row>
    <row r="1000" spans="1:7" x14ac:dyDescent="0.2">
      <c r="A1000" s="13" t="s">
        <v>1039</v>
      </c>
      <c r="B1000" s="11" t="s">
        <v>1114</v>
      </c>
      <c r="C1000" s="19">
        <v>701222.96348999999</v>
      </c>
      <c r="D1000" s="19">
        <v>700927.15861000004</v>
      </c>
      <c r="E1000" s="26">
        <f t="shared" ref="E1000:E1009" si="35">D1000/C1000*100</f>
        <v>99.957815859519528</v>
      </c>
      <c r="F1000" s="26">
        <v>532022.76497999998</v>
      </c>
      <c r="G1000" s="26">
        <f t="shared" ref="G1000:G1009" si="36">D1000/F1000*100</f>
        <v>131.74758765000396</v>
      </c>
    </row>
    <row r="1001" spans="1:7" x14ac:dyDescent="0.2">
      <c r="A1001" s="13" t="s">
        <v>1040</v>
      </c>
      <c r="B1001" s="11" t="s">
        <v>1115</v>
      </c>
      <c r="C1001" s="19">
        <v>285191.34999999998</v>
      </c>
      <c r="D1001" s="19">
        <v>268448.59485000005</v>
      </c>
      <c r="E1001" s="26">
        <f t="shared" si="35"/>
        <v>94.129290685008527</v>
      </c>
      <c r="F1001" s="26">
        <v>338485.25216000003</v>
      </c>
      <c r="G1001" s="26">
        <f t="shared" si="36"/>
        <v>79.308800940936109</v>
      </c>
    </row>
    <row r="1002" spans="1:7" ht="22.5" x14ac:dyDescent="0.2">
      <c r="A1002" s="13" t="s">
        <v>1041</v>
      </c>
      <c r="B1002" s="11" t="s">
        <v>1116</v>
      </c>
      <c r="C1002" s="19">
        <v>136890.79999999999</v>
      </c>
      <c r="D1002" s="19">
        <v>136839.99047999998</v>
      </c>
      <c r="E1002" s="26">
        <f t="shared" si="35"/>
        <v>99.962883174033607</v>
      </c>
      <c r="F1002" s="26">
        <v>122907.27034999999</v>
      </c>
      <c r="G1002" s="26">
        <f t="shared" si="36"/>
        <v>111.33596091616398</v>
      </c>
    </row>
    <row r="1003" spans="1:7" x14ac:dyDescent="0.2">
      <c r="A1003" s="13" t="s">
        <v>1042</v>
      </c>
      <c r="B1003" s="11" t="s">
        <v>1117</v>
      </c>
      <c r="C1003" s="19">
        <v>2627964.2516799998</v>
      </c>
      <c r="D1003" s="19">
        <v>2305227.6928499998</v>
      </c>
      <c r="E1003" s="26">
        <f t="shared" si="35"/>
        <v>87.719141969922859</v>
      </c>
      <c r="F1003" s="26">
        <v>4683750.7460399996</v>
      </c>
      <c r="G1003" s="26">
        <f t="shared" si="36"/>
        <v>49.217556993164401</v>
      </c>
    </row>
    <row r="1004" spans="1:7" x14ac:dyDescent="0.2">
      <c r="A1004" s="43" t="s">
        <v>1043</v>
      </c>
      <c r="B1004" s="15" t="s">
        <v>1118</v>
      </c>
      <c r="C1004" s="21">
        <v>22538248.769230001</v>
      </c>
      <c r="D1004" s="21">
        <v>22218178.398359999</v>
      </c>
      <c r="E1004" s="20">
        <f t="shared" si="35"/>
        <v>98.579879146125265</v>
      </c>
      <c r="F1004" s="20">
        <v>20159071.30452</v>
      </c>
      <c r="G1004" s="20">
        <f t="shared" si="36"/>
        <v>110.21429540446297</v>
      </c>
    </row>
    <row r="1005" spans="1:7" x14ac:dyDescent="0.2">
      <c r="A1005" s="13" t="s">
        <v>1044</v>
      </c>
      <c r="B1005" s="11" t="s">
        <v>1119</v>
      </c>
      <c r="C1005" s="19">
        <v>161228.53199000002</v>
      </c>
      <c r="D1005" s="19">
        <v>155962.36186999999</v>
      </c>
      <c r="E1005" s="26">
        <f t="shared" si="35"/>
        <v>96.733723209533011</v>
      </c>
      <c r="F1005" s="26">
        <v>183899.00813</v>
      </c>
      <c r="G1005" s="26">
        <f t="shared" si="36"/>
        <v>84.808702045716672</v>
      </c>
    </row>
    <row r="1006" spans="1:7" x14ac:dyDescent="0.2">
      <c r="A1006" s="13" t="s">
        <v>1045</v>
      </c>
      <c r="B1006" s="11" t="s">
        <v>1120</v>
      </c>
      <c r="C1006" s="19">
        <v>2439882.0129999998</v>
      </c>
      <c r="D1006" s="19">
        <v>2435857.3727100003</v>
      </c>
      <c r="E1006" s="26">
        <f t="shared" si="35"/>
        <v>99.835047749499537</v>
      </c>
      <c r="F1006" s="26">
        <v>2225459.68805</v>
      </c>
      <c r="G1006" s="26">
        <f t="shared" si="36"/>
        <v>109.45412248039217</v>
      </c>
    </row>
    <row r="1007" spans="1:7" x14ac:dyDescent="0.2">
      <c r="A1007" s="13" t="s">
        <v>1046</v>
      </c>
      <c r="B1007" s="11" t="s">
        <v>1121</v>
      </c>
      <c r="C1007" s="19">
        <v>11683155.645129999</v>
      </c>
      <c r="D1007" s="19">
        <v>11557010.513319999</v>
      </c>
      <c r="E1007" s="26">
        <f t="shared" si="35"/>
        <v>98.920282022754847</v>
      </c>
      <c r="F1007" s="26">
        <v>10404686.093190001</v>
      </c>
      <c r="G1007" s="26">
        <f t="shared" si="36"/>
        <v>111.07505223905032</v>
      </c>
    </row>
    <row r="1008" spans="1:7" x14ac:dyDescent="0.2">
      <c r="A1008" s="13" t="s">
        <v>1047</v>
      </c>
      <c r="B1008" s="11" t="s">
        <v>1122</v>
      </c>
      <c r="C1008" s="19">
        <v>7823928.70211</v>
      </c>
      <c r="D1008" s="19">
        <v>7643873.9420200009</v>
      </c>
      <c r="E1008" s="26">
        <f t="shared" si="35"/>
        <v>97.698665632760168</v>
      </c>
      <c r="F1008" s="26">
        <v>6927191.5093400003</v>
      </c>
      <c r="G1008" s="26">
        <f t="shared" si="36"/>
        <v>110.34593069519862</v>
      </c>
    </row>
    <row r="1009" spans="1:7" x14ac:dyDescent="0.2">
      <c r="A1009" s="13" t="s">
        <v>1048</v>
      </c>
      <c r="B1009" s="11" t="s">
        <v>1123</v>
      </c>
      <c r="C1009" s="19">
        <v>430053.87699999998</v>
      </c>
      <c r="D1009" s="19">
        <v>425474.20844000002</v>
      </c>
      <c r="E1009" s="26">
        <f t="shared" si="35"/>
        <v>98.935094227740223</v>
      </c>
      <c r="F1009" s="26">
        <v>417835.00581</v>
      </c>
      <c r="G1009" s="26">
        <f t="shared" si="36"/>
        <v>101.82828210269051</v>
      </c>
    </row>
    <row r="1010" spans="1:7" x14ac:dyDescent="0.2">
      <c r="A1010" s="43" t="s">
        <v>1049</v>
      </c>
      <c r="B1010" s="15" t="s">
        <v>1124</v>
      </c>
      <c r="C1010" s="21">
        <v>2143590.1614399999</v>
      </c>
      <c r="D1010" s="21">
        <v>1891172.2853099999</v>
      </c>
      <c r="E1010" s="20">
        <f t="shared" si="33"/>
        <v>88.224527212774987</v>
      </c>
      <c r="F1010" s="20">
        <v>1593590.5093599998</v>
      </c>
      <c r="G1010" s="20">
        <f t="shared" si="34"/>
        <v>118.67366642824145</v>
      </c>
    </row>
    <row r="1011" spans="1:7" x14ac:dyDescent="0.2">
      <c r="A1011" s="13" t="s">
        <v>1050</v>
      </c>
      <c r="B1011" s="11" t="s">
        <v>1125</v>
      </c>
      <c r="C1011" s="19">
        <v>60699.372159999999</v>
      </c>
      <c r="D1011" s="19">
        <v>59784.535750000003</v>
      </c>
      <c r="E1011" s="26">
        <f t="shared" si="33"/>
        <v>98.492840407659344</v>
      </c>
      <c r="F1011" s="26">
        <v>51090.115310000001</v>
      </c>
      <c r="G1011" s="26">
        <f t="shared" si="34"/>
        <v>117.01781330350261</v>
      </c>
    </row>
    <row r="1012" spans="1:7" x14ac:dyDescent="0.2">
      <c r="A1012" s="13" t="s">
        <v>1051</v>
      </c>
      <c r="B1012" s="11" t="s">
        <v>1126</v>
      </c>
      <c r="C1012" s="19">
        <v>1337926.66977</v>
      </c>
      <c r="D1012" s="19">
        <v>1090274.0882699999</v>
      </c>
      <c r="E1012" s="26">
        <f t="shared" si="33"/>
        <v>81.4898239869474</v>
      </c>
      <c r="F1012" s="26">
        <v>856644.28947000008</v>
      </c>
      <c r="G1012" s="26">
        <f t="shared" si="34"/>
        <v>127.27267334549619</v>
      </c>
    </row>
    <row r="1013" spans="1:7" x14ac:dyDescent="0.2">
      <c r="A1013" s="13" t="s">
        <v>1052</v>
      </c>
      <c r="B1013" s="11" t="s">
        <v>1127</v>
      </c>
      <c r="C1013" s="19">
        <v>714706.87797000003</v>
      </c>
      <c r="D1013" s="19">
        <v>711029.01448000001</v>
      </c>
      <c r="E1013" s="26">
        <f t="shared" si="33"/>
        <v>99.485402533071138</v>
      </c>
      <c r="F1013" s="26">
        <v>657873.97360000003</v>
      </c>
      <c r="G1013" s="26">
        <f t="shared" si="34"/>
        <v>108.07982121395172</v>
      </c>
    </row>
    <row r="1014" spans="1:7" x14ac:dyDescent="0.2">
      <c r="A1014" s="13" t="s">
        <v>1053</v>
      </c>
      <c r="B1014" s="11" t="s">
        <v>1128</v>
      </c>
      <c r="C1014" s="19">
        <v>30257.241539999999</v>
      </c>
      <c r="D1014" s="19">
        <v>30084.646809999998</v>
      </c>
      <c r="E1014" s="26">
        <f t="shared" si="33"/>
        <v>99.429575462879413</v>
      </c>
      <c r="F1014" s="26">
        <v>27982.130980000002</v>
      </c>
      <c r="G1014" s="26">
        <f t="shared" si="34"/>
        <v>107.51378024605329</v>
      </c>
    </row>
    <row r="1015" spans="1:7" x14ac:dyDescent="0.2">
      <c r="A1015" s="43" t="s">
        <v>1054</v>
      </c>
      <c r="B1015" s="15" t="s">
        <v>1129</v>
      </c>
      <c r="C1015" s="21">
        <v>269434.23161000002</v>
      </c>
      <c r="D1015" s="21">
        <v>268184.87198</v>
      </c>
      <c r="E1015" s="20">
        <f t="shared" si="33"/>
        <v>99.536302561655035</v>
      </c>
      <c r="F1015" s="20">
        <v>274248.49304999999</v>
      </c>
      <c r="G1015" s="20">
        <f t="shared" si="34"/>
        <v>97.789004780823177</v>
      </c>
    </row>
    <row r="1016" spans="1:7" x14ac:dyDescent="0.2">
      <c r="A1016" s="13" t="s">
        <v>1055</v>
      </c>
      <c r="B1016" s="11" t="s">
        <v>1130</v>
      </c>
      <c r="C1016" s="19">
        <v>44487.317609999998</v>
      </c>
      <c r="D1016" s="19">
        <v>44351.86219</v>
      </c>
      <c r="E1016" s="26">
        <f t="shared" si="33"/>
        <v>99.695519021426577</v>
      </c>
      <c r="F1016" s="26">
        <v>46534.626799999998</v>
      </c>
      <c r="G1016" s="26">
        <f t="shared" si="34"/>
        <v>95.309375490682996</v>
      </c>
    </row>
    <row r="1017" spans="1:7" x14ac:dyDescent="0.2">
      <c r="A1017" s="13" t="s">
        <v>1056</v>
      </c>
      <c r="B1017" s="11" t="s">
        <v>1131</v>
      </c>
      <c r="C1017" s="19">
        <v>21240.2</v>
      </c>
      <c r="D1017" s="19">
        <v>21222.687969999999</v>
      </c>
      <c r="E1017" s="26">
        <f t="shared" si="33"/>
        <v>99.91755242417679</v>
      </c>
      <c r="F1017" s="26">
        <v>26350.331289999998</v>
      </c>
      <c r="G1017" s="26">
        <f t="shared" si="34"/>
        <v>80.54049771303653</v>
      </c>
    </row>
    <row r="1018" spans="1:7" x14ac:dyDescent="0.2">
      <c r="A1018" s="13" t="s">
        <v>1057</v>
      </c>
      <c r="B1018" s="11" t="s">
        <v>1132</v>
      </c>
      <c r="C1018" s="19">
        <v>203706.71400000001</v>
      </c>
      <c r="D1018" s="19">
        <v>202610.32181999998</v>
      </c>
      <c r="E1018" s="26">
        <f t="shared" si="33"/>
        <v>99.461779065367466</v>
      </c>
      <c r="F1018" s="26">
        <v>201363.53496000002</v>
      </c>
      <c r="G1018" s="26">
        <f t="shared" si="34"/>
        <v>100.61917211586876</v>
      </c>
    </row>
    <row r="1019" spans="1:7" ht="21.75" x14ac:dyDescent="0.2">
      <c r="A1019" s="43" t="s">
        <v>1167</v>
      </c>
      <c r="B1019" s="15" t="s">
        <v>1133</v>
      </c>
      <c r="C1019" s="21">
        <v>234649.61406999998</v>
      </c>
      <c r="D1019" s="21">
        <v>219427.10280000002</v>
      </c>
      <c r="E1019" s="20">
        <f t="shared" si="33"/>
        <v>93.512662984624029</v>
      </c>
      <c r="F1019" s="20">
        <v>208354.12513</v>
      </c>
      <c r="G1019" s="20">
        <f t="shared" si="34"/>
        <v>105.31449889129441</v>
      </c>
    </row>
    <row r="1020" spans="1:7" x14ac:dyDescent="0.2">
      <c r="A1020" s="13" t="s">
        <v>1168</v>
      </c>
      <c r="B1020" s="11" t="s">
        <v>1134</v>
      </c>
      <c r="C1020" s="19">
        <v>234649.61406999998</v>
      </c>
      <c r="D1020" s="19">
        <v>219427.10280000002</v>
      </c>
      <c r="E1020" s="26">
        <f t="shared" si="33"/>
        <v>93.512662984624029</v>
      </c>
      <c r="F1020" s="26">
        <v>208354.12513</v>
      </c>
      <c r="G1020" s="26">
        <f t="shared" si="34"/>
        <v>105.31449889129441</v>
      </c>
    </row>
    <row r="1021" spans="1:7" ht="32.25" x14ac:dyDescent="0.2">
      <c r="A1021" s="43" t="s">
        <v>1058</v>
      </c>
      <c r="B1021" s="15" t="s">
        <v>1135</v>
      </c>
      <c r="C1021" s="21">
        <v>185895.64912000002</v>
      </c>
      <c r="D1021" s="21">
        <v>0</v>
      </c>
      <c r="E1021" s="20">
        <f t="shared" si="33"/>
        <v>0</v>
      </c>
      <c r="F1021" s="20">
        <v>829321.88600000006</v>
      </c>
      <c r="G1021" s="20">
        <f t="shared" si="34"/>
        <v>0</v>
      </c>
    </row>
    <row r="1022" spans="1:7" ht="22.5" x14ac:dyDescent="0.2">
      <c r="A1022" s="13" t="s">
        <v>2003</v>
      </c>
      <c r="B1022" s="11" t="s">
        <v>2004</v>
      </c>
      <c r="C1022" s="19">
        <v>0</v>
      </c>
      <c r="D1022" s="19">
        <v>0</v>
      </c>
      <c r="E1022" s="26">
        <v>0</v>
      </c>
      <c r="F1022" s="26">
        <v>0</v>
      </c>
      <c r="G1022" s="26">
        <v>0</v>
      </c>
    </row>
    <row r="1023" spans="1:7" x14ac:dyDescent="0.2">
      <c r="A1023" s="13" t="s">
        <v>1059</v>
      </c>
      <c r="B1023" s="11" t="s">
        <v>1136</v>
      </c>
      <c r="C1023" s="19">
        <v>185285.7</v>
      </c>
      <c r="D1023" s="19">
        <v>0</v>
      </c>
      <c r="E1023" s="26">
        <f t="shared" si="33"/>
        <v>0</v>
      </c>
      <c r="F1023" s="26">
        <v>829321.88600000006</v>
      </c>
      <c r="G1023" s="26">
        <f t="shared" si="34"/>
        <v>0</v>
      </c>
    </row>
    <row r="1024" spans="1:7" x14ac:dyDescent="0.2">
      <c r="A1024" s="13" t="s">
        <v>1060</v>
      </c>
      <c r="B1024" s="11" t="s">
        <v>1137</v>
      </c>
      <c r="C1024" s="19">
        <v>609.94911999999999</v>
      </c>
      <c r="D1024" s="19">
        <v>0</v>
      </c>
      <c r="E1024" s="26">
        <f t="shared" si="33"/>
        <v>0</v>
      </c>
      <c r="F1024" s="26">
        <v>0</v>
      </c>
      <c r="G1024" s="26">
        <v>0</v>
      </c>
    </row>
    <row r="1025" spans="1:7" x14ac:dyDescent="0.2">
      <c r="A1025" s="43" t="s">
        <v>1061</v>
      </c>
      <c r="B1025" s="15" t="s">
        <v>987</v>
      </c>
      <c r="C1025" s="21">
        <f>C7-C947</f>
        <v>-5822920.9680100083</v>
      </c>
      <c r="D1025" s="21">
        <v>7390368.6499100002</v>
      </c>
      <c r="E1025" s="20">
        <v>0</v>
      </c>
      <c r="F1025" s="20">
        <v>3928405.1264299997</v>
      </c>
      <c r="G1025" s="20">
        <f t="shared" si="34"/>
        <v>188.12643839068897</v>
      </c>
    </row>
    <row r="1026" spans="1:7" x14ac:dyDescent="0.2">
      <c r="A1026" s="43" t="s">
        <v>1407</v>
      </c>
      <c r="B1026" s="15" t="s">
        <v>987</v>
      </c>
      <c r="C1026" s="21">
        <f>C1027+C1073</f>
        <v>5822920.9680099906</v>
      </c>
      <c r="D1026" s="21">
        <v>-7390368.6499100002</v>
      </c>
      <c r="E1026" s="20">
        <v>0</v>
      </c>
      <c r="F1026" s="20">
        <v>-3928405.1264299997</v>
      </c>
      <c r="G1026" s="20">
        <f t="shared" si="34"/>
        <v>188.12643839068897</v>
      </c>
    </row>
    <row r="1027" spans="1:7" ht="21.75" x14ac:dyDescent="0.2">
      <c r="A1027" s="43" t="s">
        <v>1408</v>
      </c>
      <c r="B1027" s="15" t="s">
        <v>1461</v>
      </c>
      <c r="C1027" s="21">
        <v>3989799.8470000001</v>
      </c>
      <c r="D1027" s="21">
        <v>5752670.733</v>
      </c>
      <c r="E1027" s="20">
        <f t="shared" si="33"/>
        <v>144.18444417269535</v>
      </c>
      <c r="F1027" s="20">
        <v>-5713351.2079999996</v>
      </c>
      <c r="G1027" s="20">
        <v>0</v>
      </c>
    </row>
    <row r="1028" spans="1:7" x14ac:dyDescent="0.2">
      <c r="A1028" s="43" t="s">
        <v>1409</v>
      </c>
      <c r="B1028" s="15" t="s">
        <v>1462</v>
      </c>
      <c r="C1028" s="21">
        <v>-503694.1</v>
      </c>
      <c r="D1028" s="21">
        <v>-589833.50899999996</v>
      </c>
      <c r="E1028" s="20">
        <f t="shared" si="33"/>
        <v>117.10153225936138</v>
      </c>
      <c r="F1028" s="20">
        <v>-7310925.5</v>
      </c>
      <c r="G1028" s="20">
        <f t="shared" si="34"/>
        <v>8.0678364045701176</v>
      </c>
    </row>
    <row r="1029" spans="1:7" ht="22.5" x14ac:dyDescent="0.2">
      <c r="A1029" s="13" t="s">
        <v>1410</v>
      </c>
      <c r="B1029" s="11" t="s">
        <v>1463</v>
      </c>
      <c r="C1029" s="19">
        <v>911706.6</v>
      </c>
      <c r="D1029" s="19">
        <v>35000</v>
      </c>
      <c r="E1029" s="26">
        <f t="shared" si="33"/>
        <v>3.8389543302637055</v>
      </c>
      <c r="F1029" s="26">
        <v>756040</v>
      </c>
      <c r="G1029" s="26">
        <f t="shared" si="34"/>
        <v>4.6293846886408128</v>
      </c>
    </row>
    <row r="1030" spans="1:7" ht="22.5" x14ac:dyDescent="0.2">
      <c r="A1030" s="13" t="s">
        <v>1411</v>
      </c>
      <c r="B1030" s="11" t="s">
        <v>1464</v>
      </c>
      <c r="C1030" s="19">
        <v>-1415400.7</v>
      </c>
      <c r="D1030" s="19">
        <v>-624833.50899999996</v>
      </c>
      <c r="E1030" s="26">
        <f t="shared" si="33"/>
        <v>44.145344071117101</v>
      </c>
      <c r="F1030" s="26">
        <v>-8066965.5</v>
      </c>
      <c r="G1030" s="26">
        <f t="shared" si="34"/>
        <v>7.7455830076377534</v>
      </c>
    </row>
    <row r="1031" spans="1:7" ht="22.5" x14ac:dyDescent="0.2">
      <c r="A1031" s="13" t="s">
        <v>2166</v>
      </c>
      <c r="B1031" s="11" t="s">
        <v>2167</v>
      </c>
      <c r="C1031" s="19">
        <v>0</v>
      </c>
      <c r="D1031" s="19">
        <v>0</v>
      </c>
      <c r="E1031" s="26">
        <v>0</v>
      </c>
      <c r="F1031" s="26">
        <v>-7573965.5</v>
      </c>
      <c r="G1031" s="26">
        <f t="shared" si="34"/>
        <v>0</v>
      </c>
    </row>
    <row r="1032" spans="1:7" ht="22.5" x14ac:dyDescent="0.2">
      <c r="A1032" s="13" t="s">
        <v>2005</v>
      </c>
      <c r="B1032" s="11" t="s">
        <v>1465</v>
      </c>
      <c r="C1032" s="19">
        <v>876706.6</v>
      </c>
      <c r="D1032" s="19">
        <v>0</v>
      </c>
      <c r="E1032" s="26">
        <f t="shared" si="33"/>
        <v>0</v>
      </c>
      <c r="F1032" s="26">
        <v>718040</v>
      </c>
      <c r="G1032" s="26">
        <f t="shared" si="34"/>
        <v>0</v>
      </c>
    </row>
    <row r="1033" spans="1:7" ht="22.5" x14ac:dyDescent="0.2">
      <c r="A1033" s="13" t="s">
        <v>2006</v>
      </c>
      <c r="B1033" s="11" t="s">
        <v>1466</v>
      </c>
      <c r="C1033" s="19">
        <v>-1333900.7</v>
      </c>
      <c r="D1033" s="19">
        <v>-543333.50899999996</v>
      </c>
      <c r="E1033" s="26">
        <f t="shared" si="33"/>
        <v>40.732680401172288</v>
      </c>
      <c r="F1033" s="26">
        <v>-450000</v>
      </c>
      <c r="G1033" s="26">
        <f t="shared" si="34"/>
        <v>120.74077977777777</v>
      </c>
    </row>
    <row r="1034" spans="1:7" ht="22.5" x14ac:dyDescent="0.2">
      <c r="A1034" s="13" t="s">
        <v>2007</v>
      </c>
      <c r="B1034" s="11" t="s">
        <v>1659</v>
      </c>
      <c r="C1034" s="19">
        <v>5000</v>
      </c>
      <c r="D1034" s="19">
        <v>5000</v>
      </c>
      <c r="E1034" s="26">
        <f t="shared" si="33"/>
        <v>100</v>
      </c>
      <c r="F1034" s="26">
        <v>0</v>
      </c>
      <c r="G1034" s="26">
        <v>0</v>
      </c>
    </row>
    <row r="1035" spans="1:7" ht="22.5" x14ac:dyDescent="0.2">
      <c r="A1035" s="13" t="s">
        <v>2008</v>
      </c>
      <c r="B1035" s="11" t="s">
        <v>1467</v>
      </c>
      <c r="C1035" s="19">
        <v>-10000</v>
      </c>
      <c r="D1035" s="19">
        <v>-10000</v>
      </c>
      <c r="E1035" s="26">
        <f t="shared" si="33"/>
        <v>100</v>
      </c>
      <c r="F1035" s="26">
        <v>-5000</v>
      </c>
      <c r="G1035" s="26" t="s">
        <v>2168</v>
      </c>
    </row>
    <row r="1036" spans="1:7" ht="22.5" x14ac:dyDescent="0.2">
      <c r="A1036" s="13" t="s">
        <v>2009</v>
      </c>
      <c r="B1036" s="11" t="s">
        <v>1468</v>
      </c>
      <c r="C1036" s="19">
        <v>30000</v>
      </c>
      <c r="D1036" s="19">
        <v>30000</v>
      </c>
      <c r="E1036" s="26">
        <f t="shared" si="33"/>
        <v>100</v>
      </c>
      <c r="F1036" s="26">
        <v>38000</v>
      </c>
      <c r="G1036" s="26">
        <f t="shared" si="34"/>
        <v>78.94736842105263</v>
      </c>
    </row>
    <row r="1037" spans="1:7" ht="22.5" x14ac:dyDescent="0.2">
      <c r="A1037" s="13" t="s">
        <v>2010</v>
      </c>
      <c r="B1037" s="11" t="s">
        <v>1469</v>
      </c>
      <c r="C1037" s="19">
        <v>-68000</v>
      </c>
      <c r="D1037" s="19">
        <v>-68000</v>
      </c>
      <c r="E1037" s="26">
        <f t="shared" si="33"/>
        <v>100</v>
      </c>
      <c r="F1037" s="26">
        <v>-38000</v>
      </c>
      <c r="G1037" s="26">
        <f t="shared" si="34"/>
        <v>178.94736842105263</v>
      </c>
    </row>
    <row r="1038" spans="1:7" ht="22.5" x14ac:dyDescent="0.2">
      <c r="A1038" s="13" t="s">
        <v>2011</v>
      </c>
      <c r="B1038" s="11" t="s">
        <v>2017</v>
      </c>
      <c r="C1038" s="19">
        <v>-3500</v>
      </c>
      <c r="D1038" s="19">
        <v>-3500</v>
      </c>
      <c r="E1038" s="26">
        <f t="shared" si="33"/>
        <v>100</v>
      </c>
      <c r="F1038" s="26">
        <v>0</v>
      </c>
      <c r="G1038" s="26">
        <v>0</v>
      </c>
    </row>
    <row r="1039" spans="1:7" ht="21.75" x14ac:dyDescent="0.2">
      <c r="A1039" s="43" t="s">
        <v>1412</v>
      </c>
      <c r="B1039" s="15" t="s">
        <v>1470</v>
      </c>
      <c r="C1039" s="21">
        <v>1330576.3470000001</v>
      </c>
      <c r="D1039" s="21">
        <v>706694.1</v>
      </c>
      <c r="E1039" s="20">
        <f t="shared" si="33"/>
        <v>53.111879043495428</v>
      </c>
      <c r="F1039" s="20">
        <v>-802434</v>
      </c>
      <c r="G1039" s="20">
        <v>0</v>
      </c>
    </row>
    <row r="1040" spans="1:7" ht="22.5" x14ac:dyDescent="0.2">
      <c r="A1040" s="13" t="s">
        <v>1413</v>
      </c>
      <c r="B1040" s="11" t="s">
        <v>1471</v>
      </c>
      <c r="C1040" s="19">
        <v>1330576.3470000001</v>
      </c>
      <c r="D1040" s="19">
        <v>706694.1</v>
      </c>
      <c r="E1040" s="26">
        <f t="shared" ref="E1040:E1087" si="37">D1040/C1040*100</f>
        <v>53.111879043495428</v>
      </c>
      <c r="F1040" s="26">
        <v>-802434</v>
      </c>
      <c r="G1040" s="26">
        <v>0</v>
      </c>
    </row>
    <row r="1041" spans="1:7" ht="22.5" x14ac:dyDescent="0.2">
      <c r="A1041" s="13" t="s">
        <v>1414</v>
      </c>
      <c r="B1041" s="11" t="s">
        <v>1472</v>
      </c>
      <c r="C1041" s="19">
        <v>11464152</v>
      </c>
      <c r="D1041" s="19">
        <v>1066694.1000000001</v>
      </c>
      <c r="E1041" s="26">
        <f t="shared" si="37"/>
        <v>9.3046053471726484</v>
      </c>
      <c r="F1041" s="26">
        <v>318000</v>
      </c>
      <c r="G1041" s="26" t="s">
        <v>2168</v>
      </c>
    </row>
    <row r="1042" spans="1:7" ht="22.5" x14ac:dyDescent="0.2">
      <c r="A1042" s="13" t="s">
        <v>1415</v>
      </c>
      <c r="B1042" s="11" t="s">
        <v>1473</v>
      </c>
      <c r="C1042" s="19">
        <v>-10133575.653000001</v>
      </c>
      <c r="D1042" s="19">
        <v>-360000</v>
      </c>
      <c r="E1042" s="26">
        <f t="shared" si="37"/>
        <v>3.5525466264558214</v>
      </c>
      <c r="F1042" s="26">
        <v>-1120434</v>
      </c>
      <c r="G1042" s="26">
        <f t="shared" ref="G1042:G1087" si="38">D1042/F1042*100</f>
        <v>32.130406610295651</v>
      </c>
    </row>
    <row r="1043" spans="1:7" ht="33.75" x14ac:dyDescent="0.2">
      <c r="A1043" s="13" t="s">
        <v>2012</v>
      </c>
      <c r="B1043" s="11" t="s">
        <v>1474</v>
      </c>
      <c r="C1043" s="19">
        <v>10374595.1</v>
      </c>
      <c r="D1043" s="19">
        <v>706694.1</v>
      </c>
      <c r="E1043" s="26">
        <f t="shared" si="37"/>
        <v>6.811775237377697</v>
      </c>
      <c r="F1043" s="26">
        <v>0</v>
      </c>
      <c r="G1043" s="26">
        <v>0</v>
      </c>
    </row>
    <row r="1044" spans="1:7" ht="33.75" x14ac:dyDescent="0.2">
      <c r="A1044" s="13" t="s">
        <v>1416</v>
      </c>
      <c r="B1044" s="11" t="s">
        <v>1475</v>
      </c>
      <c r="C1044" s="19">
        <v>-9667901</v>
      </c>
      <c r="D1044" s="19">
        <v>0</v>
      </c>
      <c r="E1044" s="26">
        <f t="shared" si="37"/>
        <v>0</v>
      </c>
      <c r="F1044" s="26">
        <v>-802434</v>
      </c>
      <c r="G1044" s="26">
        <f t="shared" si="38"/>
        <v>0</v>
      </c>
    </row>
    <row r="1045" spans="1:7" ht="22.5" x14ac:dyDescent="0.2">
      <c r="A1045" s="13" t="s">
        <v>1417</v>
      </c>
      <c r="B1045" s="11" t="s">
        <v>1476</v>
      </c>
      <c r="C1045" s="19">
        <v>989390</v>
      </c>
      <c r="D1045" s="19">
        <v>360000</v>
      </c>
      <c r="E1045" s="26">
        <f t="shared" si="37"/>
        <v>36.386056054740799</v>
      </c>
      <c r="F1045" s="26">
        <v>318000</v>
      </c>
      <c r="G1045" s="26">
        <f t="shared" si="38"/>
        <v>113.20754716981132</v>
      </c>
    </row>
    <row r="1046" spans="1:7" ht="22.5" x14ac:dyDescent="0.2">
      <c r="A1046" s="13" t="s">
        <v>1418</v>
      </c>
      <c r="B1046" s="11" t="s">
        <v>1477</v>
      </c>
      <c r="C1046" s="19">
        <v>-430196.533</v>
      </c>
      <c r="D1046" s="19">
        <v>-360000</v>
      </c>
      <c r="E1046" s="26">
        <f t="shared" si="37"/>
        <v>83.682682770481549</v>
      </c>
      <c r="F1046" s="26">
        <v>-318000</v>
      </c>
      <c r="G1046" s="26">
        <f t="shared" si="38"/>
        <v>113.20754716981132</v>
      </c>
    </row>
    <row r="1047" spans="1:7" ht="33.75" x14ac:dyDescent="0.2">
      <c r="A1047" s="13" t="s">
        <v>1419</v>
      </c>
      <c r="B1047" s="11" t="s">
        <v>1478</v>
      </c>
      <c r="C1047" s="19">
        <v>44670.9</v>
      </c>
      <c r="D1047" s="19">
        <v>0</v>
      </c>
      <c r="E1047" s="26">
        <f t="shared" si="37"/>
        <v>0</v>
      </c>
      <c r="F1047" s="26">
        <v>0</v>
      </c>
      <c r="G1047" s="26">
        <v>0</v>
      </c>
    </row>
    <row r="1048" spans="1:7" ht="33.75" x14ac:dyDescent="0.2">
      <c r="A1048" s="13" t="s">
        <v>1420</v>
      </c>
      <c r="B1048" s="11" t="s">
        <v>1479</v>
      </c>
      <c r="C1048" s="19">
        <v>-7500</v>
      </c>
      <c r="D1048" s="19">
        <v>0</v>
      </c>
      <c r="E1048" s="26">
        <f t="shared" si="37"/>
        <v>0</v>
      </c>
      <c r="F1048" s="26">
        <v>0</v>
      </c>
      <c r="G1048" s="26">
        <v>0</v>
      </c>
    </row>
    <row r="1049" spans="1:7" ht="22.5" x14ac:dyDescent="0.2">
      <c r="A1049" s="13" t="s">
        <v>1421</v>
      </c>
      <c r="B1049" s="11" t="s">
        <v>1480</v>
      </c>
      <c r="C1049" s="19">
        <v>8100</v>
      </c>
      <c r="D1049" s="19">
        <v>0</v>
      </c>
      <c r="E1049" s="26">
        <f t="shared" si="37"/>
        <v>0</v>
      </c>
      <c r="F1049" s="26">
        <v>0</v>
      </c>
      <c r="G1049" s="26">
        <v>0</v>
      </c>
    </row>
    <row r="1050" spans="1:7" ht="22.5" x14ac:dyDescent="0.2">
      <c r="A1050" s="13" t="s">
        <v>1422</v>
      </c>
      <c r="B1050" s="11" t="s">
        <v>1481</v>
      </c>
      <c r="C1050" s="19">
        <v>-6532.12</v>
      </c>
      <c r="D1050" s="19">
        <v>0</v>
      </c>
      <c r="E1050" s="26">
        <f t="shared" si="37"/>
        <v>0</v>
      </c>
      <c r="F1050" s="26">
        <v>0</v>
      </c>
      <c r="G1050" s="26">
        <v>0</v>
      </c>
    </row>
    <row r="1051" spans="1:7" ht="33.75" x14ac:dyDescent="0.2">
      <c r="A1051" s="13" t="s">
        <v>1423</v>
      </c>
      <c r="B1051" s="11" t="s">
        <v>1482</v>
      </c>
      <c r="C1051" s="19">
        <v>38000</v>
      </c>
      <c r="D1051" s="19">
        <v>0</v>
      </c>
      <c r="E1051" s="26">
        <f t="shared" si="37"/>
        <v>0</v>
      </c>
      <c r="F1051" s="26">
        <v>0</v>
      </c>
      <c r="G1051" s="26">
        <v>0</v>
      </c>
    </row>
    <row r="1052" spans="1:7" ht="22.5" x14ac:dyDescent="0.2">
      <c r="A1052" s="13" t="s">
        <v>1424</v>
      </c>
      <c r="B1052" s="11" t="s">
        <v>1483</v>
      </c>
      <c r="C1052" s="19">
        <v>-8611</v>
      </c>
      <c r="D1052" s="19">
        <v>0</v>
      </c>
      <c r="E1052" s="26">
        <f t="shared" si="37"/>
        <v>0</v>
      </c>
      <c r="F1052" s="26">
        <v>0</v>
      </c>
      <c r="G1052" s="26">
        <v>0</v>
      </c>
    </row>
    <row r="1053" spans="1:7" ht="33.75" x14ac:dyDescent="0.2">
      <c r="A1053" s="13" t="s">
        <v>2013</v>
      </c>
      <c r="B1053" s="11" t="s">
        <v>2018</v>
      </c>
      <c r="C1053" s="19">
        <v>9396</v>
      </c>
      <c r="D1053" s="19">
        <v>0</v>
      </c>
      <c r="E1053" s="26">
        <f t="shared" si="37"/>
        <v>0</v>
      </c>
      <c r="F1053" s="26">
        <v>0</v>
      </c>
      <c r="G1053" s="26">
        <v>0</v>
      </c>
    </row>
    <row r="1054" spans="1:7" ht="33.75" x14ac:dyDescent="0.2">
      <c r="A1054" s="13" t="s">
        <v>1425</v>
      </c>
      <c r="B1054" s="11" t="s">
        <v>1484</v>
      </c>
      <c r="C1054" s="19">
        <v>-12835</v>
      </c>
      <c r="D1054" s="19">
        <v>0</v>
      </c>
      <c r="E1054" s="26">
        <f t="shared" si="37"/>
        <v>0</v>
      </c>
      <c r="F1054" s="26">
        <v>0</v>
      </c>
      <c r="G1054" s="26">
        <v>0</v>
      </c>
    </row>
    <row r="1055" spans="1:7" x14ac:dyDescent="0.2">
      <c r="A1055" s="43" t="s">
        <v>1426</v>
      </c>
      <c r="B1055" s="15" t="s">
        <v>1485</v>
      </c>
      <c r="C1055" s="21">
        <v>3162917.6</v>
      </c>
      <c r="D1055" s="21">
        <v>5635810.142</v>
      </c>
      <c r="E1055" s="20">
        <f t="shared" si="37"/>
        <v>178.18390659307721</v>
      </c>
      <c r="F1055" s="20">
        <v>2400008.2919999999</v>
      </c>
      <c r="G1055" s="20" t="s">
        <v>2168</v>
      </c>
    </row>
    <row r="1056" spans="1:7" ht="22.5" x14ac:dyDescent="0.2">
      <c r="A1056" s="13" t="s">
        <v>2014</v>
      </c>
      <c r="B1056" s="11" t="s">
        <v>2019</v>
      </c>
      <c r="C1056" s="19">
        <v>30000</v>
      </c>
      <c r="D1056" s="19">
        <v>41041</v>
      </c>
      <c r="E1056" s="26">
        <f t="shared" si="37"/>
        <v>136.80333333333334</v>
      </c>
      <c r="F1056" s="26">
        <v>0</v>
      </c>
      <c r="G1056" s="26">
        <v>0</v>
      </c>
    </row>
    <row r="1057" spans="1:7" ht="22.5" x14ac:dyDescent="0.2">
      <c r="A1057" s="13" t="s">
        <v>2015</v>
      </c>
      <c r="B1057" s="11" t="s">
        <v>2020</v>
      </c>
      <c r="C1057" s="19">
        <v>30000</v>
      </c>
      <c r="D1057" s="19">
        <v>41041</v>
      </c>
      <c r="E1057" s="26">
        <f t="shared" si="37"/>
        <v>136.80333333333334</v>
      </c>
      <c r="F1057" s="26">
        <v>0</v>
      </c>
      <c r="G1057" s="26">
        <v>0</v>
      </c>
    </row>
    <row r="1058" spans="1:7" ht="22.5" x14ac:dyDescent="0.2">
      <c r="A1058" s="13" t="s">
        <v>2016</v>
      </c>
      <c r="B1058" s="11" t="s">
        <v>2021</v>
      </c>
      <c r="C1058" s="19">
        <v>30000</v>
      </c>
      <c r="D1058" s="19">
        <v>41041</v>
      </c>
      <c r="E1058" s="26">
        <f t="shared" si="37"/>
        <v>136.80333333333334</v>
      </c>
      <c r="F1058" s="26">
        <v>0</v>
      </c>
      <c r="G1058" s="26">
        <v>0</v>
      </c>
    </row>
    <row r="1059" spans="1:7" ht="22.5" x14ac:dyDescent="0.2">
      <c r="A1059" s="13" t="s">
        <v>1427</v>
      </c>
      <c r="B1059" s="11" t="s">
        <v>1486</v>
      </c>
      <c r="C1059" s="19">
        <v>-602082.4</v>
      </c>
      <c r="D1059" s="19">
        <v>10.141999999999999</v>
      </c>
      <c r="E1059" s="26">
        <v>0</v>
      </c>
      <c r="F1059" s="26">
        <v>8.2919999999999998</v>
      </c>
      <c r="G1059" s="26">
        <f t="shared" si="38"/>
        <v>122.31066087795466</v>
      </c>
    </row>
    <row r="1060" spans="1:7" ht="22.5" x14ac:dyDescent="0.2">
      <c r="A1060" s="13" t="s">
        <v>1428</v>
      </c>
      <c r="B1060" s="11" t="s">
        <v>1487</v>
      </c>
      <c r="C1060" s="19">
        <v>-809794.1</v>
      </c>
      <c r="D1060" s="19">
        <v>0</v>
      </c>
      <c r="E1060" s="26">
        <f t="shared" si="37"/>
        <v>0</v>
      </c>
      <c r="F1060" s="26">
        <v>0</v>
      </c>
      <c r="G1060" s="26">
        <v>0</v>
      </c>
    </row>
    <row r="1061" spans="1:7" ht="22.5" x14ac:dyDescent="0.2">
      <c r="A1061" s="13" t="s">
        <v>1429</v>
      </c>
      <c r="B1061" s="11" t="s">
        <v>1488</v>
      </c>
      <c r="C1061" s="19">
        <v>207711.7</v>
      </c>
      <c r="D1061" s="19">
        <v>10.141999999999999</v>
      </c>
      <c r="E1061" s="26">
        <v>0</v>
      </c>
      <c r="F1061" s="26">
        <v>8.2919999999999998</v>
      </c>
      <c r="G1061" s="26">
        <f t="shared" si="38"/>
        <v>122.31066087795466</v>
      </c>
    </row>
    <row r="1062" spans="1:7" ht="22.5" x14ac:dyDescent="0.2">
      <c r="A1062" s="13" t="s">
        <v>1430</v>
      </c>
      <c r="B1062" s="11" t="s">
        <v>1489</v>
      </c>
      <c r="C1062" s="19">
        <v>8.4</v>
      </c>
      <c r="D1062" s="19">
        <v>10.141999999999999</v>
      </c>
      <c r="E1062" s="26">
        <f t="shared" si="37"/>
        <v>120.73809523809523</v>
      </c>
      <c r="F1062" s="26">
        <v>8.2919999999999998</v>
      </c>
      <c r="G1062" s="26">
        <f t="shared" si="38"/>
        <v>122.31066087795466</v>
      </c>
    </row>
    <row r="1063" spans="1:7" ht="22.5" x14ac:dyDescent="0.2">
      <c r="A1063" s="13" t="s">
        <v>1431</v>
      </c>
      <c r="B1063" s="11" t="s">
        <v>1490</v>
      </c>
      <c r="C1063" s="19">
        <v>8.4</v>
      </c>
      <c r="D1063" s="19">
        <v>10.141999999999999</v>
      </c>
      <c r="E1063" s="26">
        <f t="shared" si="37"/>
        <v>120.73809523809523</v>
      </c>
      <c r="F1063" s="26">
        <v>8.2919999999999998</v>
      </c>
      <c r="G1063" s="26">
        <f t="shared" si="38"/>
        <v>122.31066087795466</v>
      </c>
    </row>
    <row r="1064" spans="1:7" ht="22.5" x14ac:dyDescent="0.2">
      <c r="A1064" s="13" t="s">
        <v>1432</v>
      </c>
      <c r="B1064" s="11" t="s">
        <v>1491</v>
      </c>
      <c r="C1064" s="19">
        <v>-809794.1</v>
      </c>
      <c r="D1064" s="19">
        <v>0</v>
      </c>
      <c r="E1064" s="26">
        <f t="shared" si="37"/>
        <v>0</v>
      </c>
      <c r="F1064" s="26">
        <v>0</v>
      </c>
      <c r="G1064" s="26">
        <v>0</v>
      </c>
    </row>
    <row r="1065" spans="1:7" ht="22.5" x14ac:dyDescent="0.2">
      <c r="A1065" s="13" t="s">
        <v>1433</v>
      </c>
      <c r="B1065" s="11" t="s">
        <v>1492</v>
      </c>
      <c r="C1065" s="19">
        <v>207703.3</v>
      </c>
      <c r="D1065" s="19">
        <v>0</v>
      </c>
      <c r="E1065" s="26">
        <f t="shared" si="37"/>
        <v>0</v>
      </c>
      <c r="F1065" s="26">
        <v>0</v>
      </c>
      <c r="G1065" s="26">
        <v>0</v>
      </c>
    </row>
    <row r="1066" spans="1:7" ht="33.75" x14ac:dyDescent="0.2">
      <c r="A1066" s="13" t="s">
        <v>1434</v>
      </c>
      <c r="B1066" s="11" t="s">
        <v>1493</v>
      </c>
      <c r="C1066" s="19">
        <v>-806694.1</v>
      </c>
      <c r="D1066" s="19">
        <v>0</v>
      </c>
      <c r="E1066" s="26">
        <f t="shared" si="37"/>
        <v>0</v>
      </c>
      <c r="F1066" s="26">
        <v>0</v>
      </c>
      <c r="G1066" s="26">
        <v>0</v>
      </c>
    </row>
    <row r="1067" spans="1:7" ht="33.75" x14ac:dyDescent="0.2">
      <c r="A1067" s="13" t="s">
        <v>1435</v>
      </c>
      <c r="B1067" s="11" t="s">
        <v>1494</v>
      </c>
      <c r="C1067" s="19">
        <v>196511.3</v>
      </c>
      <c r="D1067" s="19">
        <v>0</v>
      </c>
      <c r="E1067" s="26">
        <f t="shared" si="37"/>
        <v>0</v>
      </c>
      <c r="F1067" s="26">
        <v>0</v>
      </c>
      <c r="G1067" s="26">
        <v>0</v>
      </c>
    </row>
    <row r="1068" spans="1:7" ht="33.75" x14ac:dyDescent="0.2">
      <c r="A1068" s="13" t="s">
        <v>1436</v>
      </c>
      <c r="B1068" s="11" t="s">
        <v>1495</v>
      </c>
      <c r="C1068" s="19">
        <v>-3100</v>
      </c>
      <c r="D1068" s="19">
        <v>0</v>
      </c>
      <c r="E1068" s="26">
        <f t="shared" si="37"/>
        <v>0</v>
      </c>
      <c r="F1068" s="26">
        <v>0</v>
      </c>
      <c r="G1068" s="26">
        <v>0</v>
      </c>
    </row>
    <row r="1069" spans="1:7" ht="33.75" x14ac:dyDescent="0.2">
      <c r="A1069" s="13" t="s">
        <v>1437</v>
      </c>
      <c r="B1069" s="11" t="s">
        <v>1496</v>
      </c>
      <c r="C1069" s="19">
        <v>11192</v>
      </c>
      <c r="D1069" s="19">
        <v>0</v>
      </c>
      <c r="E1069" s="26">
        <f t="shared" si="37"/>
        <v>0</v>
      </c>
      <c r="F1069" s="26">
        <v>0</v>
      </c>
      <c r="G1069" s="26">
        <v>0</v>
      </c>
    </row>
    <row r="1070" spans="1:7" x14ac:dyDescent="0.2">
      <c r="A1070" s="13" t="s">
        <v>1438</v>
      </c>
      <c r="B1070" s="11" t="s">
        <v>1497</v>
      </c>
      <c r="C1070" s="19">
        <v>3735000</v>
      </c>
      <c r="D1070" s="19">
        <v>5594759</v>
      </c>
      <c r="E1070" s="26">
        <f t="shared" si="37"/>
        <v>149.79274431057564</v>
      </c>
      <c r="F1070" s="26">
        <v>2400000</v>
      </c>
      <c r="G1070" s="26" t="s">
        <v>2168</v>
      </c>
    </row>
    <row r="1071" spans="1:7" ht="45" x14ac:dyDescent="0.2">
      <c r="A1071" s="13" t="s">
        <v>1439</v>
      </c>
      <c r="B1071" s="11" t="s">
        <v>1498</v>
      </c>
      <c r="C1071" s="19">
        <v>3735000</v>
      </c>
      <c r="D1071" s="19">
        <v>5594759</v>
      </c>
      <c r="E1071" s="26">
        <f t="shared" si="37"/>
        <v>149.79274431057564</v>
      </c>
      <c r="F1071" s="26">
        <v>2400000</v>
      </c>
      <c r="G1071" s="26" t="s">
        <v>2168</v>
      </c>
    </row>
    <row r="1072" spans="1:7" ht="112.5" x14ac:dyDescent="0.2">
      <c r="A1072" s="13" t="s">
        <v>1440</v>
      </c>
      <c r="B1072" s="11" t="s">
        <v>1499</v>
      </c>
      <c r="C1072" s="19">
        <v>3735000</v>
      </c>
      <c r="D1072" s="19">
        <v>5594759</v>
      </c>
      <c r="E1072" s="26">
        <f t="shared" si="37"/>
        <v>149.79274431057564</v>
      </c>
      <c r="F1072" s="26">
        <v>2400000</v>
      </c>
      <c r="G1072" s="26" t="s">
        <v>2168</v>
      </c>
    </row>
    <row r="1073" spans="1:7" x14ac:dyDescent="0.2">
      <c r="A1073" s="43" t="s">
        <v>1441</v>
      </c>
      <c r="B1073" s="15" t="s">
        <v>1461</v>
      </c>
      <c r="C1073" s="21">
        <f>C1074</f>
        <v>1833121.1210099906</v>
      </c>
      <c r="D1073" s="21">
        <v>-13143039.38291</v>
      </c>
      <c r="E1073" s="20">
        <v>0</v>
      </c>
      <c r="F1073" s="20">
        <v>1784946.0815699999</v>
      </c>
      <c r="G1073" s="20">
        <v>0</v>
      </c>
    </row>
    <row r="1074" spans="1:7" x14ac:dyDescent="0.2">
      <c r="A1074" s="43" t="s">
        <v>1442</v>
      </c>
      <c r="B1074" s="15" t="s">
        <v>1500</v>
      </c>
      <c r="C1074" s="21">
        <f>C1075+C1084</f>
        <v>1833121.1210099906</v>
      </c>
      <c r="D1074" s="21">
        <v>-13143039.38291</v>
      </c>
      <c r="E1074" s="20">
        <v>0</v>
      </c>
      <c r="F1074" s="20">
        <v>1784946.0815699999</v>
      </c>
      <c r="G1074" s="20">
        <v>0</v>
      </c>
    </row>
    <row r="1075" spans="1:7" x14ac:dyDescent="0.2">
      <c r="A1075" s="13" t="s">
        <v>1443</v>
      </c>
      <c r="B1075" s="11" t="s">
        <v>1501</v>
      </c>
      <c r="C1075" s="19">
        <f>-(C7+C1032+C1034+C1036+C1043+C1045+C1047+C1049+C1051+C1053+C1058+C1063+C1067+C1069+C1070)</f>
        <v>-134185136.14224999</v>
      </c>
      <c r="D1075" s="19">
        <v>-152025598.37167999</v>
      </c>
      <c r="E1075" s="26">
        <f t="shared" si="37"/>
        <v>113.29540867366808</v>
      </c>
      <c r="F1075" s="26">
        <v>-145106124.79741001</v>
      </c>
      <c r="G1075" s="26">
        <f t="shared" si="38"/>
        <v>104.76856065443867</v>
      </c>
    </row>
    <row r="1076" spans="1:7" x14ac:dyDescent="0.2">
      <c r="A1076" s="13" t="s">
        <v>1444</v>
      </c>
      <c r="B1076" s="11" t="s">
        <v>1502</v>
      </c>
      <c r="C1076" s="19">
        <f>C1075</f>
        <v>-134185136.14224999</v>
      </c>
      <c r="D1076" s="19">
        <v>-152025598.37167999</v>
      </c>
      <c r="E1076" s="26">
        <f t="shared" si="37"/>
        <v>113.29540867366808</v>
      </c>
      <c r="F1076" s="26">
        <v>-145106124.79741001</v>
      </c>
      <c r="G1076" s="26">
        <f t="shared" si="38"/>
        <v>104.76856065443867</v>
      </c>
    </row>
    <row r="1077" spans="1:7" x14ac:dyDescent="0.2">
      <c r="A1077" s="13" t="s">
        <v>1445</v>
      </c>
      <c r="B1077" s="11" t="s">
        <v>1503</v>
      </c>
      <c r="C1077" s="19">
        <f>C1075</f>
        <v>-134185136.14224999</v>
      </c>
      <c r="D1077" s="19">
        <v>-152025598.37167999</v>
      </c>
      <c r="E1077" s="26">
        <f t="shared" si="37"/>
        <v>113.29540867366808</v>
      </c>
      <c r="F1077" s="26">
        <v>-145106124.79741001</v>
      </c>
      <c r="G1077" s="26">
        <f t="shared" si="38"/>
        <v>104.76856065443867</v>
      </c>
    </row>
    <row r="1078" spans="1:7" ht="22.5" x14ac:dyDescent="0.2">
      <c r="A1078" s="13" t="s">
        <v>1446</v>
      </c>
      <c r="B1078" s="11" t="s">
        <v>1504</v>
      </c>
      <c r="C1078" s="19">
        <f>C1077-C1079-C1080-C1081-C1082-C1083</f>
        <v>-115107883.91019</v>
      </c>
      <c r="D1078" s="19">
        <v>-132888037.58544001</v>
      </c>
      <c r="E1078" s="26">
        <f t="shared" si="37"/>
        <v>115.44651249876378</v>
      </c>
      <c r="F1078" s="26">
        <v>-127451260.45008001</v>
      </c>
      <c r="G1078" s="26">
        <f t="shared" si="38"/>
        <v>104.26576960962224</v>
      </c>
    </row>
    <row r="1079" spans="1:7" ht="22.5" x14ac:dyDescent="0.2">
      <c r="A1079" s="13" t="s">
        <v>1447</v>
      </c>
      <c r="B1079" s="11" t="s">
        <v>1505</v>
      </c>
      <c r="C1079" s="19">
        <v>-10686738.1416</v>
      </c>
      <c r="D1079" s="19">
        <v>-9817255.86142</v>
      </c>
      <c r="E1079" s="26">
        <f t="shared" si="37"/>
        <v>91.863913303953922</v>
      </c>
      <c r="F1079" s="26">
        <v>-9620938.998399999</v>
      </c>
      <c r="G1079" s="26">
        <f t="shared" si="38"/>
        <v>102.04051665905635</v>
      </c>
    </row>
    <row r="1080" spans="1:7" ht="22.5" x14ac:dyDescent="0.2">
      <c r="A1080" s="13" t="s">
        <v>1448</v>
      </c>
      <c r="B1080" s="11" t="s">
        <v>1506</v>
      </c>
      <c r="C1080" s="19">
        <v>-4249446.7960799998</v>
      </c>
      <c r="D1080" s="19">
        <v>-4919630.1024500001</v>
      </c>
      <c r="E1080" s="26">
        <f t="shared" si="37"/>
        <v>115.77107182488379</v>
      </c>
      <c r="F1080" s="26">
        <v>-4681747.7567199999</v>
      </c>
      <c r="G1080" s="26">
        <f t="shared" si="38"/>
        <v>105.08105857237938</v>
      </c>
    </row>
    <row r="1081" spans="1:7" ht="22.5" x14ac:dyDescent="0.2">
      <c r="A1081" s="13" t="s">
        <v>1449</v>
      </c>
      <c r="B1081" s="11" t="s">
        <v>1507</v>
      </c>
      <c r="C1081" s="19">
        <v>-1301084.1941600002</v>
      </c>
      <c r="D1081" s="19">
        <v>-1396521.5340999998</v>
      </c>
      <c r="E1081" s="26">
        <f t="shared" si="37"/>
        <v>107.33521630409287</v>
      </c>
      <c r="F1081" s="26">
        <v>-1215959.39118</v>
      </c>
      <c r="G1081" s="26">
        <f t="shared" si="38"/>
        <v>114.84935633786071</v>
      </c>
    </row>
    <row r="1082" spans="1:7" ht="22.5" x14ac:dyDescent="0.2">
      <c r="A1082" s="13" t="s">
        <v>1450</v>
      </c>
      <c r="B1082" s="11" t="s">
        <v>1508</v>
      </c>
      <c r="C1082" s="19">
        <v>-955528.56095000007</v>
      </c>
      <c r="D1082" s="19">
        <v>-969669.05273</v>
      </c>
      <c r="E1082" s="26">
        <f t="shared" si="37"/>
        <v>101.47986071352398</v>
      </c>
      <c r="F1082" s="26">
        <v>-950900.0949400001</v>
      </c>
      <c r="G1082" s="26">
        <f t="shared" si="38"/>
        <v>101.9738096451851</v>
      </c>
    </row>
    <row r="1083" spans="1:7" ht="22.5" x14ac:dyDescent="0.2">
      <c r="A1083" s="13" t="s">
        <v>1451</v>
      </c>
      <c r="B1083" s="11" t="s">
        <v>1509</v>
      </c>
      <c r="C1083" s="19">
        <v>-1884454.5392700001</v>
      </c>
      <c r="D1083" s="19">
        <v>-2034484.23554</v>
      </c>
      <c r="E1083" s="26">
        <f t="shared" si="37"/>
        <v>107.96143887493929</v>
      </c>
      <c r="F1083" s="26">
        <v>-1185318.1060899999</v>
      </c>
      <c r="G1083" s="26">
        <f t="shared" si="38"/>
        <v>171.64035756199979</v>
      </c>
    </row>
    <row r="1084" spans="1:7" x14ac:dyDescent="0.2">
      <c r="A1084" s="13" t="s">
        <v>1452</v>
      </c>
      <c r="B1084" s="11" t="s">
        <v>1510</v>
      </c>
      <c r="C1084" s="19">
        <f>C947-C1033-C1035-C1037-C1038-C1044-C1046-C1048-C1050-C1052-C1054-C1066-C1068</f>
        <v>136018257.26325998</v>
      </c>
      <c r="D1084" s="19">
        <v>138882558.98876998</v>
      </c>
      <c r="E1084" s="26">
        <f t="shared" si="37"/>
        <v>102.10582151480314</v>
      </c>
      <c r="F1084" s="26">
        <v>146891070.87898001</v>
      </c>
      <c r="G1084" s="26">
        <f t="shared" si="38"/>
        <v>94.547992711682213</v>
      </c>
    </row>
    <row r="1085" spans="1:7" x14ac:dyDescent="0.2">
      <c r="A1085" s="13" t="s">
        <v>1453</v>
      </c>
      <c r="B1085" s="11" t="s">
        <v>1511</v>
      </c>
      <c r="C1085" s="19">
        <f>C1084</f>
        <v>136018257.26325998</v>
      </c>
      <c r="D1085" s="19">
        <v>138882558.98876998</v>
      </c>
      <c r="E1085" s="26">
        <f t="shared" si="37"/>
        <v>102.10582151480314</v>
      </c>
      <c r="F1085" s="26">
        <v>146891070.87898001</v>
      </c>
      <c r="G1085" s="26">
        <f t="shared" si="38"/>
        <v>94.547992711682213</v>
      </c>
    </row>
    <row r="1086" spans="1:7" x14ac:dyDescent="0.2">
      <c r="A1086" s="13" t="s">
        <v>1454</v>
      </c>
      <c r="B1086" s="11" t="s">
        <v>1512</v>
      </c>
      <c r="C1086" s="19">
        <f>C1084</f>
        <v>136018257.26325998</v>
      </c>
      <c r="D1086" s="19">
        <v>138882558.98876998</v>
      </c>
      <c r="E1086" s="26">
        <f t="shared" si="37"/>
        <v>102.10582151480314</v>
      </c>
      <c r="F1086" s="26">
        <v>146891070.87898001</v>
      </c>
      <c r="G1086" s="26">
        <f t="shared" si="38"/>
        <v>94.547992711682213</v>
      </c>
    </row>
    <row r="1087" spans="1:7" ht="22.5" x14ac:dyDescent="0.2">
      <c r="A1087" s="13" t="s">
        <v>1455</v>
      </c>
      <c r="B1087" s="11" t="s">
        <v>1513</v>
      </c>
      <c r="C1087" s="19">
        <f>C1084-C1088-C1089-C1090-C1091-C1092</f>
        <v>92637347.500839993</v>
      </c>
      <c r="D1087" s="19">
        <v>97170002.612100005</v>
      </c>
      <c r="E1087" s="26">
        <f t="shared" si="37"/>
        <v>104.89290252100419</v>
      </c>
      <c r="F1087" s="26">
        <v>108739691.87785001</v>
      </c>
      <c r="G1087" s="26">
        <f t="shared" si="38"/>
        <v>89.360196754330957</v>
      </c>
    </row>
    <row r="1088" spans="1:7" ht="22.5" x14ac:dyDescent="0.2">
      <c r="A1088" s="13" t="s">
        <v>1456</v>
      </c>
      <c r="B1088" s="11" t="s">
        <v>1514</v>
      </c>
      <c r="C1088" s="19">
        <v>22863936.743039999</v>
      </c>
      <c r="D1088" s="19">
        <v>21819509.46071</v>
      </c>
      <c r="E1088" s="26">
        <f t="shared" si="33"/>
        <v>95.431988401350296</v>
      </c>
      <c r="F1088" s="26">
        <v>20127646.89971</v>
      </c>
      <c r="G1088" s="26">
        <f t="shared" si="34"/>
        <v>108.40566495144735</v>
      </c>
    </row>
    <row r="1089" spans="1:7" ht="22.5" x14ac:dyDescent="0.2">
      <c r="A1089" s="13" t="s">
        <v>1457</v>
      </c>
      <c r="B1089" s="11" t="s">
        <v>1515</v>
      </c>
      <c r="C1089" s="19">
        <v>11967333.861959999</v>
      </c>
      <c r="D1089" s="19">
        <v>11634146.108649999</v>
      </c>
      <c r="E1089" s="26">
        <f t="shared" ref="E1089:E1092" si="39">D1089/C1089*100</f>
        <v>97.21585645430109</v>
      </c>
      <c r="F1089" s="26">
        <v>12098982.7465</v>
      </c>
      <c r="G1089" s="26">
        <f t="shared" ref="G1089:G1092" si="40">D1089/F1089*100</f>
        <v>96.158051899160952</v>
      </c>
    </row>
    <row r="1090" spans="1:7" ht="22.5" x14ac:dyDescent="0.2">
      <c r="A1090" s="13" t="s">
        <v>1458</v>
      </c>
      <c r="B1090" s="11" t="s">
        <v>1516</v>
      </c>
      <c r="C1090" s="19">
        <v>2154956.5083699999</v>
      </c>
      <c r="D1090" s="19">
        <v>2001732.7595799998</v>
      </c>
      <c r="E1090" s="26">
        <f t="shared" si="39"/>
        <v>92.889705746038558</v>
      </c>
      <c r="F1090" s="26">
        <v>1779692.8391500001</v>
      </c>
      <c r="G1090" s="26">
        <f t="shared" si="40"/>
        <v>112.47630577285732</v>
      </c>
    </row>
    <row r="1091" spans="1:7" ht="22.5" x14ac:dyDescent="0.2">
      <c r="A1091" s="13" t="s">
        <v>1459</v>
      </c>
      <c r="B1091" s="11" t="s">
        <v>1517</v>
      </c>
      <c r="C1091" s="19">
        <v>883515.71704999998</v>
      </c>
      <c r="D1091" s="19">
        <v>868383.46190999995</v>
      </c>
      <c r="E1091" s="26">
        <f t="shared" si="39"/>
        <v>98.287268143850838</v>
      </c>
      <c r="F1091" s="26">
        <v>917709.01486999996</v>
      </c>
      <c r="G1091" s="26">
        <f t="shared" si="40"/>
        <v>94.625142375114706</v>
      </c>
    </row>
    <row r="1092" spans="1:7" ht="22.5" x14ac:dyDescent="0.2">
      <c r="A1092" s="13" t="s">
        <v>1460</v>
      </c>
      <c r="B1092" s="11" t="s">
        <v>1518</v>
      </c>
      <c r="C1092" s="19">
        <v>5511166.932</v>
      </c>
      <c r="D1092" s="19">
        <v>5388784.5858199997</v>
      </c>
      <c r="E1092" s="26">
        <f t="shared" si="39"/>
        <v>97.779375081719991</v>
      </c>
      <c r="F1092" s="26">
        <v>3227347.5008999999</v>
      </c>
      <c r="G1092" s="26">
        <f t="shared" si="40"/>
        <v>166.97255514992565</v>
      </c>
    </row>
    <row r="1093" spans="1:7" ht="18" customHeight="1" x14ac:dyDescent="0.2">
      <c r="A1093" s="28"/>
      <c r="B1093" s="29"/>
      <c r="C1093" s="30"/>
      <c r="D1093" s="30"/>
      <c r="E1093" s="31"/>
      <c r="F1093" s="31"/>
      <c r="G1093" s="31"/>
    </row>
    <row r="1094" spans="1:7" ht="27" customHeight="1" x14ac:dyDescent="0.2">
      <c r="A1094" s="46" t="s">
        <v>2024</v>
      </c>
      <c r="B1094" s="46"/>
      <c r="C1094" s="22"/>
      <c r="D1094" s="22"/>
      <c r="E1094" s="22" t="s">
        <v>1247</v>
      </c>
      <c r="F1094" s="22"/>
      <c r="G1094" s="22">
        <v>0</v>
      </c>
    </row>
    <row r="1095" spans="1:7" x14ac:dyDescent="0.2">
      <c r="A1095" s="22"/>
      <c r="B1095" s="22"/>
      <c r="C1095" s="23"/>
      <c r="D1095" s="23"/>
      <c r="E1095" s="6"/>
      <c r="F1095" s="6"/>
      <c r="G1095" s="6"/>
    </row>
    <row r="1096" spans="1:7" x14ac:dyDescent="0.2">
      <c r="E1096" s="2">
        <v>0</v>
      </c>
    </row>
  </sheetData>
  <autoFilter ref="A6:H1092"/>
  <mergeCells count="6">
    <mergeCell ref="F4:G4"/>
    <mergeCell ref="A1094:B1094"/>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60"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01.01.2023</vt:lpstr>
      <vt:lpstr>'01.01.2023'!Заголовки_для_печати</vt:lpstr>
      <vt:lpstr>'01.01.2023'!Область_печати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2023-04-03T12:43:37Z</cp:lastPrinted>
  <dcterms:created xsi:type="dcterms:W3CDTF">1999-06-18T11:49:53Z</dcterms:created>
  <dcterms:modified xsi:type="dcterms:W3CDTF">2023-04-03T12:43:37Z</dcterms:modified>
</cp:coreProperties>
</file>