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2.2023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<sst xmlns="http://schemas.openxmlformats.org/spreadsheetml/2006/main" count="71" uniqueCount="61">
  <si>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</si>
  <si>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</si>
  <si>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</si>
  <si>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</si>
  <si>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</si>
  <si>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</si>
  <si>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</si>
  <si>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</si>
  <si>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</si>
  <si>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</si>
  <si>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</si>
  <si>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</si>
  <si>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Конаковский р-он</t>
  </si>
  <si>
    <t>Кувшиновский р-он</t>
  </si>
  <si>
    <t>Торжокский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</si>
  <si>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</si>
  <si>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</si>
  <si>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</si>
  <si>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</si>
  <si>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</si>
  <si>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</si>
  <si>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</si>
  <si>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</si>
  <si>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</si>
  <si>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</si>
  <si>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</si>
  <si>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</si>
  <si>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</si>
  <si>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</si>
  <si>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</si>
  <si>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</si>
  <si>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</si>
  <si>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</si>
  <si>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</si>
  <si>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</si>
  <si>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</si>
  <si>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</si>
  <si>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</si>
  <si>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</si>
  <si>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</si>
  <si>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</si>
  <si>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</si>
  <si>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</si>
  <si>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</si>
  <si>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</si>
  <si>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</si>
  <si>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</si>
  <si>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</si>
  <si>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</si>
  <si>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</si>
  <si>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</si>
  <si>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Бежецкий муниципальный округ</t>
  </si>
  <si>
    <t>Калязинский муниципальный округ</t>
  </si>
  <si>
    <t>Торопецкий муниципальный округ</t>
  </si>
  <si>
    <t>Фировский муниципальный округ</t>
  </si>
  <si>
    <t>Бологовский муниципальный округ</t>
  </si>
  <si>
    <t>Калининский муниципальный округ</t>
  </si>
  <si>
    <t>Темп роста  к аналогичному периоду прошлого года (%)</t>
  </si>
  <si>
    <t>Начальник управления сводного бюджетного планирования и анализа исполнения бюджета</t>
  </si>
  <si>
    <t>Д.Е. Цветков</t>
  </si>
  <si>
    <t>КОНСОЛИДИРОВАННЫХ БЮДЖЕТОВ МУНИЦИПАЛЬНЫХ ОБРАЗОВАНИЙ НА 1 декабря 2023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</si>
</sst>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7" fillId="0" borderId="11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8" fillId="0" borderId="18" xfId="52" applyNumberFormat="1" applyFont="1" applyFill="1" applyBorder="1" applyAlignment="1" applyProtection="1">
      <alignment vertical="center" wrapText="1"/>
      <protection locked="0"/>
    </xf>
    <xf numFmtId="3" fontId="38" fillId="0" borderId="19" xfId="52" applyNumberFormat="1" applyFont="1" applyFill="1" applyBorder="1" applyAlignment="1" applyProtection="1">
      <alignment vertical="center" wrapText="1"/>
      <protection locked="0"/>
    </xf>
    <xf numFmtId="3" fontId="36" fillId="0" borderId="17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9" xfId="52" applyNumberFormat="1" applyFont="1" applyFill="1" applyBorder="1" applyAlignment="1" applyProtection="1">
      <alignment vertical="center" wrapText="1"/>
      <protection locked="0"/>
    </xf>
    <xf numFmtId="3" fontId="40" fillId="0" borderId="18" xfId="52" applyNumberFormat="1" applyFont="1" applyFill="1" applyBorder="1" applyAlignment="1" applyProtection="1">
      <alignment vertical="center" wrapText="1"/>
      <protection locked="0"/>
    </xf>
    <xf numFmtId="3" fontId="40" fillId="0" borderId="19" xfId="52" applyNumberFormat="1" applyFont="1" applyFill="1" applyBorder="1" applyAlignment="1" applyProtection="1">
      <alignment vertical="center" wrapText="1"/>
      <protection locked="0"/>
    </xf>
    <xf numFmtId="10" fontId="35" fillId="0" borderId="20" xfId="52" applyNumberFormat="1" applyFont="1" applyFill="1" applyBorder="1" applyAlignment="1" applyProtection="1">
      <alignment vertical="center" wrapText="1"/>
      <protection locked="0"/>
    </xf>
    <xf numFmtId="10" fontId="35" fillId="0" borderId="21" xfId="52" applyNumberFormat="1" applyFont="1" applyFill="1" applyBorder="1" applyAlignment="1" applyProtection="1">
      <alignment vertical="center" wrapText="1"/>
      <protection locked="0"/>
    </xf>
    <xf numFmtId="174" fontId="33" fillId="0" borderId="22" xfId="52" applyNumberFormat="1" applyFont="1" applyFill="1" applyBorder="1" applyAlignment="1" applyProtection="1">
      <alignment vertical="center" wrapText="1"/>
      <protection locked="0"/>
    </xf>
    <xf numFmtId="10" fontId="35" fillId="0" borderId="23" xfId="52" applyNumberFormat="1" applyFont="1" applyFill="1" applyBorder="1" applyAlignment="1" applyProtection="1">
      <alignment vertical="center" wrapText="1"/>
      <protection locked="0"/>
    </xf>
    <xf numFmtId="10" fontId="35" fillId="0" borderId="24" xfId="52" applyNumberFormat="1" applyFont="1" applyFill="1" applyBorder="1" applyAlignment="1" applyProtection="1">
      <alignment vertical="center" wrapText="1"/>
      <protection locked="0"/>
    </xf>
    <xf numFmtId="174" fontId="33" fillId="0" borderId="25" xfId="52" applyNumberFormat="1" applyFont="1" applyFill="1" applyBorder="1" applyAlignment="1" applyProtection="1">
      <alignment vertical="center" wrapText="1"/>
      <protection locked="0"/>
    </xf>
    <xf numFmtId="10" fontId="35" fillId="0" borderId="26" xfId="52" applyNumberFormat="1" applyFont="1" applyFill="1" applyBorder="1" applyAlignment="1" applyProtection="1">
      <alignment vertical="center" wrapText="1"/>
      <protection locked="0"/>
    </xf>
    <xf numFmtId="10" fontId="35" fillId="0" borderId="27" xfId="52" applyNumberFormat="1" applyFont="1" applyFill="1" applyBorder="1" applyAlignment="1" applyProtection="1">
      <alignment vertical="center" wrapText="1"/>
      <protection locked="0"/>
    </xf>
    <xf numFmtId="174" fontId="33" fillId="0" borderId="28" xfId="52" applyNumberFormat="1" applyFont="1" applyFill="1" applyBorder="1" applyAlignment="1" applyProtection="1">
      <alignment vertical="center" wrapText="1"/>
      <protection locked="0"/>
    </xf>
    <xf numFmtId="0" fontId="11" fillId="0" borderId="29" xfId="52" applyFont="1" applyFill="1" applyBorder="1" applyAlignment="1" applyProtection="1">
      <alignment horizontal="center" vertical="top"/>
      <protection locked="0"/>
    </xf>
    <xf numFmtId="3" fontId="10" fillId="0" borderId="18" xfId="52" applyNumberFormat="1" applyFont="1" applyFill="1" applyBorder="1" applyAlignment="1" applyProtection="1">
      <alignment vertical="center" wrapText="1"/>
      <protection locked="0"/>
    </xf>
    <xf numFmtId="174" fontId="10" fillId="0" borderId="30" xfId="52" applyNumberFormat="1" applyFont="1" applyFill="1" applyBorder="1" applyAlignment="1" applyProtection="1">
      <alignment vertical="center" wrapText="1"/>
      <protection locked="0"/>
    </xf>
    <xf numFmtId="174" fontId="10" fillId="0" borderId="31" xfId="52" applyNumberFormat="1" applyFont="1" applyFill="1" applyBorder="1" applyAlignment="1" applyProtection="1">
      <alignment vertical="center" wrapText="1"/>
      <protection locked="0"/>
    </xf>
    <xf numFmtId="174" fontId="10" fillId="0" borderId="18" xfId="52" applyNumberFormat="1" applyFont="1" applyFill="1" applyBorder="1" applyAlignment="1" applyProtection="1">
      <alignment vertical="center" wrapText="1"/>
      <protection locked="0"/>
    </xf>
    <xf numFmtId="3" fontId="10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31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174" fontId="41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52" applyFill="1">
      <alignment/>
      <protection/>
    </xf>
    <xf numFmtId="3" fontId="9" fillId="0" borderId="32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3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4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36" xfId="52" applyNumberFormat="1" applyFont="1" applyFill="1" applyBorder="1" applyAlignment="1" applyProtection="1">
      <alignment vertical="center" wrapText="1"/>
      <protection locked="0"/>
    </xf>
    <xf numFmtId="3" fontId="35" fillId="0" borderId="23" xfId="52" applyNumberFormat="1" applyFont="1" applyFill="1" applyBorder="1" applyAlignment="1" applyProtection="1">
      <alignment vertical="center" wrapText="1"/>
      <protection locked="0"/>
    </xf>
    <xf numFmtId="3" fontId="35" fillId="0" borderId="24" xfId="52" applyNumberFormat="1" applyFont="1" applyFill="1" applyBorder="1" applyAlignment="1" applyProtection="1">
      <alignment vertical="center" wrapText="1"/>
      <protection locked="0"/>
    </xf>
    <xf numFmtId="3" fontId="35" fillId="0" borderId="25" xfId="52" applyNumberFormat="1" applyFont="1" applyFill="1" applyBorder="1" applyAlignment="1" applyProtection="1">
      <alignment vertical="center" wrapText="1"/>
      <protection locked="0"/>
    </xf>
    <xf numFmtId="3" fontId="9" fillId="0" borderId="37" xfId="52" applyNumberFormat="1" applyFont="1" applyFill="1" applyBorder="1" applyAlignment="1" applyProtection="1">
      <alignment vertical="center" wrapText="1"/>
      <protection locked="0"/>
    </xf>
    <xf numFmtId="4" fontId="3" fillId="0" borderId="17" xfId="53" applyNumberFormat="1" applyFill="1" applyBorder="1">
      <alignment/>
      <protection/>
    </xf>
    <xf numFmtId="4" fontId="3" fillId="0" borderId="18" xfId="53" applyNumberFormat="1" applyFill="1" applyBorder="1">
      <alignment/>
      <protection/>
    </xf>
    <xf numFmtId="3" fontId="9" fillId="0" borderId="38" xfId="52" applyNumberFormat="1" applyFont="1" applyFill="1" applyBorder="1" applyAlignment="1" applyProtection="1">
      <alignment vertical="center" wrapText="1"/>
      <protection locked="0"/>
    </xf>
    <xf numFmtId="3" fontId="9" fillId="0" borderId="39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0" fontId="12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39" fillId="0" borderId="17" xfId="52" applyNumberFormat="1" applyFont="1" applyFill="1" applyBorder="1" applyAlignment="1" applyProtection="1">
      <alignment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11" fillId="0" borderId="40" xfId="52" applyFont="1" applyFill="1" applyBorder="1" applyAlignment="1" applyProtection="1">
      <alignment horizontal="center" vertical="top"/>
      <protection locked="0"/>
    </xf>
    <xf numFmtId="0" fontId="11" fillId="0" borderId="41" xfId="52" applyFont="1" applyFill="1" applyBorder="1" applyAlignment="1" applyProtection="1">
      <alignment horizontal="center" vertical="top"/>
      <protection locked="0"/>
    </xf>
    <xf numFmtId="0" fontId="11" fillId="0" borderId="42" xfId="52" applyFont="1" applyFill="1" applyBorder="1" applyAlignment="1" applyProtection="1">
      <alignment horizontal="center" vertical="top"/>
      <protection locked="0"/>
    </xf>
    <xf numFmtId="0" fontId="13" fillId="0" borderId="43" xfId="52" applyFont="1" applyFill="1" applyBorder="1" applyAlignment="1" applyProtection="1">
      <alignment horizontal="center" vertical="center"/>
      <protection locked="0"/>
    </xf>
    <xf numFmtId="0" fontId="13" fillId="0" borderId="41" xfId="52" applyFont="1" applyFill="1" applyBorder="1" applyAlignment="1" applyProtection="1">
      <alignment horizontal="center" vertical="center"/>
      <protection locked="0"/>
    </xf>
    <xf numFmtId="0" fontId="13" fillId="0" borderId="42" xfId="52" applyFont="1" applyFill="1" applyBorder="1" applyAlignment="1" applyProtection="1">
      <alignment horizontal="center" vertical="center"/>
      <protection locked="0"/>
    </xf>
    <xf numFmtId="0" fontId="11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01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80" zoomScaleNormal="80" zoomScalePageLayoutView="0" workbookViewId="0" topLeftCell="L1">
      <pane xSplit="1" ySplit="8" topLeftCell="M36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P39" sqref="P39"/>
    </sheetView>
  </sheetViews>
  <sheetFormatPr defaultColWidth="9.140625" defaultRowHeight="12.75"/>
  <cols>
    <col min="1" max="10" width="0" style="51" hidden="1" customWidth="1"/>
    <col min="11" max="11" width="4.7109375" style="51" hidden="1" customWidth="1"/>
    <col min="12" max="12" width="50.421875" style="51" customWidth="1"/>
    <col min="13" max="13" width="21.421875" style="51" customWidth="1"/>
    <col min="14" max="14" width="21.8515625" style="51" customWidth="1"/>
    <col min="15" max="15" width="19.28125" style="51" customWidth="1"/>
    <col min="16" max="16" width="25.140625" style="51" customWidth="1"/>
    <col min="17" max="17" width="22.8515625" style="51" customWidth="1"/>
    <col min="18" max="18" width="18.57421875" style="51" customWidth="1"/>
    <col min="19" max="19" width="20.57421875" style="51" customWidth="1"/>
    <col min="20" max="20" width="16.8515625" style="51" customWidth="1"/>
    <col min="21" max="21" width="22.00390625" style="51" customWidth="1"/>
    <col min="22" max="22" width="19.00390625" style="51" customWidth="1"/>
    <col min="23" max="23" width="21.140625" style="51" customWidth="1"/>
    <col min="24" max="24" width="19.00390625" style="51" customWidth="1"/>
    <col min="25" max="25" width="22.28125" style="51" customWidth="1"/>
    <col min="26" max="30" width="0" style="51" hidden="1" customWidth="1"/>
    <col min="31" max="31" width="17.140625" style="51" hidden="1" customWidth="1"/>
    <col min="32" max="32" width="17.00390625" style="51" hidden="1" customWidth="1"/>
    <col min="33" max="16384" width="9.140625" style="5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5" ht="18">
      <c r="A3" s="2"/>
      <c r="B3" s="2"/>
      <c r="C3" s="2"/>
      <c r="D3" s="2"/>
      <c r="E3" s="2"/>
      <c r="F3" s="2"/>
      <c r="G3" s="2"/>
      <c r="H3" s="2"/>
      <c r="I3" s="2"/>
      <c r="J3" s="2"/>
      <c r="K3" s="69" t="s">
        <v>22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70" t="s">
        <v>60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0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 t="s">
        <v>20</v>
      </c>
      <c r="Z5" s="1"/>
      <c r="AA5" s="6"/>
      <c r="AB5" s="6"/>
      <c r="AC5" s="6"/>
      <c r="AD5" s="6"/>
    </row>
    <row r="6" spans="1:30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8"/>
      <c r="M6" s="71" t="s">
        <v>7</v>
      </c>
      <c r="N6" s="72"/>
      <c r="O6" s="72"/>
      <c r="P6" s="72"/>
      <c r="Q6" s="73"/>
      <c r="R6" s="71" t="s">
        <v>8</v>
      </c>
      <c r="S6" s="72"/>
      <c r="T6" s="72"/>
      <c r="U6" s="72"/>
      <c r="V6" s="73"/>
      <c r="W6" s="74" t="s">
        <v>9</v>
      </c>
      <c r="X6" s="75"/>
      <c r="Y6" s="76"/>
      <c r="Z6" s="1"/>
      <c r="AA6" s="6"/>
      <c r="AB6" s="6"/>
      <c r="AC6" s="6"/>
      <c r="AD6" s="9"/>
    </row>
    <row r="7" spans="1:30" ht="90">
      <c r="A7" s="1"/>
      <c r="B7" s="1"/>
      <c r="C7" s="1"/>
      <c r="D7" s="1"/>
      <c r="E7" s="1"/>
      <c r="F7" s="1"/>
      <c r="G7" s="1"/>
      <c r="H7" s="1"/>
      <c r="I7" s="1"/>
      <c r="J7" s="1">
        <v>-2</v>
      </c>
      <c r="K7" s="52" t="s">
        <v>0</v>
      </c>
      <c r="L7" s="10" t="s">
        <v>1</v>
      </c>
      <c r="M7" s="11" t="s">
        <v>2</v>
      </c>
      <c r="N7" s="12" t="s">
        <v>3</v>
      </c>
      <c r="O7" s="12" t="s">
        <v>4</v>
      </c>
      <c r="P7" s="12" t="s">
        <v>5</v>
      </c>
      <c r="Q7" s="13" t="s">
        <v>21</v>
      </c>
      <c r="R7" s="11" t="s">
        <v>2</v>
      </c>
      <c r="S7" s="12" t="s">
        <v>3</v>
      </c>
      <c r="T7" s="12" t="s">
        <v>4</v>
      </c>
      <c r="U7" s="12" t="s">
        <v>5</v>
      </c>
      <c r="V7" s="13" t="s">
        <v>57</v>
      </c>
      <c r="W7" s="14" t="s">
        <v>2</v>
      </c>
      <c r="X7" s="14" t="s">
        <v>3</v>
      </c>
      <c r="Y7" s="15" t="s">
        <v>5</v>
      </c>
      <c r="Z7" s="53" t="s">
        <v>2</v>
      </c>
      <c r="AA7" s="54" t="s">
        <v>6</v>
      </c>
      <c r="AB7" s="54" t="s">
        <v>3</v>
      </c>
      <c r="AC7" s="55" t="s">
        <v>5</v>
      </c>
      <c r="AD7" s="6"/>
    </row>
    <row r="8" spans="1:30" ht="15">
      <c r="A8" s="6"/>
      <c r="B8" s="6"/>
      <c r="C8" s="6"/>
      <c r="D8" s="6"/>
      <c r="E8" s="6"/>
      <c r="F8" s="6"/>
      <c r="G8" s="6"/>
      <c r="H8" s="6"/>
      <c r="I8" s="1"/>
      <c r="J8" s="1"/>
      <c r="K8" s="56"/>
      <c r="L8" s="16">
        <v>1</v>
      </c>
      <c r="M8" s="16">
        <v>2</v>
      </c>
      <c r="N8" s="17">
        <v>3</v>
      </c>
      <c r="O8" s="17">
        <v>4</v>
      </c>
      <c r="P8" s="17">
        <v>5</v>
      </c>
      <c r="Q8" s="18">
        <v>6</v>
      </c>
      <c r="R8" s="16">
        <v>7</v>
      </c>
      <c r="S8" s="17">
        <v>8</v>
      </c>
      <c r="T8" s="17">
        <v>9</v>
      </c>
      <c r="U8" s="17">
        <v>10</v>
      </c>
      <c r="V8" s="18">
        <v>11</v>
      </c>
      <c r="W8" s="19">
        <v>12</v>
      </c>
      <c r="X8" s="19">
        <v>13</v>
      </c>
      <c r="Y8" s="20">
        <v>14</v>
      </c>
      <c r="Z8" s="57"/>
      <c r="AA8" s="58"/>
      <c r="AB8" s="58"/>
      <c r="AC8" s="59"/>
      <c r="AD8" s="6"/>
    </row>
    <row r="9" spans="1:30" ht="12.75">
      <c r="A9" s="6"/>
      <c r="B9" s="6"/>
      <c r="C9" s="6"/>
      <c r="D9" s="6"/>
      <c r="E9" s="6"/>
      <c r="F9" s="6"/>
      <c r="G9" s="6"/>
      <c r="H9" s="6"/>
      <c r="I9" s="1"/>
      <c r="J9" s="1">
        <v>0</v>
      </c>
      <c r="K9" s="56"/>
      <c r="L9" s="21"/>
      <c r="M9" s="21"/>
      <c r="N9" s="22"/>
      <c r="O9" s="22"/>
      <c r="P9" s="22"/>
      <c r="Q9" s="23"/>
      <c r="R9" s="21"/>
      <c r="S9" s="22"/>
      <c r="T9" s="22"/>
      <c r="U9" s="22"/>
      <c r="V9" s="23"/>
      <c r="W9" s="24"/>
      <c r="X9" s="24"/>
      <c r="Y9" s="25"/>
      <c r="Z9" s="57"/>
      <c r="AA9" s="58"/>
      <c r="AB9" s="58"/>
      <c r="AC9" s="59"/>
      <c r="AD9" s="6"/>
    </row>
    <row r="10" spans="1:32" ht="16.5">
      <c r="A10" s="6"/>
      <c r="B10" s="6"/>
      <c r="C10" s="6"/>
      <c r="D10" s="6"/>
      <c r="E10" s="6"/>
      <c r="F10" s="6"/>
      <c r="G10" s="6"/>
      <c r="H10" s="6"/>
      <c r="I10" s="1"/>
      <c r="J10" s="1">
        <v>2</v>
      </c>
      <c r="K10" s="63">
        <v>16</v>
      </c>
      <c r="L10" s="26" t="s">
        <v>10</v>
      </c>
      <c r="M10" s="27">
        <v>11388637.8</v>
      </c>
      <c r="N10" s="27">
        <v>10370461.48824</v>
      </c>
      <c r="O10" s="28">
        <f aca="true" t="shared" si="0" ref="O10:O50">N10/M10*100</f>
        <v>91.05971820650929</v>
      </c>
      <c r="P10" s="27">
        <v>9444444.58308</v>
      </c>
      <c r="Q10" s="29">
        <f aca="true" t="shared" si="1" ref="Q10:Q49">N10/P10*100</f>
        <v>109.80488473423824</v>
      </c>
      <c r="R10" s="68">
        <v>12141311.551040001</v>
      </c>
      <c r="S10" s="27">
        <v>9963747.01069</v>
      </c>
      <c r="T10" s="28">
        <f aca="true" t="shared" si="2" ref="T10:T50">S10/R10*100</f>
        <v>82.06483268964895</v>
      </c>
      <c r="U10" s="27">
        <v>9386238.327920001</v>
      </c>
      <c r="V10" s="29">
        <f aca="true" t="shared" si="3" ref="V10:V49">S10/U10*100</f>
        <v>106.15271701606129</v>
      </c>
      <c r="W10" s="30">
        <f aca="true" t="shared" si="4" ref="W10:W50">M10-R10</f>
        <v>-752673.7510400005</v>
      </c>
      <c r="X10" s="30">
        <f aca="true" t="shared" si="5" ref="X10:X50">N10-S10</f>
        <v>406714.47754999995</v>
      </c>
      <c r="Y10" s="31">
        <f aca="true" t="shared" si="6" ref="Y10:Y49">P10-U10</f>
        <v>58206.25515999831</v>
      </c>
      <c r="Z10" s="32">
        <v>0.04077711047735438</v>
      </c>
      <c r="AA10" s="33">
        <v>0.07334219344112561</v>
      </c>
      <c r="AB10" s="33">
        <v>-0.8576123716692488</v>
      </c>
      <c r="AC10" s="34">
        <v>-1.1235520781936514</v>
      </c>
      <c r="AD10" s="6"/>
      <c r="AE10" s="61">
        <v>-32154590.13</v>
      </c>
      <c r="AF10" s="62">
        <v>8611904.55</v>
      </c>
    </row>
    <row r="11" spans="1:32" ht="16.5">
      <c r="A11" s="6"/>
      <c r="B11" s="6"/>
      <c r="C11" s="6"/>
      <c r="D11" s="6"/>
      <c r="E11" s="6"/>
      <c r="F11" s="6"/>
      <c r="G11" s="6"/>
      <c r="H11" s="6"/>
      <c r="I11" s="1"/>
      <c r="J11" s="1">
        <v>3</v>
      </c>
      <c r="K11" s="63">
        <v>31</v>
      </c>
      <c r="L11" s="26" t="s">
        <v>11</v>
      </c>
      <c r="M11" s="27">
        <v>1167369.0748</v>
      </c>
      <c r="N11" s="27">
        <v>1013390.0118099999</v>
      </c>
      <c r="O11" s="28">
        <f t="shared" si="0"/>
        <v>86.80973598547823</v>
      </c>
      <c r="P11" s="27">
        <v>931708.4683300001</v>
      </c>
      <c r="Q11" s="29">
        <f t="shared" si="1"/>
        <v>108.76685639944932</v>
      </c>
      <c r="R11" s="68">
        <v>1319764.60105</v>
      </c>
      <c r="S11" s="27">
        <v>949972.54073</v>
      </c>
      <c r="T11" s="28">
        <f t="shared" si="2"/>
        <v>71.98045317886276</v>
      </c>
      <c r="U11" s="27">
        <v>878545.78413</v>
      </c>
      <c r="V11" s="29">
        <f t="shared" si="3"/>
        <v>108.13011204313409</v>
      </c>
      <c r="W11" s="30">
        <f t="shared" si="4"/>
        <v>-152395.52624999988</v>
      </c>
      <c r="X11" s="30">
        <f t="shared" si="5"/>
        <v>63417.47107999993</v>
      </c>
      <c r="Y11" s="31">
        <f t="shared" si="6"/>
        <v>53162.68420000002</v>
      </c>
      <c r="Z11" s="32">
        <v>0.046659512208128084</v>
      </c>
      <c r="AA11" s="33">
        <v>0.08078802952225422</v>
      </c>
      <c r="AB11" s="33">
        <v>-1.3064628840107064</v>
      </c>
      <c r="AC11" s="34">
        <v>-1.1863370547581074</v>
      </c>
      <c r="AD11" s="6"/>
      <c r="AE11" s="61">
        <v>-23525100</v>
      </c>
      <c r="AF11" s="62">
        <v>33760799.79</v>
      </c>
    </row>
    <row r="12" spans="1:32" ht="16.5">
      <c r="A12" s="6"/>
      <c r="B12" s="6"/>
      <c r="C12" s="6"/>
      <c r="D12" s="6"/>
      <c r="E12" s="6"/>
      <c r="F12" s="6"/>
      <c r="G12" s="6"/>
      <c r="H12" s="6"/>
      <c r="I12" s="1"/>
      <c r="J12" s="1">
        <v>4</v>
      </c>
      <c r="K12" s="63">
        <v>2</v>
      </c>
      <c r="L12" s="26" t="s">
        <v>25</v>
      </c>
      <c r="M12" s="27">
        <v>1989718.30305</v>
      </c>
      <c r="N12" s="27">
        <v>1863504.61846</v>
      </c>
      <c r="O12" s="28">
        <f t="shared" si="0"/>
        <v>93.65670585647578</v>
      </c>
      <c r="P12" s="27">
        <v>1706145.6412799999</v>
      </c>
      <c r="Q12" s="29">
        <f t="shared" si="1"/>
        <v>109.22306826408705</v>
      </c>
      <c r="R12" s="68">
        <v>2200103.3770500002</v>
      </c>
      <c r="S12" s="27">
        <v>1891562.2161700001</v>
      </c>
      <c r="T12" s="28">
        <f t="shared" si="2"/>
        <v>85.97606075703105</v>
      </c>
      <c r="U12" s="27">
        <v>1634999.2122799999</v>
      </c>
      <c r="V12" s="29">
        <f t="shared" si="3"/>
        <v>115.69193440357834</v>
      </c>
      <c r="W12" s="30">
        <f>M12-R12</f>
        <v>-210385.07400000026</v>
      </c>
      <c r="X12" s="30">
        <f t="shared" si="5"/>
        <v>-28057.59771000012</v>
      </c>
      <c r="Y12" s="31">
        <f t="shared" si="6"/>
        <v>71146.429</v>
      </c>
      <c r="Z12" s="32">
        <v>0.05264114157869501</v>
      </c>
      <c r="AA12" s="33">
        <v>0.08801779244764033</v>
      </c>
      <c r="AB12" s="33">
        <v>-0.7809643293817446</v>
      </c>
      <c r="AC12" s="34">
        <v>-0.9574920297555791</v>
      </c>
      <c r="AD12" s="6"/>
      <c r="AE12" s="61">
        <v>-156394000</v>
      </c>
      <c r="AF12" s="62">
        <v>261175207.41</v>
      </c>
    </row>
    <row r="13" spans="1:32" ht="16.5">
      <c r="A13" s="6"/>
      <c r="B13" s="6"/>
      <c r="C13" s="6"/>
      <c r="D13" s="6"/>
      <c r="E13" s="6"/>
      <c r="F13" s="6"/>
      <c r="G13" s="6"/>
      <c r="H13" s="6"/>
      <c r="I13" s="1"/>
      <c r="J13" s="1">
        <v>5</v>
      </c>
      <c r="K13" s="63">
        <v>3</v>
      </c>
      <c r="L13" s="26" t="s">
        <v>26</v>
      </c>
      <c r="M13" s="27">
        <v>773277.21683</v>
      </c>
      <c r="N13" s="27">
        <v>737679.94798</v>
      </c>
      <c r="O13" s="28">
        <f t="shared" si="0"/>
        <v>95.39657084480922</v>
      </c>
      <c r="P13" s="27">
        <v>686775.96214</v>
      </c>
      <c r="Q13" s="29">
        <f t="shared" si="1"/>
        <v>107.4120220634081</v>
      </c>
      <c r="R13" s="68">
        <v>885164.6657799999</v>
      </c>
      <c r="S13" s="27">
        <v>664266.8802100001</v>
      </c>
      <c r="T13" s="28">
        <f t="shared" si="2"/>
        <v>75.04444154745529</v>
      </c>
      <c r="U13" s="27">
        <v>646063.5853200001</v>
      </c>
      <c r="V13" s="29">
        <f t="shared" si="3"/>
        <v>102.81757017476596</v>
      </c>
      <c r="W13" s="30">
        <f t="shared" si="4"/>
        <v>-111887.44894999987</v>
      </c>
      <c r="X13" s="30">
        <f t="shared" si="5"/>
        <v>73413.06776999997</v>
      </c>
      <c r="Y13" s="31">
        <f t="shared" si="6"/>
        <v>40712.37681999989</v>
      </c>
      <c r="Z13" s="32">
        <v>0.05305699273247036</v>
      </c>
      <c r="AA13" s="33">
        <v>0.09998672155092285</v>
      </c>
      <c r="AB13" s="33">
        <v>-4.928972390007813</v>
      </c>
      <c r="AC13" s="34">
        <v>-1.2989623865110247</v>
      </c>
      <c r="AD13" s="6"/>
      <c r="AE13" s="61">
        <v>-16626000.81</v>
      </c>
      <c r="AF13" s="62">
        <v>32816853.4</v>
      </c>
    </row>
    <row r="14" spans="1:32" ht="16.5">
      <c r="A14" s="6"/>
      <c r="B14" s="6"/>
      <c r="C14" s="6"/>
      <c r="D14" s="6"/>
      <c r="E14" s="6"/>
      <c r="F14" s="6"/>
      <c r="G14" s="6"/>
      <c r="H14" s="6"/>
      <c r="I14" s="1"/>
      <c r="J14" s="1">
        <v>6</v>
      </c>
      <c r="K14" s="63">
        <v>32</v>
      </c>
      <c r="L14" s="26" t="s">
        <v>28</v>
      </c>
      <c r="M14" s="27">
        <v>863159.38811</v>
      </c>
      <c r="N14" s="27">
        <v>748677.0341599999</v>
      </c>
      <c r="O14" s="28">
        <f t="shared" si="0"/>
        <v>86.73682340399795</v>
      </c>
      <c r="P14" s="27">
        <v>622783.38278</v>
      </c>
      <c r="Q14" s="29">
        <f t="shared" si="1"/>
        <v>120.21467734383533</v>
      </c>
      <c r="R14" s="68">
        <v>884034.8321</v>
      </c>
      <c r="S14" s="27">
        <v>694216.8033799999</v>
      </c>
      <c r="T14" s="28">
        <f t="shared" si="2"/>
        <v>78.52821836566183</v>
      </c>
      <c r="U14" s="27">
        <v>588969.82813</v>
      </c>
      <c r="V14" s="29">
        <f t="shared" si="3"/>
        <v>117.86967179357264</v>
      </c>
      <c r="W14" s="30">
        <f t="shared" si="4"/>
        <v>-20875.44398999994</v>
      </c>
      <c r="X14" s="30">
        <f t="shared" si="5"/>
        <v>54460.23077999998</v>
      </c>
      <c r="Y14" s="31">
        <f t="shared" si="6"/>
        <v>33813.55464999995</v>
      </c>
      <c r="Z14" s="32">
        <v>0.049568551283218514</v>
      </c>
      <c r="AA14" s="33">
        <v>0.09525568375112994</v>
      </c>
      <c r="AB14" s="33">
        <v>-5.384875528323849</v>
      </c>
      <c r="AC14" s="34">
        <v>-1.7695113056163385</v>
      </c>
      <c r="AD14" s="6"/>
      <c r="AE14" s="61">
        <v>-5631000</v>
      </c>
      <c r="AF14" s="62">
        <v>12269215.19</v>
      </c>
    </row>
    <row r="15" spans="1:32" ht="16.5">
      <c r="A15" s="6"/>
      <c r="B15" s="6"/>
      <c r="C15" s="6"/>
      <c r="D15" s="6"/>
      <c r="E15" s="6"/>
      <c r="F15" s="6"/>
      <c r="G15" s="6"/>
      <c r="H15" s="6"/>
      <c r="I15" s="1"/>
      <c r="J15" s="1">
        <v>10</v>
      </c>
      <c r="K15" s="63">
        <v>18</v>
      </c>
      <c r="L15" s="26" t="s">
        <v>30</v>
      </c>
      <c r="M15" s="27">
        <v>766075.05837</v>
      </c>
      <c r="N15" s="27">
        <v>737233.19591</v>
      </c>
      <c r="O15" s="28">
        <f aca="true" t="shared" si="7" ref="O15:O24">N15/M15*100</f>
        <v>96.23511271579999</v>
      </c>
      <c r="P15" s="27">
        <v>625520.49362</v>
      </c>
      <c r="Q15" s="29">
        <f aca="true" t="shared" si="8" ref="Q15:Q24">N15/P15*100</f>
        <v>117.85915944072407</v>
      </c>
      <c r="R15" s="68">
        <v>814841.66711</v>
      </c>
      <c r="S15" s="27">
        <v>725181.18164</v>
      </c>
      <c r="T15" s="28">
        <f aca="true" t="shared" si="9" ref="T15:T24">S15/R15*100</f>
        <v>88.99657576569457</v>
      </c>
      <c r="U15" s="27">
        <v>637855.00017</v>
      </c>
      <c r="V15" s="29">
        <f aca="true" t="shared" si="10" ref="V15:V24">S15/U15*100</f>
        <v>113.69060075514435</v>
      </c>
      <c r="W15" s="30">
        <f aca="true" t="shared" si="11" ref="W15:W24">M15-R15</f>
        <v>-48766.608740000054</v>
      </c>
      <c r="X15" s="30">
        <f aca="true" t="shared" si="12" ref="X15:X24">N15-S15</f>
        <v>12052.014270000043</v>
      </c>
      <c r="Y15" s="31">
        <f aca="true" t="shared" si="13" ref="Y15:Y24">P15-U15</f>
        <v>-12334.50655000005</v>
      </c>
      <c r="Z15" s="32">
        <v>0.04860619573455789</v>
      </c>
      <c r="AA15" s="33">
        <v>0.08714529444458431</v>
      </c>
      <c r="AB15" s="33">
        <v>-17.246020336017715</v>
      </c>
      <c r="AC15" s="34">
        <v>-0.9037758830694276</v>
      </c>
      <c r="AD15" s="6"/>
      <c r="AE15" s="61">
        <v>-3807293.57</v>
      </c>
      <c r="AF15" s="62">
        <v>8960428.83</v>
      </c>
    </row>
    <row r="16" spans="1:32" ht="16.5">
      <c r="A16" s="6"/>
      <c r="B16" s="6"/>
      <c r="C16" s="6"/>
      <c r="D16" s="6"/>
      <c r="E16" s="6"/>
      <c r="F16" s="6"/>
      <c r="G16" s="6"/>
      <c r="H16" s="6"/>
      <c r="I16" s="1"/>
      <c r="J16" s="1">
        <v>1</v>
      </c>
      <c r="K16" s="60">
        <v>1</v>
      </c>
      <c r="L16" s="26" t="s">
        <v>31</v>
      </c>
      <c r="M16" s="27">
        <v>1146268.03669</v>
      </c>
      <c r="N16" s="27">
        <v>1028125.1673</v>
      </c>
      <c r="O16" s="28">
        <f t="shared" si="7"/>
        <v>89.69325972560893</v>
      </c>
      <c r="P16" s="27">
        <v>990987.36272</v>
      </c>
      <c r="Q16" s="29">
        <f t="shared" si="8"/>
        <v>103.7475558192858</v>
      </c>
      <c r="R16" s="68">
        <v>1264550.90388</v>
      </c>
      <c r="S16" s="27">
        <v>1031440.82586</v>
      </c>
      <c r="T16" s="28">
        <f t="shared" si="9"/>
        <v>81.5657813928445</v>
      </c>
      <c r="U16" s="27">
        <v>993359.29524</v>
      </c>
      <c r="V16" s="29">
        <f t="shared" si="10"/>
        <v>103.83361094042003</v>
      </c>
      <c r="W16" s="30">
        <f t="shared" si="11"/>
        <v>-118282.86719000014</v>
      </c>
      <c r="X16" s="30">
        <f t="shared" si="12"/>
        <v>-3315.6585600000108</v>
      </c>
      <c r="Y16" s="31">
        <f t="shared" si="13"/>
        <v>-2371.932520000031</v>
      </c>
      <c r="Z16" s="32"/>
      <c r="AA16" s="33"/>
      <c r="AB16" s="33"/>
      <c r="AC16" s="34"/>
      <c r="AD16" s="6"/>
      <c r="AE16" s="61">
        <v>-20084000</v>
      </c>
      <c r="AF16" s="62">
        <v>13085172.12</v>
      </c>
    </row>
    <row r="17" spans="1:32" ht="16.5">
      <c r="A17" s="6"/>
      <c r="B17" s="6"/>
      <c r="C17" s="6"/>
      <c r="D17" s="6"/>
      <c r="E17" s="6"/>
      <c r="F17" s="6"/>
      <c r="G17" s="6"/>
      <c r="H17" s="6"/>
      <c r="I17" s="1"/>
      <c r="J17" s="1">
        <v>17</v>
      </c>
      <c r="K17" s="63">
        <v>20</v>
      </c>
      <c r="L17" s="26" t="s">
        <v>24</v>
      </c>
      <c r="M17" s="27">
        <v>511446.97183999995</v>
      </c>
      <c r="N17" s="27">
        <v>518288.00737</v>
      </c>
      <c r="O17" s="28">
        <f t="shared" si="7"/>
        <v>101.33758452130208</v>
      </c>
      <c r="P17" s="27">
        <v>394283.11711</v>
      </c>
      <c r="Q17" s="29">
        <f t="shared" si="8"/>
        <v>131.45072281281682</v>
      </c>
      <c r="R17" s="68">
        <v>555538.4706</v>
      </c>
      <c r="S17" s="27">
        <v>478547.26028</v>
      </c>
      <c r="T17" s="28">
        <f t="shared" si="9"/>
        <v>86.1411559424774</v>
      </c>
      <c r="U17" s="27">
        <v>383714.55994999997</v>
      </c>
      <c r="V17" s="29">
        <f t="shared" si="10"/>
        <v>124.71438674163346</v>
      </c>
      <c r="W17" s="30">
        <f t="shared" si="11"/>
        <v>-44091.498760000046</v>
      </c>
      <c r="X17" s="30">
        <f t="shared" si="12"/>
        <v>39740.74709000002</v>
      </c>
      <c r="Y17" s="31">
        <f t="shared" si="13"/>
        <v>10568.557160000026</v>
      </c>
      <c r="Z17" s="32">
        <v>0.13957391820972345</v>
      </c>
      <c r="AA17" s="33">
        <v>0.2368926520534707</v>
      </c>
      <c r="AB17" s="33">
        <v>-3.4826414625722295</v>
      </c>
      <c r="AC17" s="34">
        <v>-1.1295938104448742</v>
      </c>
      <c r="AD17" s="6"/>
      <c r="AE17" s="61">
        <v>-11215236</v>
      </c>
      <c r="AF17" s="62">
        <v>9986027.35</v>
      </c>
    </row>
    <row r="18" spans="1:32" ht="16.5">
      <c r="A18" s="6"/>
      <c r="B18" s="6"/>
      <c r="C18" s="6"/>
      <c r="D18" s="6"/>
      <c r="E18" s="6"/>
      <c r="F18" s="6"/>
      <c r="G18" s="6"/>
      <c r="H18" s="6"/>
      <c r="I18" s="1"/>
      <c r="J18" s="1">
        <v>22</v>
      </c>
      <c r="K18" s="63">
        <v>8</v>
      </c>
      <c r="L18" s="26" t="s">
        <v>51</v>
      </c>
      <c r="M18" s="27">
        <v>1033631.6169299999</v>
      </c>
      <c r="N18" s="27">
        <v>931321.36801</v>
      </c>
      <c r="O18" s="28">
        <f>N18/M18*100</f>
        <v>90.10186537986593</v>
      </c>
      <c r="P18" s="27">
        <v>843814.73023</v>
      </c>
      <c r="Q18" s="29">
        <f>N18/P18*100</f>
        <v>110.37036148398929</v>
      </c>
      <c r="R18" s="68">
        <v>1072065.8021</v>
      </c>
      <c r="S18" s="27">
        <v>854032.03956</v>
      </c>
      <c r="T18" s="28">
        <f>S18/R18*100</f>
        <v>79.66227799516523</v>
      </c>
      <c r="U18" s="27">
        <v>810555.5578200001</v>
      </c>
      <c r="V18" s="29">
        <f>S18/U21*100</f>
        <v>260.6173952000023</v>
      </c>
      <c r="W18" s="30">
        <f>M18-R18</f>
        <v>-38434.18517000007</v>
      </c>
      <c r="X18" s="30">
        <f>N18-S18</f>
        <v>77289.32845000003</v>
      </c>
      <c r="Y18" s="31">
        <f>P18-U21</f>
        <v>516119.0141</v>
      </c>
      <c r="Z18" s="32">
        <v>0.04482958977807662</v>
      </c>
      <c r="AA18" s="33">
        <v>0.07779996109706276</v>
      </c>
      <c r="AB18" s="33">
        <v>-3.053170838287878</v>
      </c>
      <c r="AC18" s="34">
        <v>-4.995951417004049</v>
      </c>
      <c r="AD18" s="6"/>
      <c r="AE18" s="61">
        <v>-14212295.09</v>
      </c>
      <c r="AF18" s="62">
        <v>-3979766.26</v>
      </c>
    </row>
    <row r="19" spans="1:32" ht="16.5">
      <c r="A19" s="6"/>
      <c r="B19" s="6"/>
      <c r="C19" s="6"/>
      <c r="D19" s="6"/>
      <c r="E19" s="6"/>
      <c r="F19" s="6"/>
      <c r="G19" s="6"/>
      <c r="H19" s="6"/>
      <c r="I19" s="1"/>
      <c r="J19" s="1">
        <v>23</v>
      </c>
      <c r="K19" s="63">
        <v>24</v>
      </c>
      <c r="L19" s="26" t="s">
        <v>41</v>
      </c>
      <c r="M19" s="27">
        <v>268723.34658</v>
      </c>
      <c r="N19" s="27">
        <v>252156.21384</v>
      </c>
      <c r="O19" s="28">
        <f t="shared" si="7"/>
        <v>93.83487406254525</v>
      </c>
      <c r="P19" s="27">
        <v>263160.3113</v>
      </c>
      <c r="Q19" s="29">
        <f t="shared" si="8"/>
        <v>95.81848136383475</v>
      </c>
      <c r="R19" s="68">
        <v>387804.25929</v>
      </c>
      <c r="S19" s="27">
        <v>304566.19148000004</v>
      </c>
      <c r="T19" s="28">
        <f t="shared" si="9"/>
        <v>78.53606147534482</v>
      </c>
      <c r="U19" s="27">
        <v>250419.92422</v>
      </c>
      <c r="V19" s="29">
        <f t="shared" si="10"/>
        <v>121.62218818197199</v>
      </c>
      <c r="W19" s="30">
        <f t="shared" si="11"/>
        <v>-119080.91271</v>
      </c>
      <c r="X19" s="30">
        <f t="shared" si="12"/>
        <v>-52409.97764000003</v>
      </c>
      <c r="Y19" s="31">
        <f t="shared" si="13"/>
        <v>12740.387080000015</v>
      </c>
      <c r="Z19" s="32">
        <v>0.04411640647726169</v>
      </c>
      <c r="AA19" s="33">
        <v>0.07559558029409347</v>
      </c>
      <c r="AB19" s="33">
        <v>-10.02289817969905</v>
      </c>
      <c r="AC19" s="34">
        <v>-2.823170731707317</v>
      </c>
      <c r="AD19" s="6"/>
      <c r="AE19" s="61">
        <v>-4218026.19</v>
      </c>
      <c r="AF19" s="62">
        <v>1247952.13</v>
      </c>
    </row>
    <row r="20" spans="1:32" ht="16.5">
      <c r="A20" s="6"/>
      <c r="B20" s="6"/>
      <c r="C20" s="6"/>
      <c r="D20" s="6"/>
      <c r="E20" s="6"/>
      <c r="F20" s="6"/>
      <c r="G20" s="6"/>
      <c r="H20" s="6"/>
      <c r="I20" s="1"/>
      <c r="J20" s="1">
        <v>24</v>
      </c>
      <c r="K20" s="63">
        <v>9</v>
      </c>
      <c r="L20" s="26" t="s">
        <v>55</v>
      </c>
      <c r="M20" s="27">
        <v>1138245.28782</v>
      </c>
      <c r="N20" s="27">
        <v>932664.4072100001</v>
      </c>
      <c r="O20" s="28">
        <f>N20/M20*100</f>
        <v>81.93878922145733</v>
      </c>
      <c r="P20" s="27">
        <v>853366.41666</v>
      </c>
      <c r="Q20" s="29">
        <f>N20/P20*100</f>
        <v>109.29237300670506</v>
      </c>
      <c r="R20" s="68">
        <v>1192199.64125</v>
      </c>
      <c r="S20" s="27">
        <v>875995.96287</v>
      </c>
      <c r="T20" s="28">
        <f>S20/R20*100</f>
        <v>73.47728791056622</v>
      </c>
      <c r="U20" s="27">
        <v>814822.60199</v>
      </c>
      <c r="V20" s="29">
        <f>S20/U20*100</f>
        <v>107.50756799462846</v>
      </c>
      <c r="W20" s="30">
        <f>M20-R20</f>
        <v>-53954.353430000134</v>
      </c>
      <c r="X20" s="30">
        <f>N20-S20</f>
        <v>56668.444340000045</v>
      </c>
      <c r="Y20" s="31">
        <f>P20-U20</f>
        <v>38543.81466999999</v>
      </c>
      <c r="Z20" s="31">
        <f aca="true" t="shared" si="14" ref="Z20:AF20">Q20-V20</f>
        <v>1.7848050120766032</v>
      </c>
      <c r="AA20" s="31">
        <f t="shared" si="14"/>
        <v>1246153.9946800002</v>
      </c>
      <c r="AB20" s="31">
        <f t="shared" si="14"/>
        <v>819327.51853</v>
      </c>
      <c r="AC20" s="31">
        <f t="shared" si="14"/>
        <v>-38470.33738208943</v>
      </c>
      <c r="AD20" s="31">
        <f t="shared" si="14"/>
        <v>814820.817184988</v>
      </c>
      <c r="AE20" s="31">
        <f t="shared" si="14"/>
        <v>-1246046.4871120057</v>
      </c>
      <c r="AF20" s="31">
        <f t="shared" si="14"/>
        <v>-873281.8719600001</v>
      </c>
    </row>
    <row r="21" spans="1:32" ht="16.5">
      <c r="A21" s="6"/>
      <c r="B21" s="6"/>
      <c r="C21" s="6"/>
      <c r="D21" s="6"/>
      <c r="E21" s="6"/>
      <c r="F21" s="6"/>
      <c r="G21" s="6"/>
      <c r="H21" s="6"/>
      <c r="I21" s="1"/>
      <c r="J21" s="1">
        <v>27</v>
      </c>
      <c r="K21" s="63">
        <v>37</v>
      </c>
      <c r="L21" s="26" t="s">
        <v>42</v>
      </c>
      <c r="M21" s="27">
        <v>475381.61135</v>
      </c>
      <c r="N21" s="27">
        <v>443248.04093</v>
      </c>
      <c r="O21" s="28">
        <f t="shared" si="7"/>
        <v>93.24046836209202</v>
      </c>
      <c r="P21" s="27">
        <v>323898.18710000004</v>
      </c>
      <c r="Q21" s="29">
        <f t="shared" si="8"/>
        <v>136.84795364203507</v>
      </c>
      <c r="R21" s="68">
        <v>514813.76395</v>
      </c>
      <c r="S21" s="27">
        <v>431043.45299</v>
      </c>
      <c r="T21" s="28">
        <f t="shared" si="9"/>
        <v>83.72803587898323</v>
      </c>
      <c r="U21" s="27">
        <v>327695.71613</v>
      </c>
      <c r="V21" s="29">
        <f>S21/U21*100</f>
        <v>131.5377137304416</v>
      </c>
      <c r="W21" s="30">
        <f t="shared" si="11"/>
        <v>-39432.15259999997</v>
      </c>
      <c r="X21" s="30">
        <f t="shared" si="12"/>
        <v>12204.587939999998</v>
      </c>
      <c r="Y21" s="31">
        <f>P21-U21</f>
        <v>-3797.529029999976</v>
      </c>
      <c r="Z21" s="32">
        <v>0.04296173872865241</v>
      </c>
      <c r="AA21" s="33">
        <v>0.07131163257179098</v>
      </c>
      <c r="AB21" s="33">
        <v>-6.090692068682046</v>
      </c>
      <c r="AC21" s="34">
        <v>0.9505154639175257</v>
      </c>
      <c r="AD21" s="6"/>
      <c r="AE21" s="61">
        <v>-14439646</v>
      </c>
      <c r="AF21" s="62">
        <v>30555080.4</v>
      </c>
    </row>
    <row r="22" spans="1:32" ht="16.5">
      <c r="A22" s="1"/>
      <c r="B22" s="1"/>
      <c r="C22" s="1"/>
      <c r="D22" s="1"/>
      <c r="E22" s="1"/>
      <c r="F22" s="1"/>
      <c r="G22" s="1"/>
      <c r="H22" s="1"/>
      <c r="I22" s="1"/>
      <c r="J22" s="1">
        <v>28</v>
      </c>
      <c r="K22" s="64">
        <v>38</v>
      </c>
      <c r="L22" s="26" t="s">
        <v>43</v>
      </c>
      <c r="M22" s="27">
        <v>219341.5</v>
      </c>
      <c r="N22" s="27">
        <v>215538.07138</v>
      </c>
      <c r="O22" s="28">
        <f t="shared" si="7"/>
        <v>98.26597856766732</v>
      </c>
      <c r="P22" s="27">
        <v>221756.38241999998</v>
      </c>
      <c r="Q22" s="29">
        <f t="shared" si="8"/>
        <v>97.19588181763234</v>
      </c>
      <c r="R22" s="68">
        <v>252589.10125</v>
      </c>
      <c r="S22" s="27">
        <v>210833.93593</v>
      </c>
      <c r="T22" s="28">
        <f t="shared" si="9"/>
        <v>83.46913421308989</v>
      </c>
      <c r="U22" s="27">
        <v>192023.94024</v>
      </c>
      <c r="V22" s="29">
        <f t="shared" si="10"/>
        <v>109.79565134768636</v>
      </c>
      <c r="W22" s="30">
        <f t="shared" si="11"/>
        <v>-33247.60125000001</v>
      </c>
      <c r="X22" s="30">
        <f t="shared" si="12"/>
        <v>4704.135450000002</v>
      </c>
      <c r="Y22" s="31">
        <f t="shared" si="13"/>
        <v>29732.442179999984</v>
      </c>
      <c r="Z22" s="35">
        <v>0.05674108794868632</v>
      </c>
      <c r="AA22" s="36">
        <v>0.10209177162514564</v>
      </c>
      <c r="AB22" s="36">
        <v>-4.45850167955961</v>
      </c>
      <c r="AC22" s="37">
        <v>-2.6930860033726813</v>
      </c>
      <c r="AD22" s="1"/>
      <c r="AE22" s="61">
        <v>-3662640</v>
      </c>
      <c r="AF22" s="62">
        <v>10714862.44</v>
      </c>
    </row>
    <row r="23" spans="1:32" ht="16.5">
      <c r="A23" s="1"/>
      <c r="B23" s="1"/>
      <c r="C23" s="1"/>
      <c r="D23" s="1"/>
      <c r="E23" s="1"/>
      <c r="F23" s="1"/>
      <c r="G23" s="1"/>
      <c r="H23" s="1"/>
      <c r="I23" s="1"/>
      <c r="J23" s="1">
        <v>29</v>
      </c>
      <c r="K23" s="60">
        <v>39</v>
      </c>
      <c r="L23" s="26" t="s">
        <v>32</v>
      </c>
      <c r="M23" s="27">
        <v>537449.08119</v>
      </c>
      <c r="N23" s="27">
        <v>520722.19585</v>
      </c>
      <c r="O23" s="28">
        <f t="shared" si="7"/>
        <v>96.88772649811513</v>
      </c>
      <c r="P23" s="27">
        <v>466539.59994</v>
      </c>
      <c r="Q23" s="29">
        <f t="shared" si="8"/>
        <v>111.61371851756383</v>
      </c>
      <c r="R23" s="68">
        <v>587271.01384</v>
      </c>
      <c r="S23" s="27">
        <v>514121.4299</v>
      </c>
      <c r="T23" s="28">
        <f t="shared" si="9"/>
        <v>87.54415215188376</v>
      </c>
      <c r="U23" s="27">
        <v>442487.46991000004</v>
      </c>
      <c r="V23" s="29">
        <f t="shared" si="10"/>
        <v>116.18892394954597</v>
      </c>
      <c r="W23" s="30">
        <f t="shared" si="11"/>
        <v>-49821.93264999997</v>
      </c>
      <c r="X23" s="30">
        <f t="shared" si="12"/>
        <v>6600.76595000003</v>
      </c>
      <c r="Y23" s="31">
        <f t="shared" si="13"/>
        <v>24052.130029999942</v>
      </c>
      <c r="Z23" s="38">
        <v>0.06441101642507298</v>
      </c>
      <c r="AA23" s="39">
        <v>0.1141489396679269</v>
      </c>
      <c r="AB23" s="39">
        <v>-2.304660498628552</v>
      </c>
      <c r="AC23" s="40">
        <v>-1.262498417921782</v>
      </c>
      <c r="AD23" s="1"/>
      <c r="AE23" s="61">
        <v>-37822986.5</v>
      </c>
      <c r="AF23" s="62">
        <v>-16741175.52</v>
      </c>
    </row>
    <row r="24" spans="1:32" ht="16.5">
      <c r="A24" s="6"/>
      <c r="B24" s="6"/>
      <c r="C24" s="6"/>
      <c r="D24" s="6"/>
      <c r="E24" s="6"/>
      <c r="F24" s="6"/>
      <c r="G24" s="6"/>
      <c r="H24" s="6"/>
      <c r="I24" s="1"/>
      <c r="J24" s="1">
        <v>40</v>
      </c>
      <c r="K24" s="63">
        <v>12</v>
      </c>
      <c r="L24" s="26" t="s">
        <v>44</v>
      </c>
      <c r="M24" s="27">
        <v>755510.9250599999</v>
      </c>
      <c r="N24" s="27">
        <v>668838.71661</v>
      </c>
      <c r="O24" s="28">
        <f t="shared" si="7"/>
        <v>88.52800064497853</v>
      </c>
      <c r="P24" s="27">
        <v>646247.93962</v>
      </c>
      <c r="Q24" s="29">
        <f t="shared" si="8"/>
        <v>103.4956826327808</v>
      </c>
      <c r="R24" s="68">
        <v>878682.79389</v>
      </c>
      <c r="S24" s="27">
        <v>668503.97703</v>
      </c>
      <c r="T24" s="28">
        <f t="shared" si="9"/>
        <v>76.08023984064587</v>
      </c>
      <c r="U24" s="27">
        <v>566400.0436900001</v>
      </c>
      <c r="V24" s="29">
        <f t="shared" si="10"/>
        <v>118.02682299860186</v>
      </c>
      <c r="W24" s="30">
        <f t="shared" si="11"/>
        <v>-123171.86883000005</v>
      </c>
      <c r="X24" s="30">
        <f t="shared" si="12"/>
        <v>334.73958000005223</v>
      </c>
      <c r="Y24" s="31">
        <f t="shared" si="13"/>
        <v>79847.89592999988</v>
      </c>
      <c r="Z24" s="32">
        <v>0.2080841445306057</v>
      </c>
      <c r="AA24" s="33">
        <v>0.3321406938833558</v>
      </c>
      <c r="AB24" s="33">
        <v>-1.543527099008924</v>
      </c>
      <c r="AC24" s="34">
        <v>1.2592592592592593</v>
      </c>
      <c r="AD24" s="6"/>
      <c r="AE24" s="61">
        <v>-14485097.19</v>
      </c>
      <c r="AF24" s="62">
        <v>83948735.41</v>
      </c>
    </row>
    <row r="25" spans="1:32" ht="16.5">
      <c r="A25" s="6"/>
      <c r="B25" s="6"/>
      <c r="C25" s="6"/>
      <c r="D25" s="6"/>
      <c r="E25" s="6"/>
      <c r="F25" s="6"/>
      <c r="G25" s="6"/>
      <c r="H25" s="6"/>
      <c r="I25" s="1"/>
      <c r="J25" s="1">
        <v>25</v>
      </c>
      <c r="K25" s="63">
        <v>25</v>
      </c>
      <c r="L25" s="26" t="s">
        <v>56</v>
      </c>
      <c r="M25" s="27">
        <v>2496007.78595</v>
      </c>
      <c r="N25" s="27">
        <v>2390618.07516</v>
      </c>
      <c r="O25" s="28">
        <f>N25/M25*100</f>
        <v>95.77766898872522</v>
      </c>
      <c r="P25" s="27">
        <v>1750867.7849</v>
      </c>
      <c r="Q25" s="29">
        <f>N25/P25*100</f>
        <v>136.5390405704757</v>
      </c>
      <c r="R25" s="68">
        <v>2705199.40662</v>
      </c>
      <c r="S25" s="27">
        <v>2146467.31274</v>
      </c>
      <c r="T25" s="28">
        <f>S25/R25*100</f>
        <v>79.34599229495967</v>
      </c>
      <c r="U25" s="27">
        <v>1593382.65324</v>
      </c>
      <c r="V25" s="29">
        <f>S25/U25*100</f>
        <v>134.71135187617062</v>
      </c>
      <c r="W25" s="30">
        <f>M25-R25</f>
        <v>-209191.6206700001</v>
      </c>
      <c r="X25" s="30">
        <f>N25-S25</f>
        <v>244150.76242000004</v>
      </c>
      <c r="Y25" s="31">
        <f>P25-U25</f>
        <v>157485.1316600002</v>
      </c>
      <c r="Z25" s="32">
        <v>0.0430161997793383</v>
      </c>
      <c r="AA25" s="33">
        <v>0.07362295478358943</v>
      </c>
      <c r="AB25" s="33">
        <v>-8.392211695121784</v>
      </c>
      <c r="AC25" s="34">
        <v>-13.054945054945055</v>
      </c>
      <c r="AD25" s="6"/>
      <c r="AE25" s="61">
        <v>-8163000</v>
      </c>
      <c r="AF25" s="62">
        <v>2806702.22</v>
      </c>
    </row>
    <row r="26" spans="1:32" ht="16.5">
      <c r="A26" s="6"/>
      <c r="B26" s="6"/>
      <c r="C26" s="6"/>
      <c r="D26" s="6"/>
      <c r="E26" s="6"/>
      <c r="F26" s="6"/>
      <c r="G26" s="6"/>
      <c r="H26" s="6"/>
      <c r="I26" s="1"/>
      <c r="J26" s="1">
        <v>26</v>
      </c>
      <c r="K26" s="63">
        <v>26</v>
      </c>
      <c r="L26" s="26" t="s">
        <v>52</v>
      </c>
      <c r="M26" s="27">
        <v>868237.95973</v>
      </c>
      <c r="N26" s="27">
        <v>690424.02502</v>
      </c>
      <c r="O26" s="28">
        <f>N26/M26*100</f>
        <v>79.52013814677076</v>
      </c>
      <c r="P26" s="27">
        <v>602279.01613</v>
      </c>
      <c r="Q26" s="29">
        <f>N26/P26*100</f>
        <v>114.63524488307495</v>
      </c>
      <c r="R26" s="68">
        <v>966369.08044</v>
      </c>
      <c r="S26" s="27">
        <v>686206.1435499999</v>
      </c>
      <c r="T26" s="28">
        <f>S26/R26*100</f>
        <v>71.00870231046315</v>
      </c>
      <c r="U26" s="27">
        <v>556055.35884</v>
      </c>
      <c r="V26" s="29">
        <f>S26/U26*100</f>
        <v>123.40608405995953</v>
      </c>
      <c r="W26" s="30">
        <f>M26-R26</f>
        <v>-98131.12071000005</v>
      </c>
      <c r="X26" s="30">
        <f>N26-S26</f>
        <v>4217.881470000022</v>
      </c>
      <c r="Y26" s="31">
        <f>P26-U26</f>
        <v>46223.65729</v>
      </c>
      <c r="Z26" s="32">
        <v>0.053848338540187446</v>
      </c>
      <c r="AA26" s="33">
        <v>0.09477630592351911</v>
      </c>
      <c r="AB26" s="33">
        <v>-5.161055056892398</v>
      </c>
      <c r="AC26" s="34">
        <v>-1.881638846737481</v>
      </c>
      <c r="AD26" s="6"/>
      <c r="AE26" s="61">
        <v>-1579930.06</v>
      </c>
      <c r="AF26" s="62">
        <v>-262423.19</v>
      </c>
    </row>
    <row r="27" spans="1:32" ht="16.5">
      <c r="A27" s="6"/>
      <c r="B27" s="6"/>
      <c r="C27" s="6"/>
      <c r="D27" s="6"/>
      <c r="E27" s="6"/>
      <c r="F27" s="6"/>
      <c r="G27" s="6"/>
      <c r="H27" s="6"/>
      <c r="I27" s="1"/>
      <c r="J27" s="1">
        <v>7</v>
      </c>
      <c r="K27" s="63">
        <v>17</v>
      </c>
      <c r="L27" s="26" t="s">
        <v>45</v>
      </c>
      <c r="M27" s="27">
        <v>350484.31226</v>
      </c>
      <c r="N27" s="27">
        <v>357072.86107</v>
      </c>
      <c r="O27" s="28">
        <f t="shared" si="0"/>
        <v>101.87984128804955</v>
      </c>
      <c r="P27" s="27">
        <v>356753.58207999996</v>
      </c>
      <c r="Q27" s="29">
        <f t="shared" si="1"/>
        <v>100.08949566480551</v>
      </c>
      <c r="R27" s="68">
        <v>434853.90248000005</v>
      </c>
      <c r="S27" s="27">
        <v>330999.22845</v>
      </c>
      <c r="T27" s="28">
        <f t="shared" si="2"/>
        <v>76.11734114889849</v>
      </c>
      <c r="U27" s="27">
        <v>277922.08148</v>
      </c>
      <c r="V27" s="29">
        <f t="shared" si="3"/>
        <v>119.09785170266134</v>
      </c>
      <c r="W27" s="30">
        <f t="shared" si="4"/>
        <v>-84369.59022000007</v>
      </c>
      <c r="X27" s="30">
        <f t="shared" si="5"/>
        <v>26073.63261999999</v>
      </c>
      <c r="Y27" s="31">
        <f t="shared" si="6"/>
        <v>78831.50059999997</v>
      </c>
      <c r="Z27" s="32">
        <v>0.05114436290694342</v>
      </c>
      <c r="AA27" s="33">
        <v>0.08815634059916246</v>
      </c>
      <c r="AB27" s="33">
        <v>-1.8593154022717286</v>
      </c>
      <c r="AC27" s="34">
        <v>-1.5755363360664945</v>
      </c>
      <c r="AD27" s="6"/>
      <c r="AE27" s="61">
        <v>-14625804.67</v>
      </c>
      <c r="AF27" s="62">
        <v>14576733.73</v>
      </c>
    </row>
    <row r="28" spans="1:32" ht="16.5">
      <c r="A28" s="6"/>
      <c r="B28" s="6"/>
      <c r="C28" s="6"/>
      <c r="D28" s="6"/>
      <c r="E28" s="6"/>
      <c r="F28" s="6"/>
      <c r="G28" s="6"/>
      <c r="H28" s="6"/>
      <c r="I28" s="1"/>
      <c r="J28" s="1">
        <v>30</v>
      </c>
      <c r="K28" s="63">
        <v>40</v>
      </c>
      <c r="L28" s="26" t="s">
        <v>46</v>
      </c>
      <c r="M28" s="27">
        <v>1716067.04254</v>
      </c>
      <c r="N28" s="27">
        <v>1581989.60932</v>
      </c>
      <c r="O28" s="28">
        <f>N28/M28*100</f>
        <v>92.18693501498937</v>
      </c>
      <c r="P28" s="27">
        <v>1616090.80716</v>
      </c>
      <c r="Q28" s="29">
        <f>N28/P28*100</f>
        <v>97.88989593351334</v>
      </c>
      <c r="R28" s="68">
        <v>1886690.47586</v>
      </c>
      <c r="S28" s="27">
        <v>1484451.5773800001</v>
      </c>
      <c r="T28" s="28">
        <f>S28/R28*100</f>
        <v>78.68018609164551</v>
      </c>
      <c r="U28" s="27">
        <v>1533671.0124599999</v>
      </c>
      <c r="V28" s="29">
        <f>S28/U28*100</f>
        <v>96.79074360275924</v>
      </c>
      <c r="W28" s="30">
        <f>M28-R28</f>
        <v>-170623.43331999984</v>
      </c>
      <c r="X28" s="30">
        <f>N28-S28</f>
        <v>97538.0319399999</v>
      </c>
      <c r="Y28" s="31">
        <f>P28-U28</f>
        <v>82419.7947000002</v>
      </c>
      <c r="Z28" s="32">
        <v>0.04593840619608707</v>
      </c>
      <c r="AA28" s="33">
        <v>0.07616931925382672</v>
      </c>
      <c r="AB28" s="33">
        <v>-3.8113467540687815</v>
      </c>
      <c r="AC28" s="34">
        <v>-2.755129958960328</v>
      </c>
      <c r="AD28" s="6"/>
      <c r="AE28" s="61">
        <v>-4177366.9</v>
      </c>
      <c r="AF28" s="62">
        <v>4502143.94</v>
      </c>
    </row>
    <row r="29" spans="1:32" ht="16.5">
      <c r="A29" s="6"/>
      <c r="B29" s="6"/>
      <c r="C29" s="6"/>
      <c r="D29" s="6"/>
      <c r="E29" s="6"/>
      <c r="F29" s="6"/>
      <c r="G29" s="6"/>
      <c r="H29" s="6"/>
      <c r="I29" s="1"/>
      <c r="J29" s="1">
        <v>32</v>
      </c>
      <c r="K29" s="63">
        <v>41</v>
      </c>
      <c r="L29" s="26" t="s">
        <v>33</v>
      </c>
      <c r="M29" s="27">
        <v>418854.96493</v>
      </c>
      <c r="N29" s="27">
        <v>396460.53823</v>
      </c>
      <c r="O29" s="28">
        <f>N29/M29*100</f>
        <v>94.6534173938364</v>
      </c>
      <c r="P29" s="27">
        <v>353279.66584</v>
      </c>
      <c r="Q29" s="29">
        <f>N29/P29*100</f>
        <v>112.22285813912556</v>
      </c>
      <c r="R29" s="68">
        <v>443163.7395</v>
      </c>
      <c r="S29" s="27">
        <v>325687.72162</v>
      </c>
      <c r="T29" s="28">
        <f>S29/R29*100</f>
        <v>73.49150947851861</v>
      </c>
      <c r="U29" s="27">
        <v>321547.9622</v>
      </c>
      <c r="V29" s="29">
        <f>S29/U29*100</f>
        <v>101.2874469462273</v>
      </c>
      <c r="W29" s="30">
        <f>M29-R29</f>
        <v>-24308.77457000001</v>
      </c>
      <c r="X29" s="30">
        <f>N29-S29</f>
        <v>70772.81660999998</v>
      </c>
      <c r="Y29" s="31">
        <f>P29-U29</f>
        <v>31731.703639999963</v>
      </c>
      <c r="Z29" s="32">
        <v>0.05326307423303124</v>
      </c>
      <c r="AA29" s="33">
        <v>0.09954783125371347</v>
      </c>
      <c r="AB29" s="33">
        <v>-11.705024311183145</v>
      </c>
      <c r="AC29" s="34">
        <v>-4.211678832116788</v>
      </c>
      <c r="AD29" s="6"/>
      <c r="AE29" s="61">
        <v>-7354000</v>
      </c>
      <c r="AF29" s="62">
        <v>978997.21</v>
      </c>
    </row>
    <row r="30" spans="1:32" ht="16.5">
      <c r="A30" s="6"/>
      <c r="B30" s="6"/>
      <c r="C30" s="6"/>
      <c r="D30" s="6"/>
      <c r="E30" s="6"/>
      <c r="F30" s="6"/>
      <c r="G30" s="6"/>
      <c r="H30" s="6"/>
      <c r="I30" s="1"/>
      <c r="J30" s="1">
        <v>8</v>
      </c>
      <c r="K30" s="63">
        <v>33</v>
      </c>
      <c r="L30" s="26" t="s">
        <v>27</v>
      </c>
      <c r="M30" s="27">
        <v>223896.6095</v>
      </c>
      <c r="N30" s="27">
        <v>210561.47813</v>
      </c>
      <c r="O30" s="28">
        <f t="shared" si="0"/>
        <v>94.04406730419917</v>
      </c>
      <c r="P30" s="27">
        <v>196365.21175</v>
      </c>
      <c r="Q30" s="29">
        <f t="shared" si="1"/>
        <v>107.22952209990935</v>
      </c>
      <c r="R30" s="68">
        <v>240025.68253999998</v>
      </c>
      <c r="S30" s="27">
        <v>185683.23583000002</v>
      </c>
      <c r="T30" s="28">
        <f t="shared" si="2"/>
        <v>77.35973661862461</v>
      </c>
      <c r="U30" s="27">
        <v>182806.5175</v>
      </c>
      <c r="V30" s="29">
        <f>S30/U30*100</f>
        <v>101.573641010912</v>
      </c>
      <c r="W30" s="30">
        <f>M30-R30</f>
        <v>-16129.073039999988</v>
      </c>
      <c r="X30" s="30">
        <f t="shared" si="5"/>
        <v>24878.242299999984</v>
      </c>
      <c r="Y30" s="31">
        <f t="shared" si="6"/>
        <v>13558.69425</v>
      </c>
      <c r="Z30" s="32">
        <v>0.05764443575200461</v>
      </c>
      <c r="AA30" s="33">
        <v>0.10015325279915756</v>
      </c>
      <c r="AB30" s="33">
        <v>-1.9610181651430434</v>
      </c>
      <c r="AC30" s="34">
        <v>-1.9289544235924934</v>
      </c>
      <c r="AD30" s="6"/>
      <c r="AE30" s="61">
        <v>-2541500</v>
      </c>
      <c r="AF30" s="62">
        <v>1647900.68</v>
      </c>
    </row>
    <row r="31" spans="1:32" ht="16.5">
      <c r="A31" s="6"/>
      <c r="B31" s="6"/>
      <c r="C31" s="6"/>
      <c r="D31" s="6"/>
      <c r="E31" s="6"/>
      <c r="F31" s="6"/>
      <c r="G31" s="6"/>
      <c r="H31" s="6"/>
      <c r="I31" s="1"/>
      <c r="J31" s="1">
        <v>9</v>
      </c>
      <c r="K31" s="63">
        <v>4</v>
      </c>
      <c r="L31" s="26" t="s">
        <v>37</v>
      </c>
      <c r="M31" s="27">
        <v>1084250.2559200001</v>
      </c>
      <c r="N31" s="27">
        <v>987555.8520399999</v>
      </c>
      <c r="O31" s="28">
        <f t="shared" si="0"/>
        <v>91.08191090091523</v>
      </c>
      <c r="P31" s="27">
        <v>750434.57148</v>
      </c>
      <c r="Q31" s="29">
        <f t="shared" si="1"/>
        <v>131.5978620351074</v>
      </c>
      <c r="R31" s="68">
        <v>1138153.08892</v>
      </c>
      <c r="S31" s="27">
        <v>942004.22835</v>
      </c>
      <c r="T31" s="28">
        <f t="shared" si="2"/>
        <v>82.76603890289252</v>
      </c>
      <c r="U31" s="27">
        <v>720183.16667</v>
      </c>
      <c r="V31" s="29">
        <f t="shared" si="3"/>
        <v>130.8006451616554</v>
      </c>
      <c r="W31" s="30">
        <f t="shared" si="4"/>
        <v>-53902.83299999987</v>
      </c>
      <c r="X31" s="30">
        <f t="shared" si="5"/>
        <v>45551.62368999992</v>
      </c>
      <c r="Y31" s="31">
        <f t="shared" si="6"/>
        <v>30251.404810000095</v>
      </c>
      <c r="Z31" s="32">
        <v>0.046105119672854106</v>
      </c>
      <c r="AA31" s="33">
        <v>0.08287541662913252</v>
      </c>
      <c r="AB31" s="33">
        <v>-1.3363690880706907</v>
      </c>
      <c r="AC31" s="34">
        <v>-0.7594501718213058</v>
      </c>
      <c r="AD31" s="6"/>
      <c r="AE31" s="61">
        <v>-12261715</v>
      </c>
      <c r="AF31" s="62">
        <v>7133180.9</v>
      </c>
    </row>
    <row r="32" spans="1:32" ht="16.5">
      <c r="A32" s="6"/>
      <c r="B32" s="6"/>
      <c r="C32" s="6"/>
      <c r="D32" s="6"/>
      <c r="E32" s="6"/>
      <c r="F32" s="6"/>
      <c r="G32" s="6"/>
      <c r="H32" s="6"/>
      <c r="I32" s="1"/>
      <c r="J32" s="1">
        <v>33</v>
      </c>
      <c r="K32" s="63">
        <v>28</v>
      </c>
      <c r="L32" s="26" t="s">
        <v>47</v>
      </c>
      <c r="M32" s="27">
        <v>696734.69349</v>
      </c>
      <c r="N32" s="27">
        <v>605642.45583</v>
      </c>
      <c r="O32" s="28">
        <f>N32/M32*100</f>
        <v>86.92583582945875</v>
      </c>
      <c r="P32" s="27">
        <v>481737.73337000003</v>
      </c>
      <c r="Q32" s="29">
        <f>N32/P32*100</f>
        <v>125.72036896367314</v>
      </c>
      <c r="R32" s="68">
        <v>771571.8335</v>
      </c>
      <c r="S32" s="27">
        <v>578782.40989</v>
      </c>
      <c r="T32" s="28">
        <f>S32/R32*100</f>
        <v>75.01341868125621</v>
      </c>
      <c r="U32" s="27">
        <v>455920.91964</v>
      </c>
      <c r="V32" s="29">
        <f>S32/U32*100</f>
        <v>126.94798263414032</v>
      </c>
      <c r="W32" s="30">
        <f>M32-R32</f>
        <v>-74837.14000999997</v>
      </c>
      <c r="X32" s="30">
        <f>N32-S32</f>
        <v>26860.04593999998</v>
      </c>
      <c r="Y32" s="31">
        <f>P32-U32</f>
        <v>25816.813730000053</v>
      </c>
      <c r="Z32" s="32">
        <v>0.06963788300835655</v>
      </c>
      <c r="AA32" s="33">
        <v>0.1392757660167131</v>
      </c>
      <c r="AB32" s="33">
        <v>-3.4588442308341527</v>
      </c>
      <c r="AC32" s="34">
        <v>-0.841025641025641</v>
      </c>
      <c r="AD32" s="6"/>
      <c r="AE32" s="61">
        <v>-2110000</v>
      </c>
      <c r="AF32" s="62">
        <v>3234091.77</v>
      </c>
    </row>
    <row r="33" spans="1:32" ht="16.5">
      <c r="A33" s="6"/>
      <c r="B33" s="6"/>
      <c r="C33" s="6"/>
      <c r="D33" s="6"/>
      <c r="E33" s="6"/>
      <c r="F33" s="6"/>
      <c r="G33" s="6"/>
      <c r="H33" s="6"/>
      <c r="I33" s="1"/>
      <c r="J33" s="1">
        <v>12</v>
      </c>
      <c r="K33" s="63">
        <v>34</v>
      </c>
      <c r="L33" s="26" t="s">
        <v>38</v>
      </c>
      <c r="M33" s="27">
        <v>186732.87213</v>
      </c>
      <c r="N33" s="27">
        <v>178365.33788</v>
      </c>
      <c r="O33" s="28">
        <f t="shared" si="0"/>
        <v>95.51898165836882</v>
      </c>
      <c r="P33" s="27">
        <v>149550.30523</v>
      </c>
      <c r="Q33" s="29">
        <f t="shared" si="1"/>
        <v>119.2677859170425</v>
      </c>
      <c r="R33" s="68">
        <v>201488.19913</v>
      </c>
      <c r="S33" s="27">
        <v>171105.72096</v>
      </c>
      <c r="T33" s="28">
        <f t="shared" si="2"/>
        <v>84.9209639566051</v>
      </c>
      <c r="U33" s="27">
        <v>145926.20648</v>
      </c>
      <c r="V33" s="29">
        <f t="shared" si="3"/>
        <v>117.2549640584613</v>
      </c>
      <c r="W33" s="30">
        <f t="shared" si="4"/>
        <v>-14755.32699999999</v>
      </c>
      <c r="X33" s="30">
        <f t="shared" si="5"/>
        <v>7259.61692</v>
      </c>
      <c r="Y33" s="31">
        <f t="shared" si="6"/>
        <v>3624.0987500000047</v>
      </c>
      <c r="Z33" s="32">
        <v>0.0516149486968701</v>
      </c>
      <c r="AA33" s="33">
        <v>0.09723487911898822</v>
      </c>
      <c r="AB33" s="33">
        <v>-1.321027663831709</v>
      </c>
      <c r="AC33" s="34">
        <v>-0.5875694795351187</v>
      </c>
      <c r="AD33" s="6"/>
      <c r="AE33" s="61">
        <v>-3663000</v>
      </c>
      <c r="AF33" s="62">
        <v>-499380.89</v>
      </c>
    </row>
    <row r="34" spans="1:32" ht="16.5">
      <c r="A34" s="6"/>
      <c r="B34" s="6"/>
      <c r="C34" s="6"/>
      <c r="D34" s="6"/>
      <c r="E34" s="6"/>
      <c r="F34" s="6"/>
      <c r="G34" s="6"/>
      <c r="H34" s="6"/>
      <c r="I34" s="1"/>
      <c r="J34" s="1">
        <v>13</v>
      </c>
      <c r="K34" s="63">
        <v>35</v>
      </c>
      <c r="L34" s="26" t="s">
        <v>29</v>
      </c>
      <c r="M34" s="27">
        <v>639100.9274800001</v>
      </c>
      <c r="N34" s="27">
        <v>604211.56453</v>
      </c>
      <c r="O34" s="28">
        <f t="shared" si="0"/>
        <v>94.54086804605805</v>
      </c>
      <c r="P34" s="27">
        <v>506256.51205</v>
      </c>
      <c r="Q34" s="29">
        <f t="shared" si="1"/>
        <v>119.34889727805131</v>
      </c>
      <c r="R34" s="68">
        <v>682635.71851</v>
      </c>
      <c r="S34" s="27">
        <v>584495.74439</v>
      </c>
      <c r="T34" s="28">
        <f t="shared" si="2"/>
        <v>85.62337547554473</v>
      </c>
      <c r="U34" s="27">
        <v>501129.67</v>
      </c>
      <c r="V34" s="29">
        <f t="shared" si="3"/>
        <v>116.63562933521779</v>
      </c>
      <c r="W34" s="30">
        <f t="shared" si="4"/>
        <v>-43534.791029999964</v>
      </c>
      <c r="X34" s="30">
        <f t="shared" si="5"/>
        <v>19715.820139999967</v>
      </c>
      <c r="Y34" s="31">
        <f t="shared" si="6"/>
        <v>5126.842050000036</v>
      </c>
      <c r="Z34" s="32">
        <v>0.042680913539967245</v>
      </c>
      <c r="AA34" s="33">
        <v>0.07692200428409432</v>
      </c>
      <c r="AB34" s="33">
        <v>-8.188981636060099</v>
      </c>
      <c r="AC34" s="34">
        <v>-1.260748959778086</v>
      </c>
      <c r="AD34" s="6"/>
      <c r="AE34" s="61">
        <v>-18334643.55</v>
      </c>
      <c r="AF34" s="62">
        <v>7325243.28</v>
      </c>
    </row>
    <row r="35" spans="1:32" ht="16.5">
      <c r="A35" s="6"/>
      <c r="B35" s="6"/>
      <c r="C35" s="6"/>
      <c r="D35" s="6"/>
      <c r="E35" s="6"/>
      <c r="F35" s="6"/>
      <c r="G35" s="6"/>
      <c r="H35" s="6"/>
      <c r="I35" s="1"/>
      <c r="J35" s="1">
        <v>36</v>
      </c>
      <c r="K35" s="63">
        <v>10</v>
      </c>
      <c r="L35" s="26" t="s">
        <v>34</v>
      </c>
      <c r="M35" s="27">
        <v>358114.00445999997</v>
      </c>
      <c r="N35" s="27">
        <v>332529.27482</v>
      </c>
      <c r="O35" s="28">
        <f>N35/M35*100</f>
        <v>92.85570256360704</v>
      </c>
      <c r="P35" s="27">
        <v>250950.44634</v>
      </c>
      <c r="Q35" s="29">
        <f>N35/P35*100</f>
        <v>132.5079431695742</v>
      </c>
      <c r="R35" s="68">
        <v>388499.63017</v>
      </c>
      <c r="S35" s="27">
        <v>328089.57907</v>
      </c>
      <c r="T35" s="28">
        <f>S35/R35*100</f>
        <v>84.45042249498005</v>
      </c>
      <c r="U35" s="27">
        <v>218596.3081</v>
      </c>
      <c r="V35" s="29">
        <f>S35/U35*100</f>
        <v>150.08925901891752</v>
      </c>
      <c r="W35" s="30">
        <f>M35-R35</f>
        <v>-30385.62571000005</v>
      </c>
      <c r="X35" s="30">
        <f>N35-S35</f>
        <v>4439.6957500000135</v>
      </c>
      <c r="Y35" s="31">
        <f>P35-U35</f>
        <v>32354.13824</v>
      </c>
      <c r="Z35" s="32">
        <v>0.05369568790751192</v>
      </c>
      <c r="AA35" s="33">
        <v>0.09732360097323602</v>
      </c>
      <c r="AB35" s="33">
        <v>-22.482409405378952</v>
      </c>
      <c r="AC35" s="34">
        <v>-2.487220447284345</v>
      </c>
      <c r="AD35" s="6"/>
      <c r="AE35" s="61">
        <v>-5068429.42</v>
      </c>
      <c r="AF35" s="62">
        <v>-2172368.39</v>
      </c>
    </row>
    <row r="36" spans="1:32" ht="16.5">
      <c r="A36" s="1"/>
      <c r="B36" s="1"/>
      <c r="C36" s="1"/>
      <c r="D36" s="1"/>
      <c r="E36" s="1"/>
      <c r="F36" s="1"/>
      <c r="G36" s="1"/>
      <c r="H36" s="1"/>
      <c r="I36" s="1"/>
      <c r="J36" s="1">
        <v>14</v>
      </c>
      <c r="K36" s="64">
        <v>36</v>
      </c>
      <c r="L36" s="26" t="s">
        <v>39</v>
      </c>
      <c r="M36" s="27">
        <v>552844.76286</v>
      </c>
      <c r="N36" s="27">
        <v>515068.17328</v>
      </c>
      <c r="O36" s="28">
        <f t="shared" si="0"/>
        <v>93.16687212797811</v>
      </c>
      <c r="P36" s="27">
        <v>466149.81343</v>
      </c>
      <c r="Q36" s="29">
        <f t="shared" si="1"/>
        <v>110.49412837689485</v>
      </c>
      <c r="R36" s="68">
        <v>594661.6</v>
      </c>
      <c r="S36" s="27">
        <v>479312.29533</v>
      </c>
      <c r="T36" s="28">
        <f t="shared" si="2"/>
        <v>80.60253013310428</v>
      </c>
      <c r="U36" s="27">
        <v>439335.06068</v>
      </c>
      <c r="V36" s="29">
        <f t="shared" si="3"/>
        <v>109.09948652587013</v>
      </c>
      <c r="W36" s="30">
        <f t="shared" si="4"/>
        <v>-41816.83713999996</v>
      </c>
      <c r="X36" s="30">
        <f t="shared" si="5"/>
        <v>35755.877949999995</v>
      </c>
      <c r="Y36" s="31">
        <f t="shared" si="6"/>
        <v>26814.752749999985</v>
      </c>
      <c r="Z36" s="35">
        <v>1.739129640371229</v>
      </c>
      <c r="AA36" s="36">
        <v>3.1476519421787943</v>
      </c>
      <c r="AB36" s="36">
        <v>3.446801548432618</v>
      </c>
      <c r="AC36" s="37"/>
      <c r="AD36" s="1"/>
      <c r="AE36" s="61">
        <v>-34393624.21</v>
      </c>
      <c r="AF36" s="62">
        <v>8547600.33</v>
      </c>
    </row>
    <row r="37" spans="1:32" ht="16.5">
      <c r="A37" s="1"/>
      <c r="B37" s="1"/>
      <c r="C37" s="1"/>
      <c r="D37" s="1"/>
      <c r="E37" s="1"/>
      <c r="F37" s="1"/>
      <c r="G37" s="1"/>
      <c r="H37" s="1"/>
      <c r="I37" s="1"/>
      <c r="J37" s="1">
        <v>15</v>
      </c>
      <c r="K37" s="60">
        <v>6</v>
      </c>
      <c r="L37" s="26" t="s">
        <v>48</v>
      </c>
      <c r="M37" s="27">
        <v>1914574.54779</v>
      </c>
      <c r="N37" s="27">
        <v>1829535.16957</v>
      </c>
      <c r="O37" s="28">
        <f t="shared" si="0"/>
        <v>95.55831459693427</v>
      </c>
      <c r="P37" s="27">
        <v>1737257.66269</v>
      </c>
      <c r="Q37" s="29">
        <f t="shared" si="1"/>
        <v>105.31167649231237</v>
      </c>
      <c r="R37" s="68">
        <v>2090198.0231700002</v>
      </c>
      <c r="S37" s="27">
        <v>1651536.16365</v>
      </c>
      <c r="T37" s="28">
        <f t="shared" si="2"/>
        <v>79.01338271984754</v>
      </c>
      <c r="U37" s="27">
        <v>1666655.50223</v>
      </c>
      <c r="V37" s="29">
        <f t="shared" si="3"/>
        <v>99.09283360839896</v>
      </c>
      <c r="W37" s="30">
        <f t="shared" si="4"/>
        <v>-175623.4753800002</v>
      </c>
      <c r="X37" s="30">
        <f t="shared" si="5"/>
        <v>177999.0059199999</v>
      </c>
      <c r="Y37" s="31">
        <f t="shared" si="6"/>
        <v>70602.16045999993</v>
      </c>
      <c r="Z37" s="38">
        <v>0.03850131254474584</v>
      </c>
      <c r="AA37" s="39">
        <v>0.059556403236226046</v>
      </c>
      <c r="AB37" s="39">
        <v>-1.9052538798075906</v>
      </c>
      <c r="AC37" s="40">
        <v>-1.540295804406882</v>
      </c>
      <c r="AD37" s="1"/>
      <c r="AE37" s="61">
        <v>-27255700</v>
      </c>
      <c r="AF37" s="62">
        <v>53297100.54</v>
      </c>
    </row>
    <row r="38" spans="1:32" ht="16.5">
      <c r="A38" s="6"/>
      <c r="B38" s="6"/>
      <c r="C38" s="6"/>
      <c r="D38" s="6"/>
      <c r="E38" s="6"/>
      <c r="F38" s="6"/>
      <c r="G38" s="6"/>
      <c r="H38" s="6"/>
      <c r="I38" s="1"/>
      <c r="J38" s="1">
        <v>16</v>
      </c>
      <c r="K38" s="63">
        <v>19</v>
      </c>
      <c r="L38" s="26" t="s">
        <v>35</v>
      </c>
      <c r="M38" s="27">
        <v>267055.48856</v>
      </c>
      <c r="N38" s="27">
        <v>262722.43952</v>
      </c>
      <c r="O38" s="28">
        <f t="shared" si="0"/>
        <v>98.37747238846713</v>
      </c>
      <c r="P38" s="27">
        <v>219522.10014</v>
      </c>
      <c r="Q38" s="29">
        <f t="shared" si="1"/>
        <v>119.67926662165178</v>
      </c>
      <c r="R38" s="68">
        <v>287227.24385</v>
      </c>
      <c r="S38" s="27">
        <v>223728.00585</v>
      </c>
      <c r="T38" s="28">
        <f t="shared" si="2"/>
        <v>77.89233460278527</v>
      </c>
      <c r="U38" s="27">
        <v>197309.55578</v>
      </c>
      <c r="V38" s="29">
        <f t="shared" si="3"/>
        <v>113.38934141611294</v>
      </c>
      <c r="W38" s="30">
        <f t="shared" si="4"/>
        <v>-20171.75529</v>
      </c>
      <c r="X38" s="30">
        <f t="shared" si="5"/>
        <v>38994.43367000003</v>
      </c>
      <c r="Y38" s="31">
        <f t="shared" si="6"/>
        <v>22212.54436</v>
      </c>
      <c r="Z38" s="32">
        <v>0.04749546092316549</v>
      </c>
      <c r="AA38" s="33">
        <v>0.07997867506739771</v>
      </c>
      <c r="AB38" s="33">
        <v>-2.2544142127566724</v>
      </c>
      <c r="AC38" s="34">
        <v>-5.9013793103448275</v>
      </c>
      <c r="AD38" s="6"/>
      <c r="AE38" s="61">
        <v>-40664262</v>
      </c>
      <c r="AF38" s="62">
        <v>-4922571.1</v>
      </c>
    </row>
    <row r="39" spans="1:32" ht="16.5">
      <c r="A39" s="6"/>
      <c r="B39" s="6"/>
      <c r="C39" s="6"/>
      <c r="D39" s="6"/>
      <c r="E39" s="6"/>
      <c r="F39" s="6"/>
      <c r="G39" s="6"/>
      <c r="H39" s="6"/>
      <c r="I39" s="1"/>
      <c r="J39" s="1">
        <v>18</v>
      </c>
      <c r="K39" s="63">
        <v>21</v>
      </c>
      <c r="L39" s="26" t="s">
        <v>36</v>
      </c>
      <c r="M39" s="27">
        <v>515558.19703</v>
      </c>
      <c r="N39" s="27">
        <v>511700.78225</v>
      </c>
      <c r="O39" s="28">
        <f t="shared" si="0"/>
        <v>99.25179838043084</v>
      </c>
      <c r="P39" s="27">
        <v>490580.80078</v>
      </c>
      <c r="Q39" s="29">
        <f t="shared" si="1"/>
        <v>104.30509743479979</v>
      </c>
      <c r="R39" s="68">
        <v>613187.41651</v>
      </c>
      <c r="S39" s="27">
        <v>487604.24138</v>
      </c>
      <c r="T39" s="28">
        <f t="shared" si="2"/>
        <v>79.51960986988847</v>
      </c>
      <c r="U39" s="27">
        <v>376605.61202999996</v>
      </c>
      <c r="V39" s="29">
        <f t="shared" si="3"/>
        <v>129.47344006683522</v>
      </c>
      <c r="W39" s="30">
        <f t="shared" si="4"/>
        <v>-97629.21948000003</v>
      </c>
      <c r="X39" s="30">
        <f t="shared" si="5"/>
        <v>24096.540869999968</v>
      </c>
      <c r="Y39" s="31">
        <f t="shared" si="6"/>
        <v>113975.18875000003</v>
      </c>
      <c r="Z39" s="32">
        <v>0.0775375939849624</v>
      </c>
      <c r="AA39" s="33">
        <v>0.1351323682971274</v>
      </c>
      <c r="AB39" s="33">
        <v>-2.433856466031259</v>
      </c>
      <c r="AC39" s="34">
        <v>-2.360906862745098</v>
      </c>
      <c r="AD39" s="6"/>
      <c r="AE39" s="61">
        <v>-45170533.85</v>
      </c>
      <c r="AF39" s="62">
        <v>-10249742.81</v>
      </c>
    </row>
    <row r="40" spans="1:32" ht="16.5">
      <c r="A40" s="6"/>
      <c r="B40" s="6"/>
      <c r="C40" s="6"/>
      <c r="D40" s="6"/>
      <c r="E40" s="6"/>
      <c r="F40" s="6"/>
      <c r="G40" s="6"/>
      <c r="H40" s="6"/>
      <c r="I40" s="1"/>
      <c r="J40" s="1">
        <v>19</v>
      </c>
      <c r="K40" s="63">
        <v>22</v>
      </c>
      <c r="L40" s="26" t="s">
        <v>49</v>
      </c>
      <c r="M40" s="27">
        <v>348530.72258</v>
      </c>
      <c r="N40" s="27">
        <v>348178.17985</v>
      </c>
      <c r="O40" s="28">
        <f t="shared" si="0"/>
        <v>99.89884887983754</v>
      </c>
      <c r="P40" s="27">
        <v>310469.62932</v>
      </c>
      <c r="Q40" s="29">
        <f t="shared" si="1"/>
        <v>112.14564871050041</v>
      </c>
      <c r="R40" s="68">
        <v>397135.50258</v>
      </c>
      <c r="S40" s="27">
        <v>315794.85076999996</v>
      </c>
      <c r="T40" s="28">
        <f t="shared" si="2"/>
        <v>79.51816161446948</v>
      </c>
      <c r="U40" s="27">
        <v>267774.40803</v>
      </c>
      <c r="V40" s="29">
        <f t="shared" si="3"/>
        <v>117.93317109475974</v>
      </c>
      <c r="W40" s="30">
        <f t="shared" si="4"/>
        <v>-48604.77999999997</v>
      </c>
      <c r="X40" s="30">
        <f t="shared" si="5"/>
        <v>32383.329080000054</v>
      </c>
      <c r="Y40" s="31">
        <f t="shared" si="6"/>
        <v>42695.221290000016</v>
      </c>
      <c r="Z40" s="32">
        <v>0.054871084314790194</v>
      </c>
      <c r="AA40" s="33">
        <v>0.08617977032451588</v>
      </c>
      <c r="AB40" s="33">
        <v>-5.56217448407656</v>
      </c>
      <c r="AC40" s="34">
        <v>-2.9936974789915967</v>
      </c>
      <c r="AD40" s="6"/>
      <c r="AE40" s="61">
        <v>-9159193.91</v>
      </c>
      <c r="AF40" s="62">
        <v>9413973.97</v>
      </c>
    </row>
    <row r="41" spans="1:32" ht="16.5">
      <c r="A41" s="6"/>
      <c r="B41" s="6"/>
      <c r="C41" s="6"/>
      <c r="D41" s="6"/>
      <c r="E41" s="6"/>
      <c r="F41" s="6"/>
      <c r="G41" s="6"/>
      <c r="H41" s="6"/>
      <c r="I41" s="1"/>
      <c r="J41" s="1">
        <v>20</v>
      </c>
      <c r="K41" s="63">
        <v>7</v>
      </c>
      <c r="L41" s="26" t="s">
        <v>40</v>
      </c>
      <c r="M41" s="27">
        <v>427519.42701</v>
      </c>
      <c r="N41" s="27">
        <v>400242.22800999996</v>
      </c>
      <c r="O41" s="28">
        <f t="shared" si="0"/>
        <v>93.61965859872797</v>
      </c>
      <c r="P41" s="27">
        <v>324869.1029</v>
      </c>
      <c r="Q41" s="29">
        <f t="shared" si="1"/>
        <v>123.20107527529358</v>
      </c>
      <c r="R41" s="68">
        <v>438552.69343</v>
      </c>
      <c r="S41" s="27">
        <v>358572.37216</v>
      </c>
      <c r="T41" s="28">
        <f t="shared" si="2"/>
        <v>81.76266558883508</v>
      </c>
      <c r="U41" s="27">
        <v>309377.22839999996</v>
      </c>
      <c r="V41" s="29">
        <f t="shared" si="3"/>
        <v>115.90134607334276</v>
      </c>
      <c r="W41" s="30">
        <f t="shared" si="4"/>
        <v>-11033.26642</v>
      </c>
      <c r="X41" s="30">
        <f t="shared" si="5"/>
        <v>41669.855849999934</v>
      </c>
      <c r="Y41" s="31">
        <f t="shared" si="6"/>
        <v>15491.874500000034</v>
      </c>
      <c r="Z41" s="32">
        <v>0.08327388448316933</v>
      </c>
      <c r="AA41" s="33">
        <v>0.1563067782533703</v>
      </c>
      <c r="AB41" s="33">
        <v>-4.1226599278676375</v>
      </c>
      <c r="AC41" s="34">
        <v>13.204134366925064</v>
      </c>
      <c r="AD41" s="6"/>
      <c r="AE41" s="61">
        <v>-162491398</v>
      </c>
      <c r="AF41" s="62">
        <v>28356179.86</v>
      </c>
    </row>
    <row r="42" spans="1:32" ht="16.5">
      <c r="A42" s="6"/>
      <c r="B42" s="6"/>
      <c r="C42" s="6"/>
      <c r="D42" s="6"/>
      <c r="E42" s="6"/>
      <c r="F42" s="6"/>
      <c r="G42" s="6"/>
      <c r="H42" s="6"/>
      <c r="I42" s="1"/>
      <c r="J42" s="1">
        <v>21</v>
      </c>
      <c r="K42" s="63">
        <v>23</v>
      </c>
      <c r="L42" s="26" t="s">
        <v>50</v>
      </c>
      <c r="M42" s="27">
        <v>1180768.14808</v>
      </c>
      <c r="N42" s="27">
        <v>1160372.97817</v>
      </c>
      <c r="O42" s="28">
        <f t="shared" si="0"/>
        <v>98.27272018277561</v>
      </c>
      <c r="P42" s="27">
        <v>844012.7909199999</v>
      </c>
      <c r="Q42" s="29">
        <f t="shared" si="1"/>
        <v>137.4828664510117</v>
      </c>
      <c r="R42" s="68">
        <v>1337912.0771400002</v>
      </c>
      <c r="S42" s="27">
        <v>1073696.76612</v>
      </c>
      <c r="T42" s="28">
        <f t="shared" si="2"/>
        <v>80.25166858611499</v>
      </c>
      <c r="U42" s="27">
        <v>792780.9728999999</v>
      </c>
      <c r="V42" s="29">
        <f t="shared" si="3"/>
        <v>135.43422494013794</v>
      </c>
      <c r="W42" s="30">
        <f t="shared" si="4"/>
        <v>-157143.92906000023</v>
      </c>
      <c r="X42" s="30">
        <f t="shared" si="5"/>
        <v>86676.21204999997</v>
      </c>
      <c r="Y42" s="31">
        <f t="shared" si="6"/>
        <v>51231.818020000006</v>
      </c>
      <c r="Z42" s="32">
        <v>0.14921941017791643</v>
      </c>
      <c r="AA42" s="33">
        <v>0.2644249536751079</v>
      </c>
      <c r="AB42" s="33">
        <v>-6.265601023144095</v>
      </c>
      <c r="AC42" s="34">
        <v>-2.2971014492753623</v>
      </c>
      <c r="AD42" s="6"/>
      <c r="AE42" s="61">
        <v>-7481139.55</v>
      </c>
      <c r="AF42" s="62">
        <v>-2387454.49</v>
      </c>
    </row>
    <row r="43" spans="1:32" ht="16.5">
      <c r="A43" s="6"/>
      <c r="B43" s="6"/>
      <c r="C43" s="6"/>
      <c r="D43" s="6"/>
      <c r="E43" s="6"/>
      <c r="F43" s="6"/>
      <c r="G43" s="6"/>
      <c r="H43" s="6"/>
      <c r="I43" s="1"/>
      <c r="J43" s="1">
        <v>37</v>
      </c>
      <c r="K43" s="63">
        <v>43</v>
      </c>
      <c r="L43" s="26" t="s">
        <v>53</v>
      </c>
      <c r="M43" s="27">
        <v>1378426.2430999998</v>
      </c>
      <c r="N43" s="27">
        <v>1131480.09787</v>
      </c>
      <c r="O43" s="28">
        <f>N43/M43*100</f>
        <v>82.08492137565283</v>
      </c>
      <c r="P43" s="27">
        <v>588649.48933</v>
      </c>
      <c r="Q43" s="29">
        <f>N43/P43*100</f>
        <v>192.21627103726004</v>
      </c>
      <c r="R43" s="68">
        <v>1478646.31484</v>
      </c>
      <c r="S43" s="27">
        <v>1149580.54812</v>
      </c>
      <c r="T43" s="28">
        <f>S43/R43*100</f>
        <v>77.74547142089166</v>
      </c>
      <c r="U43" s="27">
        <v>549761.63949</v>
      </c>
      <c r="V43" s="29">
        <f>S43/U43*100</f>
        <v>209.10526772774412</v>
      </c>
      <c r="W43" s="30">
        <f>M43-R43</f>
        <v>-100220.07174000004</v>
      </c>
      <c r="X43" s="30">
        <f>N43-S43</f>
        <v>-18100.450249999994</v>
      </c>
      <c r="Y43" s="31">
        <f>P43-U43</f>
        <v>38887.84984000004</v>
      </c>
      <c r="Z43" s="32">
        <v>0.034775808079500974</v>
      </c>
      <c r="AA43" s="33">
        <v>0.060527369318875764</v>
      </c>
      <c r="AB43" s="33">
        <v>-2.554024240928446</v>
      </c>
      <c r="AC43" s="34">
        <v>-1.7750787224471436</v>
      </c>
      <c r="AD43" s="6"/>
      <c r="AE43" s="61">
        <v>-13702638.66</v>
      </c>
      <c r="AF43" s="62">
        <v>17393171.32</v>
      </c>
    </row>
    <row r="44" spans="1:32" ht="16.5">
      <c r="A44" s="6"/>
      <c r="B44" s="6"/>
      <c r="C44" s="6"/>
      <c r="D44" s="6"/>
      <c r="E44" s="6"/>
      <c r="F44" s="6"/>
      <c r="G44" s="6"/>
      <c r="H44" s="6"/>
      <c r="I44" s="1"/>
      <c r="J44" s="1">
        <v>38</v>
      </c>
      <c r="K44" s="63">
        <v>11</v>
      </c>
      <c r="L44" s="26" t="s">
        <v>54</v>
      </c>
      <c r="M44" s="27">
        <v>416238.8599</v>
      </c>
      <c r="N44" s="27">
        <v>405206.64725</v>
      </c>
      <c r="O44" s="28">
        <f>N44/M44*100</f>
        <v>97.34954764851834</v>
      </c>
      <c r="P44" s="27">
        <v>331826.60076999996</v>
      </c>
      <c r="Q44" s="29">
        <f>N44/P44*100</f>
        <v>122.11397347582214</v>
      </c>
      <c r="R44" s="68">
        <v>465094.89882</v>
      </c>
      <c r="S44" s="27">
        <v>389747.26733999996</v>
      </c>
      <c r="T44" s="28">
        <f>S44/R44*100</f>
        <v>83.79951453538497</v>
      </c>
      <c r="U44" s="27">
        <v>312004.92533999996</v>
      </c>
      <c r="V44" s="29">
        <f>S44/U44*100</f>
        <v>124.91702395892696</v>
      </c>
      <c r="W44" s="30">
        <f>M44-R44</f>
        <v>-48856.03892000002</v>
      </c>
      <c r="X44" s="30">
        <f>N44-S44</f>
        <v>15459.379910000018</v>
      </c>
      <c r="Y44" s="31">
        <f>P44-U44</f>
        <v>19821.675430000003</v>
      </c>
      <c r="Z44" s="32">
        <v>0.255249210360076</v>
      </c>
      <c r="AA44" s="33">
        <v>0.4489861795958051</v>
      </c>
      <c r="AB44" s="33">
        <v>-6.798912943804863</v>
      </c>
      <c r="AC44" s="34">
        <v>-5.7482993197278915</v>
      </c>
      <c r="AD44" s="6"/>
      <c r="AE44" s="61">
        <v>-9169300.26</v>
      </c>
      <c r="AF44" s="62">
        <v>9740976.2</v>
      </c>
    </row>
    <row r="45" spans="1:32" ht="16.5">
      <c r="A45" s="6"/>
      <c r="B45" s="6"/>
      <c r="C45" s="6"/>
      <c r="D45" s="6"/>
      <c r="E45" s="6"/>
      <c r="F45" s="6"/>
      <c r="G45" s="6"/>
      <c r="H45" s="6"/>
      <c r="I45" s="1"/>
      <c r="J45" s="1">
        <v>31</v>
      </c>
      <c r="K45" s="63">
        <v>27</v>
      </c>
      <c r="L45" s="26" t="s">
        <v>12</v>
      </c>
      <c r="M45" s="27">
        <v>3101470.436</v>
      </c>
      <c r="N45" s="27">
        <v>2960805.6423400003</v>
      </c>
      <c r="O45" s="28">
        <f t="shared" si="0"/>
        <v>95.46457731702847</v>
      </c>
      <c r="P45" s="27">
        <v>2752603.42755</v>
      </c>
      <c r="Q45" s="29">
        <f t="shared" si="1"/>
        <v>107.56382894485145</v>
      </c>
      <c r="R45" s="68">
        <v>3664927.616</v>
      </c>
      <c r="S45" s="27">
        <v>2835064.65315</v>
      </c>
      <c r="T45" s="28">
        <f t="shared" si="2"/>
        <v>77.3566342967577</v>
      </c>
      <c r="U45" s="27">
        <v>2483193.57015</v>
      </c>
      <c r="V45" s="29">
        <f t="shared" si="3"/>
        <v>114.17010285584564</v>
      </c>
      <c r="W45" s="30">
        <f t="shared" si="4"/>
        <v>-563457.1799999997</v>
      </c>
      <c r="X45" s="30">
        <f t="shared" si="5"/>
        <v>125740.98919000011</v>
      </c>
      <c r="Y45" s="31">
        <f t="shared" si="6"/>
        <v>269409.8574000001</v>
      </c>
      <c r="Z45" s="32">
        <v>0.04029760690301636</v>
      </c>
      <c r="AA45" s="33">
        <v>0.06703608698367977</v>
      </c>
      <c r="AB45" s="33">
        <v>-16.00615678398578</v>
      </c>
      <c r="AC45" s="34">
        <v>-3.8702928870292888</v>
      </c>
      <c r="AD45" s="6"/>
      <c r="AE45" s="61">
        <v>-4032000</v>
      </c>
      <c r="AF45" s="62">
        <v>3013771.84</v>
      </c>
    </row>
    <row r="46" spans="1:32" ht="16.5">
      <c r="A46" s="6"/>
      <c r="B46" s="6"/>
      <c r="C46" s="6"/>
      <c r="D46" s="6"/>
      <c r="E46" s="6"/>
      <c r="F46" s="6"/>
      <c r="G46" s="6"/>
      <c r="H46" s="6"/>
      <c r="I46" s="1"/>
      <c r="J46" s="1">
        <v>34</v>
      </c>
      <c r="K46" s="63">
        <v>42</v>
      </c>
      <c r="L46" s="26" t="s">
        <v>13</v>
      </c>
      <c r="M46" s="27">
        <v>499011.10581</v>
      </c>
      <c r="N46" s="27">
        <v>451590.39016</v>
      </c>
      <c r="O46" s="28">
        <f t="shared" si="0"/>
        <v>90.49706206978577</v>
      </c>
      <c r="P46" s="27">
        <v>387130.29982</v>
      </c>
      <c r="Q46" s="29">
        <f t="shared" si="1"/>
        <v>116.65074791871662</v>
      </c>
      <c r="R46" s="68">
        <v>543252.37676</v>
      </c>
      <c r="S46" s="27">
        <v>445245.23653</v>
      </c>
      <c r="T46" s="28">
        <f t="shared" si="2"/>
        <v>81.95918795339243</v>
      </c>
      <c r="U46" s="27">
        <v>368435.62518000003</v>
      </c>
      <c r="V46" s="29">
        <f t="shared" si="3"/>
        <v>120.84749847750864</v>
      </c>
      <c r="W46" s="30">
        <f t="shared" si="4"/>
        <v>-44241.270950000035</v>
      </c>
      <c r="X46" s="30">
        <f t="shared" si="5"/>
        <v>6345.153630000015</v>
      </c>
      <c r="Y46" s="31">
        <f t="shared" si="6"/>
        <v>18694.674639999983</v>
      </c>
      <c r="Z46" s="32">
        <v>0.049996894602819926</v>
      </c>
      <c r="AA46" s="33">
        <v>0.08450999947509279</v>
      </c>
      <c r="AB46" s="33">
        <v>-3.3197652972510077</v>
      </c>
      <c r="AC46" s="34">
        <v>0.17878338278931752</v>
      </c>
      <c r="AD46" s="6"/>
      <c r="AE46" s="61">
        <v>-33638400</v>
      </c>
      <c r="AF46" s="62">
        <v>-910302.66</v>
      </c>
    </row>
    <row r="47" spans="1:32" ht="16.5">
      <c r="A47" s="6"/>
      <c r="B47" s="6"/>
      <c r="C47" s="6"/>
      <c r="D47" s="6"/>
      <c r="E47" s="6"/>
      <c r="F47" s="6"/>
      <c r="G47" s="6"/>
      <c r="H47" s="6"/>
      <c r="I47" s="1"/>
      <c r="J47" s="1">
        <v>35</v>
      </c>
      <c r="K47" s="63">
        <v>29</v>
      </c>
      <c r="L47" s="26" t="s">
        <v>14</v>
      </c>
      <c r="M47" s="27">
        <v>689341.48484</v>
      </c>
      <c r="N47" s="27">
        <v>660752.22555</v>
      </c>
      <c r="O47" s="28">
        <f t="shared" si="0"/>
        <v>95.85267100287228</v>
      </c>
      <c r="P47" s="27">
        <v>576519.20027</v>
      </c>
      <c r="Q47" s="29">
        <f t="shared" si="1"/>
        <v>114.61061925440666</v>
      </c>
      <c r="R47" s="68">
        <v>766056.5755299999</v>
      </c>
      <c r="S47" s="27">
        <v>604315.90807</v>
      </c>
      <c r="T47" s="28">
        <f t="shared" si="2"/>
        <v>78.88658976027993</v>
      </c>
      <c r="U47" s="27">
        <v>538783.1915</v>
      </c>
      <c r="V47" s="29">
        <f t="shared" si="3"/>
        <v>112.16309595471114</v>
      </c>
      <c r="W47" s="30">
        <f t="shared" si="4"/>
        <v>-76715.09068999987</v>
      </c>
      <c r="X47" s="30">
        <f t="shared" si="5"/>
        <v>56436.31747999997</v>
      </c>
      <c r="Y47" s="31">
        <f t="shared" si="6"/>
        <v>37736.00877000007</v>
      </c>
      <c r="Z47" s="32">
        <v>0.04315256302082829</v>
      </c>
      <c r="AA47" s="33">
        <v>0.0720713782429364</v>
      </c>
      <c r="AB47" s="33">
        <v>-1.1844983141213716</v>
      </c>
      <c r="AC47" s="34">
        <v>-0.8480852143038295</v>
      </c>
      <c r="AD47" s="6"/>
      <c r="AE47" s="61">
        <v>-3283000</v>
      </c>
      <c r="AF47" s="62">
        <v>6429608.4</v>
      </c>
    </row>
    <row r="48" spans="1:32" ht="16.5">
      <c r="A48" s="6"/>
      <c r="B48" s="6"/>
      <c r="C48" s="6"/>
      <c r="D48" s="6"/>
      <c r="E48" s="6"/>
      <c r="F48" s="6"/>
      <c r="G48" s="6"/>
      <c r="H48" s="6"/>
      <c r="I48" s="1"/>
      <c r="J48" s="1">
        <v>39</v>
      </c>
      <c r="K48" s="63">
        <v>44</v>
      </c>
      <c r="L48" s="26" t="s">
        <v>15</v>
      </c>
      <c r="M48" s="27">
        <v>466704.2613</v>
      </c>
      <c r="N48" s="27">
        <v>426792.11079</v>
      </c>
      <c r="O48" s="28">
        <f t="shared" si="0"/>
        <v>91.44808526092623</v>
      </c>
      <c r="P48" s="27">
        <v>412130.23165</v>
      </c>
      <c r="Q48" s="29">
        <f t="shared" si="1"/>
        <v>103.55758399021101</v>
      </c>
      <c r="R48" s="68">
        <v>531808.20142</v>
      </c>
      <c r="S48" s="27">
        <v>440105.88019</v>
      </c>
      <c r="T48" s="28">
        <f t="shared" si="2"/>
        <v>82.7565048855692</v>
      </c>
      <c r="U48" s="27">
        <v>416431.90418</v>
      </c>
      <c r="V48" s="29">
        <f t="shared" si="3"/>
        <v>105.68495731771961</v>
      </c>
      <c r="W48" s="30">
        <f t="shared" si="4"/>
        <v>-65103.94012000004</v>
      </c>
      <c r="X48" s="30">
        <f t="shared" si="5"/>
        <v>-13313.76939999999</v>
      </c>
      <c r="Y48" s="31">
        <f t="shared" si="6"/>
        <v>-4301.67253000004</v>
      </c>
      <c r="Z48" s="32">
        <v>0.06975160335471141</v>
      </c>
      <c r="AA48" s="33">
        <v>0.1309052527621753</v>
      </c>
      <c r="AB48" s="33">
        <v>-3.775231876177857</v>
      </c>
      <c r="AC48" s="34">
        <v>-1.9701269604182226</v>
      </c>
      <c r="AD48" s="6"/>
      <c r="AE48" s="61">
        <v>-13866800</v>
      </c>
      <c r="AF48" s="62">
        <v>11861535.04</v>
      </c>
    </row>
    <row r="49" spans="1:32" ht="16.5">
      <c r="A49" s="6"/>
      <c r="B49" s="6"/>
      <c r="C49" s="6"/>
      <c r="D49" s="6"/>
      <c r="E49" s="6"/>
      <c r="F49" s="6"/>
      <c r="G49" s="6"/>
      <c r="H49" s="6"/>
      <c r="I49" s="1"/>
      <c r="J49" s="1">
        <v>41</v>
      </c>
      <c r="K49" s="63">
        <v>13</v>
      </c>
      <c r="L49" s="26" t="s">
        <v>16</v>
      </c>
      <c r="M49" s="27">
        <v>145366.4898</v>
      </c>
      <c r="N49" s="27">
        <v>137762.64948</v>
      </c>
      <c r="O49" s="28">
        <f t="shared" si="0"/>
        <v>94.76919314041247</v>
      </c>
      <c r="P49" s="27">
        <v>137686.37644</v>
      </c>
      <c r="Q49" s="29">
        <f t="shared" si="1"/>
        <v>100.05539621418771</v>
      </c>
      <c r="R49" s="68">
        <v>166902.73628</v>
      </c>
      <c r="S49" s="27">
        <v>140879.43357</v>
      </c>
      <c r="T49" s="28">
        <f t="shared" si="2"/>
        <v>84.40810301255775</v>
      </c>
      <c r="U49" s="27">
        <v>114933.1177</v>
      </c>
      <c r="V49" s="29">
        <f t="shared" si="3"/>
        <v>122.5751431695479</v>
      </c>
      <c r="W49" s="30">
        <f t="shared" si="4"/>
        <v>-21536.24648</v>
      </c>
      <c r="X49" s="30">
        <f t="shared" si="5"/>
        <v>-3116.784090000001</v>
      </c>
      <c r="Y49" s="31">
        <f t="shared" si="6"/>
        <v>22753.25873999999</v>
      </c>
      <c r="Z49" s="32">
        <v>0.049998421093168516</v>
      </c>
      <c r="AA49" s="33">
        <v>0.09030886052469876</v>
      </c>
      <c r="AB49" s="33">
        <v>-3.943848368593538</v>
      </c>
      <c r="AC49" s="34">
        <v>-1.7893271461716937</v>
      </c>
      <c r="AD49" s="6"/>
      <c r="AE49" s="61">
        <v>-9840241.37</v>
      </c>
      <c r="AF49" s="62">
        <v>447050.33</v>
      </c>
    </row>
    <row r="50" spans="1:32" ht="17.25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41" t="s">
        <v>17</v>
      </c>
      <c r="M50" s="42">
        <f>SUM(M10:M49)</f>
        <v>43976126.821669996</v>
      </c>
      <c r="N50" s="42">
        <f>SUM(N10:N49)</f>
        <v>40519489.27117999</v>
      </c>
      <c r="O50" s="43">
        <f t="shared" si="0"/>
        <v>92.13974080867283</v>
      </c>
      <c r="P50" s="42">
        <f>SUM(P10:P49)</f>
        <v>35615405.740669996</v>
      </c>
      <c r="Q50" s="44">
        <f>N50/P50*100</f>
        <v>113.76955682105263</v>
      </c>
      <c r="R50" s="42">
        <f>SUM(R10:R49)</f>
        <v>48184950.47818001</v>
      </c>
      <c r="S50" s="42">
        <f>SUM(S10:S49)</f>
        <v>38617188.23317999</v>
      </c>
      <c r="T50" s="45">
        <f t="shared" si="2"/>
        <v>80.14367110466851</v>
      </c>
      <c r="U50" s="42">
        <f>SUM(U10:U49)</f>
        <v>33894675.01734</v>
      </c>
      <c r="V50" s="44">
        <f>S50/U50*100</f>
        <v>113.93290601967425</v>
      </c>
      <c r="W50" s="46">
        <f t="shared" si="4"/>
        <v>-4208823.656510018</v>
      </c>
      <c r="X50" s="46">
        <f t="shared" si="5"/>
        <v>1902301.0380000025</v>
      </c>
      <c r="Y50" s="47">
        <f>P50-U50</f>
        <v>1720730.7233299986</v>
      </c>
      <c r="Z50" s="48" t="s">
        <v>18</v>
      </c>
      <c r="AA50" s="49" t="s">
        <v>19</v>
      </c>
      <c r="AE50" s="65">
        <f>SUM(AE10:AE49)</f>
        <v>-853551579.3771119</v>
      </c>
      <c r="AF50" s="65">
        <f>SUM(AF10:AF49)</f>
        <v>654839733.3980402</v>
      </c>
    </row>
    <row r="51" ht="14.25">
      <c r="V51" s="50"/>
    </row>
    <row r="52" spans="12:22" ht="36.75" customHeight="1">
      <c r="L52" s="78" t="s">
        <v>58</v>
      </c>
      <c r="M52" s="79"/>
      <c r="N52" s="79"/>
      <c r="O52" s="79"/>
      <c r="P52" s="66"/>
      <c r="Q52" s="66"/>
      <c r="R52" s="77" t="s">
        <v>59</v>
      </c>
      <c r="S52" s="77"/>
      <c r="T52" s="77"/>
      <c r="V52" s="50"/>
    </row>
    <row r="53" spans="22:24" ht="12.75">
      <c r="V53" s="67"/>
      <c r="X53" s="51" t="s">
        <v>23</v>
      </c>
    </row>
  </sheetData>
  <sheetProtection/>
  <mergeCells count="7">
    <mergeCell ref="K3:Y3"/>
    <mergeCell ref="L4:Y4"/>
    <mergeCell ref="M6:Q6"/>
    <mergeCell ref="R6:V6"/>
    <mergeCell ref="W6:Y6"/>
    <mergeCell ref="R52:T52"/>
    <mergeCell ref="L52:O52"/>
  </mergeCells>
  <printOptions/>
  <pageMargins left="0.5905511811023623" right="0.5905511811023623" top="0" bottom="0.7874015748031497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2023-11-17T08:37:28Z</cp:lastPrinted>
  <dcterms:created xsi:type="dcterms:W3CDTF">2007-02-26T07:16:01Z</dcterms:created>
  <dcterms:modified xsi:type="dcterms:W3CDTF">2023-12-21T06:38:56Z</dcterms:modified>
  <cp:category/>
  <cp:version/>
  <cp:contentType/>
  <cp:contentStatus/>
</cp:coreProperties>
</file>