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6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<sst xmlns="http://schemas.openxmlformats.org/spreadsheetml/2006/main" count="72" uniqueCount="60">
  <si>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</si>
  <si>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</si>
  <si>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</si>
  <si>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</si>
  <si>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</si>
  <si>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</si>
  <si>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</si>
  <si>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</si>
  <si>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</si>
  <si>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</si>
  <si>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</si>
  <si>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</si>
  <si>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</si>
  <si>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</si>
  <si>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</si>
  <si>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</si>
  <si>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</si>
  <si>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</si>
  <si>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</si>
  <si>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</si>
  <si>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</si>
  <si>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</si>
  <si>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</si>
  <si>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</si>
  <si>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</si>
  <si>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</si>
  <si>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</si>
  <si>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</si>
  <si>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</si>
  <si>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</si>
  <si>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</si>
  <si>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</si>
  <si>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</si>
  <si>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</si>
  <si>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</si>
  <si>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</si>
  <si>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</si>
  <si>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</si>
  <si>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</si>
  <si>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</si>
  <si>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</si>
  <si>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</si>
  <si>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</si>
  <si>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</si>
  <si>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</si>
  <si>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</si>
  <si>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</si>
  <si>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</si>
  <si>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</si>
  <si>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</si>
  <si>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</si>
  <si>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</si>
  <si>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</si>
  <si>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</si>
  <si>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</si>
  <si>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КОНСОЛИДИРОВАННЫХ БЮДЖЕТОВ МУНИЦИПАЛЬНЫХ ОБРАЗОВАНИЙ НА 1 июня 2023 года по отчетным данным</t>
  </si>
  <si>
    <t>Бологовский муниципальный округ</t>
  </si>
  <si>
    <t>Калининский муниципальный округ</t>
  </si>
  <si>
    <t xml:space="preserve">Начальник отдела сводного бюджетного планирования </t>
  </si>
  <si>
    <t>Сажина Г.А.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</si>
</sst>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right" vertical="top"/>
      <protection locked="0"/>
    </xf>
    <xf numFmtId="0" fontId="9" fillId="0" borderId="12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52" applyNumberFormat="1" applyFont="1" applyFill="1" applyBorder="1" applyAlignment="1" applyProtection="1">
      <alignment vertical="center" wrapText="1"/>
      <protection locked="0"/>
    </xf>
    <xf numFmtId="3" fontId="34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52" applyNumberFormat="1" applyFont="1" applyFill="1" applyBorder="1" applyAlignment="1" applyProtection="1">
      <alignment vertical="center" wrapText="1"/>
      <protection locked="0"/>
    </xf>
    <xf numFmtId="3" fontId="9" fillId="0" borderId="21" xfId="52" applyNumberFormat="1" applyFont="1" applyFill="1" applyBorder="1" applyAlignment="1" applyProtection="1">
      <alignment vertical="center" wrapText="1"/>
      <protection locked="0"/>
    </xf>
    <xf numFmtId="3" fontId="9" fillId="0" borderId="22" xfId="52" applyNumberFormat="1" applyFont="1" applyFill="1" applyBorder="1" applyAlignment="1" applyProtection="1">
      <alignment vertical="center" wrapText="1"/>
      <protection locked="0"/>
    </xf>
    <xf numFmtId="3" fontId="9" fillId="0" borderId="23" xfId="52" applyNumberFormat="1" applyFont="1" applyFill="1" applyBorder="1" applyAlignment="1" applyProtection="1">
      <alignment vertical="center" wrapText="1"/>
      <protection locked="0"/>
    </xf>
    <xf numFmtId="3" fontId="38" fillId="0" borderId="21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6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74" fontId="33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74" fontId="33" fillId="0" borderId="29" xfId="52" applyNumberFormat="1" applyFont="1" applyFill="1" applyBorder="1" applyAlignment="1" applyProtection="1">
      <alignment vertical="center" wrapText="1"/>
      <protection locked="0"/>
    </xf>
    <xf numFmtId="10" fontId="35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74" fontId="33" fillId="0" borderId="32" xfId="52" applyNumberFormat="1" applyFont="1" applyFill="1" applyBorder="1" applyAlignment="1" applyProtection="1">
      <alignment vertical="center" wrapText="1"/>
      <protection locked="0"/>
    </xf>
    <xf numFmtId="0" fontId="11" fillId="0" borderId="33" xfId="52" applyFont="1" applyFill="1" applyBorder="1" applyAlignment="1" applyProtection="1">
      <alignment horizontal="center" vertical="top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174" fontId="10" fillId="0" borderId="34" xfId="52" applyNumberFormat="1" applyFont="1" applyFill="1" applyBorder="1" applyAlignment="1" applyProtection="1">
      <alignment vertical="center" wrapText="1"/>
      <protection locked="0"/>
    </xf>
    <xf numFmtId="174" fontId="10" fillId="0" borderId="35" xfId="52" applyNumberFormat="1" applyFont="1" applyFill="1" applyBorder="1" applyAlignment="1" applyProtection="1">
      <alignment vertical="center" wrapText="1"/>
      <protection locked="0"/>
    </xf>
    <xf numFmtId="174" fontId="10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5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41" xfId="52" applyNumberFormat="1" applyFont="1" applyFill="1" applyBorder="1" applyAlignment="1" applyProtection="1">
      <alignment vertical="center" wrapText="1"/>
      <protection locked="0"/>
    </xf>
    <xf numFmtId="3" fontId="35" fillId="0" borderId="27" xfId="52" applyNumberFormat="1" applyFont="1" applyFill="1" applyBorder="1" applyAlignment="1" applyProtection="1">
      <alignment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9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9" fillId="0" borderId="43" xfId="52" applyNumberFormat="1" applyFont="1" applyFill="1" applyBorder="1" applyAlignment="1" applyProtection="1">
      <alignment vertical="center" wrapText="1"/>
      <protection locked="0"/>
    </xf>
    <xf numFmtId="3" fontId="9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20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5" xfId="52" applyFont="1" applyFill="1" applyBorder="1" applyAlignment="1" applyProtection="1">
      <alignment horizontal="center" vertical="top"/>
      <protection locked="0"/>
    </xf>
    <xf numFmtId="0" fontId="11" fillId="0" borderId="46" xfId="52" applyFont="1" applyFill="1" applyBorder="1" applyAlignment="1" applyProtection="1">
      <alignment horizontal="center" vertical="top"/>
      <protection locked="0"/>
    </xf>
    <xf numFmtId="0" fontId="11" fillId="0" borderId="47" xfId="52" applyFont="1" applyFill="1" applyBorder="1" applyAlignment="1" applyProtection="1">
      <alignment horizontal="center" vertical="top"/>
      <protection locked="0"/>
    </xf>
    <xf numFmtId="0" fontId="13" fillId="0" borderId="48" xfId="52" applyFont="1" applyFill="1" applyBorder="1" applyAlignment="1" applyProtection="1">
      <alignment horizontal="center" vertical="center"/>
      <protection locked="0"/>
    </xf>
    <xf numFmtId="0" fontId="13" fillId="0" borderId="46" xfId="52" applyFont="1" applyFill="1" applyBorder="1" applyAlignment="1" applyProtection="1">
      <alignment horizontal="center" vertical="center"/>
      <protection locked="0"/>
    </xf>
    <xf numFmtId="0" fontId="13" fillId="0" borderId="47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0" zoomScaleNormal="80" zoomScalePageLayoutView="0" workbookViewId="0" topLeftCell="L1">
      <pane xSplit="1" ySplit="8" topLeftCell="M30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37" sqref="L36:L37"/>
    </sheetView>
  </sheetViews>
  <sheetFormatPr defaultColWidth="9.140625" defaultRowHeight="12.75"/>
  <cols>
    <col min="1" max="10" width="0" style="60" hidden="1" customWidth="1"/>
    <col min="11" max="11" width="4.7109375" style="60" hidden="1" customWidth="1"/>
    <col min="12" max="12" width="50.421875" style="60" customWidth="1"/>
    <col min="13" max="13" width="21.421875" style="60" customWidth="1"/>
    <col min="14" max="14" width="21.8515625" style="60" customWidth="1"/>
    <col min="15" max="15" width="19.28125" style="60" customWidth="1"/>
    <col min="16" max="16" width="25.140625" style="60" customWidth="1"/>
    <col min="17" max="17" width="22.8515625" style="60" customWidth="1"/>
    <col min="18" max="18" width="18.57421875" style="60" customWidth="1"/>
    <col min="19" max="19" width="20.57421875" style="60" customWidth="1"/>
    <col min="20" max="20" width="16.8515625" style="60" customWidth="1"/>
    <col min="21" max="21" width="22.00390625" style="60" customWidth="1"/>
    <col min="22" max="22" width="19.00390625" style="60" customWidth="1"/>
    <col min="23" max="24" width="9.140625" style="60" hidden="1" customWidth="1"/>
    <col min="25" max="25" width="21.140625" style="60" customWidth="1"/>
    <col min="26" max="26" width="14.28125" style="60" hidden="1" customWidth="1"/>
    <col min="27" max="27" width="19.00390625" style="60" customWidth="1"/>
    <col min="28" max="28" width="22.28125" style="60" customWidth="1"/>
    <col min="29" max="33" width="0" style="60" hidden="1" customWidth="1"/>
    <col min="34" max="34" width="17.140625" style="60" hidden="1" customWidth="1"/>
    <col min="35" max="35" width="17.00390625" style="60" hidden="1" customWidth="1"/>
    <col min="36" max="16384" width="9.140625" style="6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18">
      <c r="A3" s="2"/>
      <c r="B3" s="2"/>
      <c r="C3" s="2"/>
      <c r="D3" s="2"/>
      <c r="E3" s="2"/>
      <c r="F3" s="2"/>
      <c r="G3" s="2"/>
      <c r="H3" s="2"/>
      <c r="I3" s="2"/>
      <c r="J3" s="2"/>
      <c r="K3" s="78" t="s">
        <v>22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9" t="s">
        <v>55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3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20</v>
      </c>
      <c r="AC5" s="1"/>
      <c r="AD5" s="6"/>
      <c r="AE5" s="6"/>
      <c r="AF5" s="6"/>
      <c r="AG5" s="6"/>
    </row>
    <row r="6" spans="1:33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80" t="s">
        <v>7</v>
      </c>
      <c r="N6" s="81"/>
      <c r="O6" s="81"/>
      <c r="P6" s="81"/>
      <c r="Q6" s="82"/>
      <c r="R6" s="80" t="s">
        <v>8</v>
      </c>
      <c r="S6" s="81"/>
      <c r="T6" s="81"/>
      <c r="U6" s="81"/>
      <c r="V6" s="82"/>
      <c r="W6" s="9"/>
      <c r="X6" s="10"/>
      <c r="Y6" s="83" t="s">
        <v>9</v>
      </c>
      <c r="Z6" s="84"/>
      <c r="AA6" s="84"/>
      <c r="AB6" s="85"/>
      <c r="AC6" s="1"/>
      <c r="AD6" s="6"/>
      <c r="AE6" s="6"/>
      <c r="AF6" s="6"/>
      <c r="AG6" s="11"/>
    </row>
    <row r="7" spans="1:33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61" t="s">
        <v>0</v>
      </c>
      <c r="L7" s="12" t="s">
        <v>1</v>
      </c>
      <c r="M7" s="13" t="s">
        <v>2</v>
      </c>
      <c r="N7" s="14" t="s">
        <v>3</v>
      </c>
      <c r="O7" s="14" t="s">
        <v>4</v>
      </c>
      <c r="P7" s="14" t="s">
        <v>5</v>
      </c>
      <c r="Q7" s="15" t="s">
        <v>21</v>
      </c>
      <c r="R7" s="13" t="s">
        <v>2</v>
      </c>
      <c r="S7" s="14" t="s">
        <v>3</v>
      </c>
      <c r="T7" s="14" t="s">
        <v>4</v>
      </c>
      <c r="U7" s="14" t="s">
        <v>5</v>
      </c>
      <c r="V7" s="15" t="s">
        <v>21</v>
      </c>
      <c r="W7" s="16"/>
      <c r="X7" s="17"/>
      <c r="Y7" s="18" t="s">
        <v>2</v>
      </c>
      <c r="Z7" s="18" t="s">
        <v>6</v>
      </c>
      <c r="AA7" s="18" t="s">
        <v>3</v>
      </c>
      <c r="AB7" s="19" t="s">
        <v>5</v>
      </c>
      <c r="AC7" s="62" t="s">
        <v>2</v>
      </c>
      <c r="AD7" s="63" t="s">
        <v>6</v>
      </c>
      <c r="AE7" s="63" t="s">
        <v>3</v>
      </c>
      <c r="AF7" s="64" t="s">
        <v>5</v>
      </c>
      <c r="AG7" s="6"/>
    </row>
    <row r="8" spans="1:33" ht="15">
      <c r="A8" s="6"/>
      <c r="B8" s="6"/>
      <c r="C8" s="6"/>
      <c r="D8" s="6"/>
      <c r="E8" s="6"/>
      <c r="F8" s="6"/>
      <c r="G8" s="6"/>
      <c r="H8" s="6"/>
      <c r="I8" s="1"/>
      <c r="J8" s="1"/>
      <c r="K8" s="65"/>
      <c r="L8" s="20">
        <v>1</v>
      </c>
      <c r="M8" s="20">
        <v>2</v>
      </c>
      <c r="N8" s="21">
        <v>3</v>
      </c>
      <c r="O8" s="21">
        <v>4</v>
      </c>
      <c r="P8" s="21">
        <v>5</v>
      </c>
      <c r="Q8" s="22">
        <v>6</v>
      </c>
      <c r="R8" s="20">
        <v>7</v>
      </c>
      <c r="S8" s="21">
        <v>8</v>
      </c>
      <c r="T8" s="21">
        <v>9</v>
      </c>
      <c r="U8" s="21">
        <v>10</v>
      </c>
      <c r="V8" s="22">
        <v>11</v>
      </c>
      <c r="W8" s="23"/>
      <c r="X8" s="21"/>
      <c r="Y8" s="24">
        <v>12</v>
      </c>
      <c r="Z8" s="24"/>
      <c r="AA8" s="24">
        <v>13</v>
      </c>
      <c r="AB8" s="25">
        <v>14</v>
      </c>
      <c r="AC8" s="66"/>
      <c r="AD8" s="67"/>
      <c r="AE8" s="67"/>
      <c r="AF8" s="68"/>
      <c r="AG8" s="6"/>
    </row>
    <row r="9" spans="1:33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65"/>
      <c r="L9" s="26"/>
      <c r="M9" s="26"/>
      <c r="N9" s="27"/>
      <c r="O9" s="27"/>
      <c r="P9" s="27"/>
      <c r="Q9" s="28"/>
      <c r="R9" s="26"/>
      <c r="S9" s="27"/>
      <c r="T9" s="27"/>
      <c r="U9" s="27"/>
      <c r="V9" s="28"/>
      <c r="W9" s="29"/>
      <c r="X9" s="27"/>
      <c r="Y9" s="30"/>
      <c r="Z9" s="30"/>
      <c r="AA9" s="30"/>
      <c r="AB9" s="31"/>
      <c r="AC9" s="66"/>
      <c r="AD9" s="67"/>
      <c r="AE9" s="67"/>
      <c r="AF9" s="68"/>
      <c r="AG9" s="6"/>
    </row>
    <row r="10" spans="1:35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72">
        <v>16</v>
      </c>
      <c r="L10" s="32" t="s">
        <v>10</v>
      </c>
      <c r="M10" s="33">
        <v>10470735.4</v>
      </c>
      <c r="N10" s="33">
        <v>4293557.6695799995</v>
      </c>
      <c r="O10" s="34">
        <f aca="true" t="shared" si="0" ref="O10:O50">N10/M10*100</f>
        <v>41.005311523582186</v>
      </c>
      <c r="P10" s="33">
        <v>3891389.6744899997</v>
      </c>
      <c r="Q10" s="35">
        <f aca="true" t="shared" si="1" ref="Q10:Q49">N10/P10*100</f>
        <v>110.33481683231088</v>
      </c>
      <c r="R10" s="77">
        <v>10615986.5</v>
      </c>
      <c r="S10" s="33">
        <v>4221509.07819</v>
      </c>
      <c r="T10" s="34">
        <f aca="true" t="shared" si="2" ref="T10:T50">S10/R10*100</f>
        <v>39.76558446254618</v>
      </c>
      <c r="U10" s="33">
        <v>3711104.48777</v>
      </c>
      <c r="V10" s="35">
        <f aca="true" t="shared" si="3" ref="V10:V49">S10/U10*100</f>
        <v>113.7534416533419</v>
      </c>
      <c r="W10" s="36"/>
      <c r="X10" s="33"/>
      <c r="Y10" s="37">
        <f aca="true" t="shared" si="4" ref="Y10:Z50">M10-R10</f>
        <v>-145251.09999999963</v>
      </c>
      <c r="Z10" s="37">
        <f t="shared" si="4"/>
        <v>72048.59138999972</v>
      </c>
      <c r="AA10" s="37">
        <f aca="true" t="shared" si="5" ref="AA10:AA50">N10-S10</f>
        <v>72048.59138999972</v>
      </c>
      <c r="AB10" s="38">
        <f aca="true" t="shared" si="6" ref="AB10:AB49">P10-U10</f>
        <v>180285.18671999965</v>
      </c>
      <c r="AC10" s="39">
        <v>0.04077711047735438</v>
      </c>
      <c r="AD10" s="40">
        <v>0.07334219344112561</v>
      </c>
      <c r="AE10" s="40">
        <v>-0.8576123716692488</v>
      </c>
      <c r="AF10" s="41">
        <v>-1.1235520781936514</v>
      </c>
      <c r="AG10" s="6"/>
      <c r="AH10" s="70">
        <v>-32154590.13</v>
      </c>
      <c r="AI10" s="71">
        <v>8611904.55</v>
      </c>
    </row>
    <row r="11" spans="1:35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72">
        <v>31</v>
      </c>
      <c r="L11" s="32" t="s">
        <v>11</v>
      </c>
      <c r="M11" s="33">
        <v>1201983.98131</v>
      </c>
      <c r="N11" s="33">
        <v>429396.28579</v>
      </c>
      <c r="O11" s="34">
        <f t="shared" si="0"/>
        <v>35.72396075711559</v>
      </c>
      <c r="P11" s="33">
        <v>383576.89320999995</v>
      </c>
      <c r="Q11" s="35">
        <f t="shared" si="1"/>
        <v>111.94529529569837</v>
      </c>
      <c r="R11" s="77">
        <v>1302546.87351</v>
      </c>
      <c r="S11" s="33">
        <v>425652.29626</v>
      </c>
      <c r="T11" s="34">
        <f t="shared" si="2"/>
        <v>32.67846285738539</v>
      </c>
      <c r="U11" s="33">
        <v>374210.1451</v>
      </c>
      <c r="V11" s="35">
        <f t="shared" si="3"/>
        <v>113.74686171222137</v>
      </c>
      <c r="W11" s="36"/>
      <c r="X11" s="33"/>
      <c r="Y11" s="37">
        <f t="shared" si="4"/>
        <v>-100562.89220000012</v>
      </c>
      <c r="Z11" s="37">
        <f t="shared" si="4"/>
        <v>3743.9895300000207</v>
      </c>
      <c r="AA11" s="37">
        <f t="shared" si="5"/>
        <v>3743.9895300000207</v>
      </c>
      <c r="AB11" s="38">
        <f t="shared" si="6"/>
        <v>9366.748109999928</v>
      </c>
      <c r="AC11" s="39">
        <v>0.046659512208128084</v>
      </c>
      <c r="AD11" s="40">
        <v>0.08078802952225422</v>
      </c>
      <c r="AE11" s="40">
        <v>-1.3064628840107064</v>
      </c>
      <c r="AF11" s="41">
        <v>-1.1863370547581074</v>
      </c>
      <c r="AG11" s="6"/>
      <c r="AH11" s="70">
        <v>-23525100</v>
      </c>
      <c r="AI11" s="71">
        <v>33760799.79</v>
      </c>
    </row>
    <row r="12" spans="1:35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72">
        <v>2</v>
      </c>
      <c r="L12" s="32" t="s">
        <v>25</v>
      </c>
      <c r="M12" s="33">
        <v>1791177.11253</v>
      </c>
      <c r="N12" s="33">
        <v>712668.27251</v>
      </c>
      <c r="O12" s="34">
        <f t="shared" si="0"/>
        <v>39.78770538795972</v>
      </c>
      <c r="P12" s="33">
        <v>721815.33511</v>
      </c>
      <c r="Q12" s="35">
        <f t="shared" si="1"/>
        <v>98.73276970506508</v>
      </c>
      <c r="R12" s="77">
        <v>1901426.04653</v>
      </c>
      <c r="S12" s="33">
        <v>724583.65098</v>
      </c>
      <c r="T12" s="34">
        <f t="shared" si="2"/>
        <v>38.107380105701516</v>
      </c>
      <c r="U12" s="33">
        <v>719784.8954800001</v>
      </c>
      <c r="V12" s="35">
        <f t="shared" si="3"/>
        <v>100.666692998163</v>
      </c>
      <c r="W12" s="36"/>
      <c r="X12" s="33"/>
      <c r="Y12" s="37">
        <f>M12-R12</f>
        <v>-110248.93399999989</v>
      </c>
      <c r="Z12" s="37">
        <f t="shared" si="4"/>
        <v>-11915.378469999996</v>
      </c>
      <c r="AA12" s="37">
        <f t="shared" si="5"/>
        <v>-11915.378469999996</v>
      </c>
      <c r="AB12" s="38">
        <f t="shared" si="6"/>
        <v>2030.4396299999207</v>
      </c>
      <c r="AC12" s="39">
        <v>0.05264114157869501</v>
      </c>
      <c r="AD12" s="40">
        <v>0.08801779244764033</v>
      </c>
      <c r="AE12" s="40">
        <v>-0.7809643293817446</v>
      </c>
      <c r="AF12" s="41">
        <v>-0.9574920297555791</v>
      </c>
      <c r="AG12" s="6"/>
      <c r="AH12" s="70">
        <v>-156394000</v>
      </c>
      <c r="AI12" s="71">
        <v>261175207.41</v>
      </c>
    </row>
    <row r="13" spans="1:35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72">
        <v>3</v>
      </c>
      <c r="L13" s="32" t="s">
        <v>26</v>
      </c>
      <c r="M13" s="33">
        <v>726464.61189</v>
      </c>
      <c r="N13" s="33">
        <v>293847.03796</v>
      </c>
      <c r="O13" s="34">
        <f t="shared" si="0"/>
        <v>40.44891287897914</v>
      </c>
      <c r="P13" s="33">
        <v>301780.89094</v>
      </c>
      <c r="Q13" s="35">
        <f t="shared" si="1"/>
        <v>97.37098894655412</v>
      </c>
      <c r="R13" s="77">
        <v>816562.82681</v>
      </c>
      <c r="S13" s="33">
        <v>268963.47471</v>
      </c>
      <c r="T13" s="34">
        <f t="shared" si="2"/>
        <v>32.938491182697824</v>
      </c>
      <c r="U13" s="33">
        <v>286734.92961</v>
      </c>
      <c r="V13" s="35">
        <f t="shared" si="3"/>
        <v>93.80213114454814</v>
      </c>
      <c r="W13" s="36"/>
      <c r="X13" s="33"/>
      <c r="Y13" s="37">
        <f t="shared" si="4"/>
        <v>-90098.21492000006</v>
      </c>
      <c r="Z13" s="37">
        <f t="shared" si="4"/>
        <v>24883.563250000007</v>
      </c>
      <c r="AA13" s="37">
        <f t="shared" si="5"/>
        <v>24883.563250000007</v>
      </c>
      <c r="AB13" s="38">
        <f t="shared" si="6"/>
        <v>15045.96133000002</v>
      </c>
      <c r="AC13" s="39">
        <v>0.05305699273247036</v>
      </c>
      <c r="AD13" s="40">
        <v>0.09998672155092285</v>
      </c>
      <c r="AE13" s="40">
        <v>-4.928972390007813</v>
      </c>
      <c r="AF13" s="41">
        <v>-1.2989623865110247</v>
      </c>
      <c r="AG13" s="6"/>
      <c r="AH13" s="70">
        <v>-16626000.81</v>
      </c>
      <c r="AI13" s="71">
        <v>32816853.4</v>
      </c>
    </row>
    <row r="14" spans="1:35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72">
        <v>32</v>
      </c>
      <c r="L14" s="32" t="s">
        <v>28</v>
      </c>
      <c r="M14" s="33">
        <v>818241.45516</v>
      </c>
      <c r="N14" s="33">
        <v>286992.8254</v>
      </c>
      <c r="O14" s="34">
        <f t="shared" si="0"/>
        <v>35.07434432589107</v>
      </c>
      <c r="P14" s="33">
        <v>223323.06251</v>
      </c>
      <c r="Q14" s="35">
        <f t="shared" si="1"/>
        <v>128.510160202173</v>
      </c>
      <c r="R14" s="77">
        <v>829793.68188</v>
      </c>
      <c r="S14" s="33">
        <v>253393.75231</v>
      </c>
      <c r="T14" s="34">
        <f t="shared" si="2"/>
        <v>30.536958504661687</v>
      </c>
      <c r="U14" s="33">
        <v>229260.68428</v>
      </c>
      <c r="V14" s="35">
        <f t="shared" si="3"/>
        <v>110.52647474458635</v>
      </c>
      <c r="W14" s="36"/>
      <c r="X14" s="33"/>
      <c r="Y14" s="37">
        <f t="shared" si="4"/>
        <v>-11552.226720000035</v>
      </c>
      <c r="Z14" s="37">
        <f t="shared" si="4"/>
        <v>33599.07308999996</v>
      </c>
      <c r="AA14" s="37">
        <f t="shared" si="5"/>
        <v>33599.07308999996</v>
      </c>
      <c r="AB14" s="38">
        <f t="shared" si="6"/>
        <v>-5937.621769999998</v>
      </c>
      <c r="AC14" s="39">
        <v>0.049568551283218514</v>
      </c>
      <c r="AD14" s="40">
        <v>0.09525568375112994</v>
      </c>
      <c r="AE14" s="40">
        <v>-5.384875528323849</v>
      </c>
      <c r="AF14" s="41">
        <v>-1.7695113056163385</v>
      </c>
      <c r="AG14" s="6"/>
      <c r="AH14" s="70">
        <v>-5631000</v>
      </c>
      <c r="AI14" s="71">
        <v>12269215.19</v>
      </c>
    </row>
    <row r="15" spans="1:35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72">
        <v>18</v>
      </c>
      <c r="L15" s="32" t="s">
        <v>30</v>
      </c>
      <c r="M15" s="33">
        <v>761180.0551799999</v>
      </c>
      <c r="N15" s="33">
        <v>290719.88911</v>
      </c>
      <c r="O15" s="34">
        <f aca="true" t="shared" si="7" ref="O15:O24">N15/M15*100</f>
        <v>38.19331406959318</v>
      </c>
      <c r="P15" s="33">
        <v>260266.19900999998</v>
      </c>
      <c r="Q15" s="35">
        <f aca="true" t="shared" si="8" ref="Q15:Q24">N15/P15*100</f>
        <v>111.70097777423258</v>
      </c>
      <c r="R15" s="77">
        <v>772222.6389199999</v>
      </c>
      <c r="S15" s="33">
        <v>307860.07483999996</v>
      </c>
      <c r="T15" s="34">
        <f aca="true" t="shared" si="9" ref="T15:T24">S15/R15*100</f>
        <v>39.866750768995956</v>
      </c>
      <c r="U15" s="33">
        <v>264715.77832</v>
      </c>
      <c r="V15" s="35">
        <f aca="true" t="shared" si="10" ref="V15:V24">S15/U15*100</f>
        <v>116.29834715324195</v>
      </c>
      <c r="W15" s="36"/>
      <c r="X15" s="33"/>
      <c r="Y15" s="37">
        <f aca="true" t="shared" si="11" ref="Y15:Z24">M15-R15</f>
        <v>-11042.583740000031</v>
      </c>
      <c r="Z15" s="37">
        <f t="shared" si="11"/>
        <v>-17140.18572999997</v>
      </c>
      <c r="AA15" s="37">
        <f aca="true" t="shared" si="12" ref="AA15:AA24">N15-S15</f>
        <v>-17140.18572999997</v>
      </c>
      <c r="AB15" s="38">
        <f aca="true" t="shared" si="13" ref="AB15:AB24">P15-U15</f>
        <v>-4449.579310000001</v>
      </c>
      <c r="AC15" s="39">
        <v>0.04860619573455789</v>
      </c>
      <c r="AD15" s="40">
        <v>0.08714529444458431</v>
      </c>
      <c r="AE15" s="40">
        <v>-17.246020336017715</v>
      </c>
      <c r="AF15" s="41">
        <v>-0.9037758830694276</v>
      </c>
      <c r="AG15" s="6"/>
      <c r="AH15" s="70">
        <v>-3807293.57</v>
      </c>
      <c r="AI15" s="71">
        <v>8960428.83</v>
      </c>
    </row>
    <row r="16" spans="1:35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9">
        <v>1</v>
      </c>
      <c r="L16" s="32" t="s">
        <v>31</v>
      </c>
      <c r="M16" s="33">
        <v>1127686.0583499998</v>
      </c>
      <c r="N16" s="33">
        <v>467355.89252999995</v>
      </c>
      <c r="O16" s="34">
        <f t="shared" si="7"/>
        <v>41.44379449133411</v>
      </c>
      <c r="P16" s="33">
        <v>398261.41436</v>
      </c>
      <c r="Q16" s="35">
        <f t="shared" si="8"/>
        <v>117.3490264631922</v>
      </c>
      <c r="R16" s="77">
        <v>1201793.0933299998</v>
      </c>
      <c r="S16" s="33">
        <v>480129.60758</v>
      </c>
      <c r="T16" s="34">
        <f t="shared" si="9"/>
        <v>39.951103916700696</v>
      </c>
      <c r="U16" s="33">
        <v>412258.55578</v>
      </c>
      <c r="V16" s="35">
        <f t="shared" si="10"/>
        <v>116.46322455857512</v>
      </c>
      <c r="W16" s="36"/>
      <c r="X16" s="33"/>
      <c r="Y16" s="37">
        <f t="shared" si="11"/>
        <v>-74107.03498</v>
      </c>
      <c r="Z16" s="37"/>
      <c r="AA16" s="37">
        <f t="shared" si="12"/>
        <v>-12773.715050000057</v>
      </c>
      <c r="AB16" s="38">
        <f t="shared" si="13"/>
        <v>-13997.14142</v>
      </c>
      <c r="AC16" s="39"/>
      <c r="AD16" s="40"/>
      <c r="AE16" s="40"/>
      <c r="AF16" s="41"/>
      <c r="AG16" s="6"/>
      <c r="AH16" s="70">
        <v>-20084000</v>
      </c>
      <c r="AI16" s="71">
        <v>13085172.12</v>
      </c>
    </row>
    <row r="17" spans="1:35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72">
        <v>20</v>
      </c>
      <c r="L17" s="32" t="s">
        <v>24</v>
      </c>
      <c r="M17" s="33">
        <v>929555.9442799999</v>
      </c>
      <c r="N17" s="33">
        <v>354326.151</v>
      </c>
      <c r="O17" s="34">
        <f t="shared" si="7"/>
        <v>38.117786581898315</v>
      </c>
      <c r="P17" s="33">
        <v>160260.66865</v>
      </c>
      <c r="Q17" s="35">
        <f t="shared" si="8"/>
        <v>221.0936432405806</v>
      </c>
      <c r="R17" s="77">
        <v>513937.11915</v>
      </c>
      <c r="S17" s="33">
        <v>186985.34829</v>
      </c>
      <c r="T17" s="34">
        <f t="shared" si="9"/>
        <v>36.38292338161035</v>
      </c>
      <c r="U17" s="33">
        <v>142851.14706</v>
      </c>
      <c r="V17" s="35">
        <f t="shared" si="10"/>
        <v>130.8952375520393</v>
      </c>
      <c r="W17" s="36"/>
      <c r="X17" s="33"/>
      <c r="Y17" s="37">
        <f t="shared" si="11"/>
        <v>415618.82512999995</v>
      </c>
      <c r="Z17" s="37">
        <f t="shared" si="11"/>
        <v>167340.80271000002</v>
      </c>
      <c r="AA17" s="37">
        <f t="shared" si="12"/>
        <v>167340.80271000002</v>
      </c>
      <c r="AB17" s="38">
        <f t="shared" si="13"/>
        <v>17409.52159000002</v>
      </c>
      <c r="AC17" s="39">
        <v>0.13957391820972345</v>
      </c>
      <c r="AD17" s="40">
        <v>0.2368926520534707</v>
      </c>
      <c r="AE17" s="40">
        <v>-3.4826414625722295</v>
      </c>
      <c r="AF17" s="41">
        <v>-1.1295938104448742</v>
      </c>
      <c r="AG17" s="6"/>
      <c r="AH17" s="70">
        <v>-11215236</v>
      </c>
      <c r="AI17" s="71">
        <v>9986027.35</v>
      </c>
    </row>
    <row r="18" spans="1:35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72">
        <v>8</v>
      </c>
      <c r="L18" s="32" t="s">
        <v>51</v>
      </c>
      <c r="M18" s="33">
        <v>268944.3</v>
      </c>
      <c r="N18" s="33">
        <v>88248.55551</v>
      </c>
      <c r="O18" s="34">
        <f>N18/M18*100</f>
        <v>32.81294881877028</v>
      </c>
      <c r="P18" s="33">
        <v>307555.22758999997</v>
      </c>
      <c r="Q18" s="35">
        <f>N18/P18*100</f>
        <v>28.693563819908025</v>
      </c>
      <c r="R18" s="77">
        <v>984522.75455</v>
      </c>
      <c r="S18" s="33">
        <v>325173.02957</v>
      </c>
      <c r="T18" s="34">
        <f>S18/R18*100</f>
        <v>33.02849305079071</v>
      </c>
      <c r="U18" s="33">
        <v>285200.43918</v>
      </c>
      <c r="V18" s="35">
        <f>S18/U18*100</f>
        <v>114.01561319643407</v>
      </c>
      <c r="W18" s="36"/>
      <c r="X18" s="33"/>
      <c r="Y18" s="37">
        <f>M18-R18</f>
        <v>-715578.4545499999</v>
      </c>
      <c r="Z18" s="37">
        <f>N18-S18</f>
        <v>-236924.47406</v>
      </c>
      <c r="AA18" s="37">
        <f>N18-S18</f>
        <v>-236924.47406</v>
      </c>
      <c r="AB18" s="38">
        <f>P18-U18</f>
        <v>22354.78840999998</v>
      </c>
      <c r="AC18" s="39">
        <v>0.04482958977807662</v>
      </c>
      <c r="AD18" s="40">
        <v>0.07779996109706276</v>
      </c>
      <c r="AE18" s="40">
        <v>-3.053170838287878</v>
      </c>
      <c r="AF18" s="41">
        <v>-4.995951417004049</v>
      </c>
      <c r="AG18" s="6"/>
      <c r="AH18" s="70">
        <v>-14212295.09</v>
      </c>
      <c r="AI18" s="71">
        <v>-3979766.26</v>
      </c>
    </row>
    <row r="19" spans="1:35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72">
        <v>24</v>
      </c>
      <c r="L19" s="32" t="s">
        <v>41</v>
      </c>
      <c r="M19" s="33">
        <v>1073257.52383</v>
      </c>
      <c r="N19" s="33">
        <v>402902.83117</v>
      </c>
      <c r="O19" s="34">
        <f t="shared" si="7"/>
        <v>37.54018231637557</v>
      </c>
      <c r="P19" s="33">
        <v>103630.66307</v>
      </c>
      <c r="Q19" s="35">
        <f t="shared" si="8"/>
        <v>388.78727515026026</v>
      </c>
      <c r="R19" s="77">
        <v>373294.51271</v>
      </c>
      <c r="S19" s="33">
        <v>102514.57425</v>
      </c>
      <c r="T19" s="34">
        <f t="shared" si="9"/>
        <v>27.462116575402263</v>
      </c>
      <c r="U19" s="33">
        <v>87990.37906</v>
      </c>
      <c r="V19" s="35">
        <f t="shared" si="10"/>
        <v>116.50657190611267</v>
      </c>
      <c r="W19" s="36"/>
      <c r="X19" s="33"/>
      <c r="Y19" s="37">
        <f t="shared" si="11"/>
        <v>699963.0111200002</v>
      </c>
      <c r="Z19" s="37">
        <f t="shared" si="11"/>
        <v>300388.25692</v>
      </c>
      <c r="AA19" s="37">
        <f t="shared" si="12"/>
        <v>300388.25692</v>
      </c>
      <c r="AB19" s="38">
        <f t="shared" si="13"/>
        <v>15640.284009999988</v>
      </c>
      <c r="AC19" s="39">
        <v>0.04411640647726169</v>
      </c>
      <c r="AD19" s="40">
        <v>0.07559558029409347</v>
      </c>
      <c r="AE19" s="40">
        <v>-10.02289817969905</v>
      </c>
      <c r="AF19" s="41">
        <v>-2.823170731707317</v>
      </c>
      <c r="AG19" s="6"/>
      <c r="AH19" s="70">
        <v>-4218026.19</v>
      </c>
      <c r="AI19" s="71">
        <v>1247952.13</v>
      </c>
    </row>
    <row r="20" spans="1:35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72">
        <v>9</v>
      </c>
      <c r="L20" s="32" t="s">
        <v>56</v>
      </c>
      <c r="M20" s="33">
        <v>490314.21265</v>
      </c>
      <c r="N20" s="33">
        <v>209580.10413999998</v>
      </c>
      <c r="O20" s="34">
        <f>N20/M20*100</f>
        <v>42.74404019562944</v>
      </c>
      <c r="P20" s="33">
        <v>349876.253</v>
      </c>
      <c r="Q20" s="35">
        <f>N20/P20*100</f>
        <v>59.90120859674348</v>
      </c>
      <c r="R20" s="77">
        <v>1123096.08098</v>
      </c>
      <c r="S20" s="33">
        <v>384900.68406</v>
      </c>
      <c r="T20" s="34">
        <f>S20/R20*100</f>
        <v>34.27139410228734</v>
      </c>
      <c r="U20" s="33">
        <v>324227.40363</v>
      </c>
      <c r="V20" s="35">
        <f>S20/U20*100</f>
        <v>118.7131870257453</v>
      </c>
      <c r="W20" s="36"/>
      <c r="X20" s="33"/>
      <c r="Y20" s="37">
        <f>M20-R20</f>
        <v>-632781.8683300001</v>
      </c>
      <c r="Z20" s="37">
        <f>N20-S20</f>
        <v>-175320.57992000002</v>
      </c>
      <c r="AA20" s="37">
        <f>N20-S20</f>
        <v>-175320.57992000002</v>
      </c>
      <c r="AB20" s="38">
        <f>P20-U20</f>
        <v>25648.84937000001</v>
      </c>
      <c r="AC20" s="39">
        <v>0.047786927431806486</v>
      </c>
      <c r="AD20" s="40">
        <v>0.08625174175568974</v>
      </c>
      <c r="AE20" s="40">
        <v>-9.184901747904876</v>
      </c>
      <c r="AF20" s="41">
        <v>-6.8962765957446805</v>
      </c>
      <c r="AG20" s="6"/>
      <c r="AH20" s="70">
        <v>-14086675.34</v>
      </c>
      <c r="AI20" s="71">
        <v>9027493.16</v>
      </c>
    </row>
    <row r="21" spans="1:35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72">
        <v>37</v>
      </c>
      <c r="L21" s="32" t="s">
        <v>42</v>
      </c>
      <c r="M21" s="33">
        <v>472683.12731999997</v>
      </c>
      <c r="N21" s="33">
        <v>218387.07259</v>
      </c>
      <c r="O21" s="34">
        <f t="shared" si="7"/>
        <v>46.20157986772288</v>
      </c>
      <c r="P21" s="33">
        <v>134119.17667000002</v>
      </c>
      <c r="Q21" s="35">
        <f t="shared" si="8"/>
        <v>162.8306093224394</v>
      </c>
      <c r="R21" s="77">
        <v>496335.02992</v>
      </c>
      <c r="S21" s="33">
        <v>222765.92439</v>
      </c>
      <c r="T21" s="34">
        <f t="shared" si="9"/>
        <v>44.882168487262675</v>
      </c>
      <c r="U21" s="33">
        <v>132881.55628</v>
      </c>
      <c r="V21" s="35">
        <f t="shared" si="10"/>
        <v>167.6424709540586</v>
      </c>
      <c r="W21" s="36"/>
      <c r="X21" s="33"/>
      <c r="Y21" s="37">
        <f t="shared" si="11"/>
        <v>-23651.90260000003</v>
      </c>
      <c r="Z21" s="37">
        <f t="shared" si="11"/>
        <v>-4378.851800000004</v>
      </c>
      <c r="AA21" s="37">
        <f t="shared" si="12"/>
        <v>-4378.851800000004</v>
      </c>
      <c r="AB21" s="38">
        <f t="shared" si="13"/>
        <v>1237.6203900000255</v>
      </c>
      <c r="AC21" s="39">
        <v>0.04296173872865241</v>
      </c>
      <c r="AD21" s="40">
        <v>0.07131163257179098</v>
      </c>
      <c r="AE21" s="40">
        <v>-6.090692068682046</v>
      </c>
      <c r="AF21" s="41">
        <v>0.9505154639175257</v>
      </c>
      <c r="AG21" s="6"/>
      <c r="AH21" s="70">
        <v>-14439646</v>
      </c>
      <c r="AI21" s="71">
        <v>30555080.4</v>
      </c>
    </row>
    <row r="22" spans="1:35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73">
        <v>38</v>
      </c>
      <c r="L22" s="32" t="s">
        <v>43</v>
      </c>
      <c r="M22" s="33">
        <v>219811.6</v>
      </c>
      <c r="N22" s="33">
        <v>92903.35685</v>
      </c>
      <c r="O22" s="34">
        <f t="shared" si="7"/>
        <v>42.26499277108214</v>
      </c>
      <c r="P22" s="33">
        <v>79505.91811</v>
      </c>
      <c r="Q22" s="35">
        <f t="shared" si="8"/>
        <v>116.85086979495544</v>
      </c>
      <c r="R22" s="77">
        <v>231623.28365</v>
      </c>
      <c r="S22" s="33">
        <v>79506.52754000001</v>
      </c>
      <c r="T22" s="34">
        <f t="shared" si="9"/>
        <v>34.32579241909906</v>
      </c>
      <c r="U22" s="33">
        <v>68730.04458</v>
      </c>
      <c r="V22" s="35">
        <f t="shared" si="10"/>
        <v>115.67943542864498</v>
      </c>
      <c r="W22" s="36"/>
      <c r="X22" s="33"/>
      <c r="Y22" s="37">
        <f t="shared" si="11"/>
        <v>-11811.683649999992</v>
      </c>
      <c r="Z22" s="37">
        <f t="shared" si="11"/>
        <v>13396.829309999986</v>
      </c>
      <c r="AA22" s="37">
        <f t="shared" si="12"/>
        <v>13396.829309999986</v>
      </c>
      <c r="AB22" s="38">
        <f t="shared" si="13"/>
        <v>10775.873529999997</v>
      </c>
      <c r="AC22" s="42">
        <v>0.05674108794868632</v>
      </c>
      <c r="AD22" s="43">
        <v>0.10209177162514564</v>
      </c>
      <c r="AE22" s="43">
        <v>-4.45850167955961</v>
      </c>
      <c r="AF22" s="44">
        <v>-2.6930860033726813</v>
      </c>
      <c r="AG22" s="1"/>
      <c r="AH22" s="70">
        <v>-3662640</v>
      </c>
      <c r="AI22" s="71">
        <v>10714862.44</v>
      </c>
    </row>
    <row r="23" spans="1:35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9">
        <v>39</v>
      </c>
      <c r="L23" s="32" t="s">
        <v>32</v>
      </c>
      <c r="M23" s="33">
        <v>518855.36323</v>
      </c>
      <c r="N23" s="33">
        <v>206851.19191</v>
      </c>
      <c r="O23" s="34">
        <f t="shared" si="7"/>
        <v>39.866831215215996</v>
      </c>
      <c r="P23" s="33">
        <v>177540.35713</v>
      </c>
      <c r="Q23" s="35">
        <f t="shared" si="8"/>
        <v>116.50939271150492</v>
      </c>
      <c r="R23" s="77">
        <v>546351.38675</v>
      </c>
      <c r="S23" s="33">
        <v>212422.7036</v>
      </c>
      <c r="T23" s="34">
        <f t="shared" si="9"/>
        <v>38.880235092585316</v>
      </c>
      <c r="U23" s="33">
        <v>157577.20565000002</v>
      </c>
      <c r="V23" s="35">
        <f t="shared" si="10"/>
        <v>134.8054769240033</v>
      </c>
      <c r="W23" s="36"/>
      <c r="X23" s="33"/>
      <c r="Y23" s="37">
        <f t="shared" si="11"/>
        <v>-27496.02351999993</v>
      </c>
      <c r="Z23" s="37">
        <f t="shared" si="11"/>
        <v>-5571.511690000014</v>
      </c>
      <c r="AA23" s="37">
        <f t="shared" si="12"/>
        <v>-5571.511690000014</v>
      </c>
      <c r="AB23" s="38">
        <f t="shared" si="13"/>
        <v>19963.15147999997</v>
      </c>
      <c r="AC23" s="45">
        <v>0.06441101642507298</v>
      </c>
      <c r="AD23" s="46">
        <v>0.1141489396679269</v>
      </c>
      <c r="AE23" s="46">
        <v>-2.304660498628552</v>
      </c>
      <c r="AF23" s="47">
        <v>-1.262498417921782</v>
      </c>
      <c r="AG23" s="1"/>
      <c r="AH23" s="70">
        <v>-37822986.5</v>
      </c>
      <c r="AI23" s="71">
        <v>-16741175.52</v>
      </c>
    </row>
    <row r="24" spans="1:35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72">
        <v>12</v>
      </c>
      <c r="L24" s="32" t="s">
        <v>44</v>
      </c>
      <c r="M24" s="33">
        <v>747716.2750599999</v>
      </c>
      <c r="N24" s="33">
        <v>240089.74000999998</v>
      </c>
      <c r="O24" s="34">
        <f t="shared" si="7"/>
        <v>32.109738415247705</v>
      </c>
      <c r="P24" s="33">
        <v>231885.08315000002</v>
      </c>
      <c r="Q24" s="35">
        <f t="shared" si="8"/>
        <v>103.53824262800579</v>
      </c>
      <c r="R24" s="77">
        <v>823024.2817200001</v>
      </c>
      <c r="S24" s="33">
        <v>229848.03426</v>
      </c>
      <c r="T24" s="34">
        <f t="shared" si="9"/>
        <v>27.92724824347239</v>
      </c>
      <c r="U24" s="33">
        <v>208736.07453</v>
      </c>
      <c r="V24" s="35">
        <f t="shared" si="10"/>
        <v>110.1141883488691</v>
      </c>
      <c r="W24" s="36"/>
      <c r="X24" s="33"/>
      <c r="Y24" s="37">
        <f t="shared" si="11"/>
        <v>-75308.00666000019</v>
      </c>
      <c r="Z24" s="37">
        <f t="shared" si="11"/>
        <v>10241.705749999994</v>
      </c>
      <c r="AA24" s="37">
        <f t="shared" si="12"/>
        <v>10241.705749999994</v>
      </c>
      <c r="AB24" s="38">
        <f t="shared" si="13"/>
        <v>23149.008620000008</v>
      </c>
      <c r="AC24" s="39">
        <v>0.2080841445306057</v>
      </c>
      <c r="AD24" s="40">
        <v>0.3321406938833558</v>
      </c>
      <c r="AE24" s="40">
        <v>-1.543527099008924</v>
      </c>
      <c r="AF24" s="41">
        <v>1.2592592592592593</v>
      </c>
      <c r="AG24" s="6"/>
      <c r="AH24" s="70">
        <v>-14485097.19</v>
      </c>
      <c r="AI24" s="71">
        <v>83948735.41</v>
      </c>
    </row>
    <row r="25" spans="1:35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72">
        <v>25</v>
      </c>
      <c r="L25" s="32" t="s">
        <v>57</v>
      </c>
      <c r="M25" s="33">
        <v>2162067.54812</v>
      </c>
      <c r="N25" s="33">
        <v>938696.95923</v>
      </c>
      <c r="O25" s="34">
        <f>N25/M25*100</f>
        <v>43.416634232646096</v>
      </c>
      <c r="P25" s="33">
        <v>736173.99926</v>
      </c>
      <c r="Q25" s="35">
        <f>N25/P25*100</f>
        <v>127.51020277455814</v>
      </c>
      <c r="R25" s="77">
        <v>2426655.05952</v>
      </c>
      <c r="S25" s="33">
        <v>851674.7723300001</v>
      </c>
      <c r="T25" s="34">
        <f>S25/R25*100</f>
        <v>35.09665574383135</v>
      </c>
      <c r="U25" s="33">
        <v>681175.6405099999</v>
      </c>
      <c r="V25" s="35">
        <f>S25/U25*100</f>
        <v>125.03012757360885</v>
      </c>
      <c r="W25" s="36"/>
      <c r="X25" s="33"/>
      <c r="Y25" s="37">
        <f>M25-R25</f>
        <v>-264587.5114000002</v>
      </c>
      <c r="Z25" s="37">
        <f>N25-S25</f>
        <v>87022.18689999997</v>
      </c>
      <c r="AA25" s="37">
        <f>N25-S25</f>
        <v>87022.18689999997</v>
      </c>
      <c r="AB25" s="38">
        <f>P25-U25</f>
        <v>54998.358750000014</v>
      </c>
      <c r="AC25" s="39">
        <v>0.0430161997793383</v>
      </c>
      <c r="AD25" s="40">
        <v>0.07362295478358943</v>
      </c>
      <c r="AE25" s="40">
        <v>-8.392211695121784</v>
      </c>
      <c r="AF25" s="41">
        <v>-13.054945054945055</v>
      </c>
      <c r="AG25" s="6"/>
      <c r="AH25" s="70">
        <v>-8163000</v>
      </c>
      <c r="AI25" s="71">
        <v>2806702.22</v>
      </c>
    </row>
    <row r="26" spans="1:35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72">
        <v>26</v>
      </c>
      <c r="L26" s="32" t="s">
        <v>52</v>
      </c>
      <c r="M26" s="33">
        <v>808860.65645</v>
      </c>
      <c r="N26" s="33">
        <v>264007.797</v>
      </c>
      <c r="O26" s="34">
        <f>N26/M26*100</f>
        <v>32.63946575899748</v>
      </c>
      <c r="P26" s="33">
        <v>230284.73351</v>
      </c>
      <c r="Q26" s="35">
        <f>N26/P26*100</f>
        <v>114.64407256876872</v>
      </c>
      <c r="R26" s="77">
        <v>901293.63944</v>
      </c>
      <c r="S26" s="33">
        <v>262400.6272</v>
      </c>
      <c r="T26" s="34">
        <f>S26/R26*100</f>
        <v>29.11377776537257</v>
      </c>
      <c r="U26" s="33">
        <v>213467.33496</v>
      </c>
      <c r="V26" s="35">
        <f>S26/U26*100</f>
        <v>122.92308200182909</v>
      </c>
      <c r="W26" s="36"/>
      <c r="X26" s="33"/>
      <c r="Y26" s="37">
        <f>M26-R26</f>
        <v>-92432.98299000005</v>
      </c>
      <c r="Z26" s="37">
        <f>N26-S26</f>
        <v>1607.1698000000324</v>
      </c>
      <c r="AA26" s="37">
        <f>N26-S26</f>
        <v>1607.1698000000324</v>
      </c>
      <c r="AB26" s="38">
        <f>P26-U26</f>
        <v>16817.398549999984</v>
      </c>
      <c r="AC26" s="39">
        <v>0.053848338540187446</v>
      </c>
      <c r="AD26" s="40">
        <v>0.09477630592351911</v>
      </c>
      <c r="AE26" s="40">
        <v>-5.161055056892398</v>
      </c>
      <c r="AF26" s="41">
        <v>-1.881638846737481</v>
      </c>
      <c r="AG26" s="6"/>
      <c r="AH26" s="70">
        <v>-1579930.06</v>
      </c>
      <c r="AI26" s="71">
        <v>-262423.19</v>
      </c>
    </row>
    <row r="27" spans="1:35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72">
        <v>17</v>
      </c>
      <c r="L27" s="32" t="s">
        <v>45</v>
      </c>
      <c r="M27" s="33">
        <v>341871</v>
      </c>
      <c r="N27" s="33">
        <v>135090.05818</v>
      </c>
      <c r="O27" s="34">
        <f t="shared" si="0"/>
        <v>39.51492176288717</v>
      </c>
      <c r="P27" s="33">
        <v>141979.97208</v>
      </c>
      <c r="Q27" s="35">
        <f t="shared" si="1"/>
        <v>95.14726351959146</v>
      </c>
      <c r="R27" s="77">
        <v>405463.097</v>
      </c>
      <c r="S27" s="33">
        <v>125013.00034999999</v>
      </c>
      <c r="T27" s="34">
        <f t="shared" si="2"/>
        <v>30.83215248809684</v>
      </c>
      <c r="U27" s="33">
        <v>106315.07059999999</v>
      </c>
      <c r="V27" s="35">
        <f t="shared" si="3"/>
        <v>117.58728056565857</v>
      </c>
      <c r="W27" s="36"/>
      <c r="X27" s="33"/>
      <c r="Y27" s="37">
        <f t="shared" si="4"/>
        <v>-63592.09700000001</v>
      </c>
      <c r="Z27" s="37">
        <f t="shared" si="4"/>
        <v>10077.057830000005</v>
      </c>
      <c r="AA27" s="37">
        <f t="shared" si="5"/>
        <v>10077.057830000005</v>
      </c>
      <c r="AB27" s="38">
        <f t="shared" si="6"/>
        <v>35664.901480000015</v>
      </c>
      <c r="AC27" s="39">
        <v>0.05114436290694342</v>
      </c>
      <c r="AD27" s="40">
        <v>0.08815634059916246</v>
      </c>
      <c r="AE27" s="40">
        <v>-1.8593154022717286</v>
      </c>
      <c r="AF27" s="41">
        <v>-1.5755363360664945</v>
      </c>
      <c r="AG27" s="6"/>
      <c r="AH27" s="70">
        <v>-14625804.67</v>
      </c>
      <c r="AI27" s="71">
        <v>14576733.73</v>
      </c>
    </row>
    <row r="28" spans="1:35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72">
        <v>40</v>
      </c>
      <c r="L28" s="32" t="s">
        <v>46</v>
      </c>
      <c r="M28" s="33">
        <v>1706086.5736099998</v>
      </c>
      <c r="N28" s="33">
        <v>608960.50463</v>
      </c>
      <c r="O28" s="34">
        <f>N28/M28*100</f>
        <v>35.693411697242766</v>
      </c>
      <c r="P28" s="33">
        <v>647238.57027</v>
      </c>
      <c r="Q28" s="35">
        <f>N28/P28*100</f>
        <v>94.08594181523637</v>
      </c>
      <c r="R28" s="77">
        <v>1808105.10871</v>
      </c>
      <c r="S28" s="33">
        <v>654833.72275</v>
      </c>
      <c r="T28" s="34">
        <f>S28/R28*100</f>
        <v>36.21657389249864</v>
      </c>
      <c r="U28" s="33">
        <v>657939.3854200001</v>
      </c>
      <c r="V28" s="35">
        <f>S28/U28*100</f>
        <v>99.52797130878285</v>
      </c>
      <c r="W28" s="36"/>
      <c r="X28" s="33"/>
      <c r="Y28" s="37">
        <f>M28-R28</f>
        <v>-102018.53510000021</v>
      </c>
      <c r="Z28" s="37">
        <f>N28-S28</f>
        <v>-45873.218119999976</v>
      </c>
      <c r="AA28" s="37">
        <f>N28-S28</f>
        <v>-45873.218119999976</v>
      </c>
      <c r="AB28" s="38">
        <f>P28-U28</f>
        <v>-10700.815150000039</v>
      </c>
      <c r="AC28" s="39">
        <v>0.04593840619608707</v>
      </c>
      <c r="AD28" s="40">
        <v>0.07616931925382672</v>
      </c>
      <c r="AE28" s="40">
        <v>-3.8113467540687815</v>
      </c>
      <c r="AF28" s="41">
        <v>-2.755129958960328</v>
      </c>
      <c r="AG28" s="6"/>
      <c r="AH28" s="70">
        <v>-4177366.9</v>
      </c>
      <c r="AI28" s="71">
        <v>4502143.94</v>
      </c>
    </row>
    <row r="29" spans="1:35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72">
        <v>41</v>
      </c>
      <c r="L29" s="32" t="s">
        <v>33</v>
      </c>
      <c r="M29" s="33">
        <v>415553.25</v>
      </c>
      <c r="N29" s="33">
        <v>210481.68215</v>
      </c>
      <c r="O29" s="34">
        <f>N29/M29*100</f>
        <v>50.65095319312266</v>
      </c>
      <c r="P29" s="33">
        <v>138384.03241999997</v>
      </c>
      <c r="Q29" s="35">
        <f>N29/P29*100</f>
        <v>152.09968843166916</v>
      </c>
      <c r="R29" s="77">
        <v>428696.84299000003</v>
      </c>
      <c r="S29" s="33">
        <v>170998.38091</v>
      </c>
      <c r="T29" s="34">
        <f>S29/R29*100</f>
        <v>39.887949656300314</v>
      </c>
      <c r="U29" s="33">
        <v>108474.82998000001</v>
      </c>
      <c r="V29" s="35">
        <f>S29/U29*100</f>
        <v>157.63876370355015</v>
      </c>
      <c r="W29" s="36"/>
      <c r="X29" s="33"/>
      <c r="Y29" s="37">
        <f>M29-R29</f>
        <v>-13143.592990000034</v>
      </c>
      <c r="Z29" s="37">
        <f>N29-S29</f>
        <v>39483.30124</v>
      </c>
      <c r="AA29" s="37">
        <f>N29-S29</f>
        <v>39483.30124</v>
      </c>
      <c r="AB29" s="38">
        <f>P29-U29</f>
        <v>29909.202439999965</v>
      </c>
      <c r="AC29" s="39">
        <v>0.05326307423303124</v>
      </c>
      <c r="AD29" s="40">
        <v>0.09954783125371347</v>
      </c>
      <c r="AE29" s="40">
        <v>-11.705024311183145</v>
      </c>
      <c r="AF29" s="41">
        <v>-4.211678832116788</v>
      </c>
      <c r="AG29" s="6"/>
      <c r="AH29" s="70">
        <v>-7354000</v>
      </c>
      <c r="AI29" s="71">
        <v>978997.21</v>
      </c>
    </row>
    <row r="30" spans="1:35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72">
        <v>33</v>
      </c>
      <c r="L30" s="32" t="s">
        <v>27</v>
      </c>
      <c r="M30" s="33">
        <v>222549.2735</v>
      </c>
      <c r="N30" s="33">
        <v>96958.49062000001</v>
      </c>
      <c r="O30" s="34">
        <f t="shared" si="0"/>
        <v>43.56720158873042</v>
      </c>
      <c r="P30" s="33">
        <v>70448.55922</v>
      </c>
      <c r="Q30" s="35">
        <f t="shared" si="1"/>
        <v>137.63019669034477</v>
      </c>
      <c r="R30" s="77">
        <v>228825.02603</v>
      </c>
      <c r="S30" s="33">
        <v>80223.51509</v>
      </c>
      <c r="T30" s="34">
        <f t="shared" si="2"/>
        <v>35.05889040278415</v>
      </c>
      <c r="U30" s="33">
        <v>73563.32531</v>
      </c>
      <c r="V30" s="35">
        <f>S30/U30*100</f>
        <v>109.05368232326853</v>
      </c>
      <c r="W30" s="36"/>
      <c r="X30" s="33"/>
      <c r="Y30" s="37">
        <f>M30-R30</f>
        <v>-6275.752529999998</v>
      </c>
      <c r="Z30" s="37">
        <f t="shared" si="4"/>
        <v>16734.97553000001</v>
      </c>
      <c r="AA30" s="37">
        <f t="shared" si="5"/>
        <v>16734.97553000001</v>
      </c>
      <c r="AB30" s="38">
        <f t="shared" si="6"/>
        <v>-3114.7660900000046</v>
      </c>
      <c r="AC30" s="39">
        <v>0.05764443575200461</v>
      </c>
      <c r="AD30" s="40">
        <v>0.10015325279915756</v>
      </c>
      <c r="AE30" s="40">
        <v>-1.9610181651430434</v>
      </c>
      <c r="AF30" s="41">
        <v>-1.9289544235924934</v>
      </c>
      <c r="AG30" s="6"/>
      <c r="AH30" s="70">
        <v>-2541500</v>
      </c>
      <c r="AI30" s="71">
        <v>1647900.68</v>
      </c>
    </row>
    <row r="31" spans="1:35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72">
        <v>4</v>
      </c>
      <c r="L31" s="32" t="s">
        <v>37</v>
      </c>
      <c r="M31" s="33">
        <v>1077410.83</v>
      </c>
      <c r="N31" s="33">
        <v>441563.70987</v>
      </c>
      <c r="O31" s="34">
        <f t="shared" si="0"/>
        <v>40.9837823766817</v>
      </c>
      <c r="P31" s="33">
        <v>288731.56204000005</v>
      </c>
      <c r="Q31" s="35">
        <f t="shared" si="1"/>
        <v>152.9322623235859</v>
      </c>
      <c r="R31" s="77">
        <v>1077983.073</v>
      </c>
      <c r="S31" s="33">
        <v>406039.32528</v>
      </c>
      <c r="T31" s="34">
        <f t="shared" si="2"/>
        <v>37.666577096614574</v>
      </c>
      <c r="U31" s="33">
        <v>267472.08924</v>
      </c>
      <c r="V31" s="35">
        <f t="shared" si="3"/>
        <v>151.80624132922708</v>
      </c>
      <c r="W31" s="36"/>
      <c r="X31" s="33"/>
      <c r="Y31" s="37">
        <f t="shared" si="4"/>
        <v>-572.2430000000168</v>
      </c>
      <c r="Z31" s="37">
        <f t="shared" si="4"/>
        <v>35524.38459000003</v>
      </c>
      <c r="AA31" s="37">
        <f t="shared" si="5"/>
        <v>35524.38459000003</v>
      </c>
      <c r="AB31" s="38">
        <f t="shared" si="6"/>
        <v>21259.472800000047</v>
      </c>
      <c r="AC31" s="39">
        <v>0.046105119672854106</v>
      </c>
      <c r="AD31" s="40">
        <v>0.08287541662913252</v>
      </c>
      <c r="AE31" s="40">
        <v>-1.3363690880706907</v>
      </c>
      <c r="AF31" s="41">
        <v>-0.7594501718213058</v>
      </c>
      <c r="AG31" s="6"/>
      <c r="AH31" s="70">
        <v>-12261715</v>
      </c>
      <c r="AI31" s="71">
        <v>7133180.9</v>
      </c>
    </row>
    <row r="32" spans="1:35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72">
        <v>28</v>
      </c>
      <c r="L32" s="32" t="s">
        <v>47</v>
      </c>
      <c r="M32" s="33">
        <v>697049.82</v>
      </c>
      <c r="N32" s="33">
        <v>214068.03300999998</v>
      </c>
      <c r="O32" s="34">
        <f>N32/M32*100</f>
        <v>30.710578622629868</v>
      </c>
      <c r="P32" s="33">
        <v>204217.60888999997</v>
      </c>
      <c r="Q32" s="35">
        <f>N32/P32*100</f>
        <v>104.82349400403854</v>
      </c>
      <c r="R32" s="77">
        <v>718958.15001</v>
      </c>
      <c r="S32" s="33">
        <v>183319.17294999998</v>
      </c>
      <c r="T32" s="34">
        <f>S32/R32*100</f>
        <v>25.497892046630277</v>
      </c>
      <c r="U32" s="33">
        <v>179892.72947999998</v>
      </c>
      <c r="V32" s="35">
        <f>S32/U32*100</f>
        <v>101.90471481527048</v>
      </c>
      <c r="W32" s="36"/>
      <c r="X32" s="33"/>
      <c r="Y32" s="37">
        <f>M32-R32</f>
        <v>-21908.330010000034</v>
      </c>
      <c r="Z32" s="37">
        <f>N32-S32</f>
        <v>30748.860060000006</v>
      </c>
      <c r="AA32" s="37">
        <f>N32-S32</f>
        <v>30748.860060000006</v>
      </c>
      <c r="AB32" s="38">
        <f>P32-U32</f>
        <v>24324.879409999994</v>
      </c>
      <c r="AC32" s="39">
        <v>0.06963788300835655</v>
      </c>
      <c r="AD32" s="40">
        <v>0.1392757660167131</v>
      </c>
      <c r="AE32" s="40">
        <v>-3.4588442308341527</v>
      </c>
      <c r="AF32" s="41">
        <v>-0.841025641025641</v>
      </c>
      <c r="AG32" s="6"/>
      <c r="AH32" s="70">
        <v>-2110000</v>
      </c>
      <c r="AI32" s="71">
        <v>3234091.77</v>
      </c>
    </row>
    <row r="33" spans="1:35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72">
        <v>34</v>
      </c>
      <c r="L33" s="32" t="s">
        <v>38</v>
      </c>
      <c r="M33" s="33">
        <v>184956.9676</v>
      </c>
      <c r="N33" s="33">
        <v>71499.19477</v>
      </c>
      <c r="O33" s="34">
        <f t="shared" si="0"/>
        <v>38.65720534769408</v>
      </c>
      <c r="P33" s="33">
        <v>54522.34</v>
      </c>
      <c r="Q33" s="35">
        <f t="shared" si="1"/>
        <v>131.13742874938973</v>
      </c>
      <c r="R33" s="77">
        <v>195059.2076</v>
      </c>
      <c r="S33" s="33">
        <v>69636.56931</v>
      </c>
      <c r="T33" s="34">
        <f t="shared" si="2"/>
        <v>35.700221572108966</v>
      </c>
      <c r="U33" s="33">
        <v>63400.00191</v>
      </c>
      <c r="V33" s="35">
        <f t="shared" si="3"/>
        <v>109.83685680144487</v>
      </c>
      <c r="W33" s="36"/>
      <c r="X33" s="33"/>
      <c r="Y33" s="37">
        <f t="shared" si="4"/>
        <v>-10102.23999999999</v>
      </c>
      <c r="Z33" s="37">
        <f t="shared" si="4"/>
        <v>1862.6254599999957</v>
      </c>
      <c r="AA33" s="37">
        <f t="shared" si="5"/>
        <v>1862.6254599999957</v>
      </c>
      <c r="AB33" s="38">
        <f t="shared" si="6"/>
        <v>-8877.661910000003</v>
      </c>
      <c r="AC33" s="39">
        <v>0.0516149486968701</v>
      </c>
      <c r="AD33" s="40">
        <v>0.09723487911898822</v>
      </c>
      <c r="AE33" s="40">
        <v>-1.321027663831709</v>
      </c>
      <c r="AF33" s="41">
        <v>-0.5875694795351187</v>
      </c>
      <c r="AG33" s="6"/>
      <c r="AH33" s="70">
        <v>-3663000</v>
      </c>
      <c r="AI33" s="71">
        <v>-499380.89</v>
      </c>
    </row>
    <row r="34" spans="1:35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72">
        <v>35</v>
      </c>
      <c r="L34" s="32" t="s">
        <v>29</v>
      </c>
      <c r="M34" s="33">
        <v>628485.55688</v>
      </c>
      <c r="N34" s="33">
        <v>255487.98182</v>
      </c>
      <c r="O34" s="34">
        <f t="shared" si="0"/>
        <v>40.65136883786521</v>
      </c>
      <c r="P34" s="33">
        <v>210522.53211</v>
      </c>
      <c r="Q34" s="35">
        <f t="shared" si="1"/>
        <v>121.35897248590241</v>
      </c>
      <c r="R34" s="77">
        <v>646356.8962999999</v>
      </c>
      <c r="S34" s="33">
        <v>231804.18105</v>
      </c>
      <c r="T34" s="34">
        <f t="shared" si="2"/>
        <v>35.86318678998212</v>
      </c>
      <c r="U34" s="33">
        <v>196895.58591</v>
      </c>
      <c r="V34" s="35">
        <f t="shared" si="3"/>
        <v>117.72949605683722</v>
      </c>
      <c r="W34" s="36"/>
      <c r="X34" s="33"/>
      <c r="Y34" s="37">
        <f t="shared" si="4"/>
        <v>-17871.33941999986</v>
      </c>
      <c r="Z34" s="37">
        <f t="shared" si="4"/>
        <v>23683.800769999973</v>
      </c>
      <c r="AA34" s="37">
        <f t="shared" si="5"/>
        <v>23683.800769999973</v>
      </c>
      <c r="AB34" s="38">
        <f t="shared" si="6"/>
        <v>13626.946200000006</v>
      </c>
      <c r="AC34" s="39">
        <v>0.042680913539967245</v>
      </c>
      <c r="AD34" s="40">
        <v>0.07692200428409432</v>
      </c>
      <c r="AE34" s="40">
        <v>-8.188981636060099</v>
      </c>
      <c r="AF34" s="41">
        <v>-1.260748959778086</v>
      </c>
      <c r="AG34" s="6"/>
      <c r="AH34" s="70">
        <v>-18334643.55</v>
      </c>
      <c r="AI34" s="71">
        <v>7325243.28</v>
      </c>
    </row>
    <row r="35" spans="1:35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72">
        <v>10</v>
      </c>
      <c r="L35" s="32" t="s">
        <v>34</v>
      </c>
      <c r="M35" s="33">
        <v>343301.61</v>
      </c>
      <c r="N35" s="33">
        <v>153230.47031</v>
      </c>
      <c r="O35" s="34">
        <f>N35/M35*100</f>
        <v>44.63435819890271</v>
      </c>
      <c r="P35" s="33">
        <v>96899.96772</v>
      </c>
      <c r="Q35" s="35">
        <f>N35/P35*100</f>
        <v>158.13263297751695</v>
      </c>
      <c r="R35" s="77">
        <v>357666.88539</v>
      </c>
      <c r="S35" s="33">
        <v>152966.53093</v>
      </c>
      <c r="T35" s="34">
        <f>S35/R35*100</f>
        <v>42.76787624976947</v>
      </c>
      <c r="U35" s="33">
        <v>85018.77292</v>
      </c>
      <c r="V35" s="35">
        <f>S35/U35*100</f>
        <v>179.92088767728595</v>
      </c>
      <c r="W35" s="36"/>
      <c r="X35" s="33"/>
      <c r="Y35" s="37">
        <f>M35-R35</f>
        <v>-14365.275390000024</v>
      </c>
      <c r="Z35" s="37">
        <f>N35-S35</f>
        <v>263.93937999999616</v>
      </c>
      <c r="AA35" s="37">
        <f>N35-S35</f>
        <v>263.93937999999616</v>
      </c>
      <c r="AB35" s="38">
        <f>P35-U35</f>
        <v>11881.194799999997</v>
      </c>
      <c r="AC35" s="39">
        <v>0.05369568790751192</v>
      </c>
      <c r="AD35" s="40">
        <v>0.09732360097323602</v>
      </c>
      <c r="AE35" s="40">
        <v>-22.482409405378952</v>
      </c>
      <c r="AF35" s="41">
        <v>-2.487220447284345</v>
      </c>
      <c r="AG35" s="6"/>
      <c r="AH35" s="70">
        <v>-5068429.42</v>
      </c>
      <c r="AI35" s="71">
        <v>-2172368.39</v>
      </c>
    </row>
    <row r="36" spans="1:35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73">
        <v>36</v>
      </c>
      <c r="L36" s="32" t="s">
        <v>39</v>
      </c>
      <c r="M36" s="33">
        <v>518923.1074</v>
      </c>
      <c r="N36" s="33">
        <v>214766.75357</v>
      </c>
      <c r="O36" s="34">
        <f t="shared" si="0"/>
        <v>41.387009078486074</v>
      </c>
      <c r="P36" s="33">
        <v>184016.21212</v>
      </c>
      <c r="Q36" s="35">
        <f t="shared" si="1"/>
        <v>116.7107784122559</v>
      </c>
      <c r="R36" s="77">
        <v>539794.5</v>
      </c>
      <c r="S36" s="33">
        <v>180250.34529</v>
      </c>
      <c r="T36" s="34">
        <f t="shared" si="2"/>
        <v>33.39240123602593</v>
      </c>
      <c r="U36" s="33">
        <v>166428.66143</v>
      </c>
      <c r="V36" s="35">
        <f t="shared" si="3"/>
        <v>108.30486993120077</v>
      </c>
      <c r="W36" s="36"/>
      <c r="X36" s="33"/>
      <c r="Y36" s="37">
        <f t="shared" si="4"/>
        <v>-20871.39260000002</v>
      </c>
      <c r="Z36" s="37">
        <f t="shared" si="4"/>
        <v>34516.40828</v>
      </c>
      <c r="AA36" s="37">
        <f t="shared" si="5"/>
        <v>34516.40828</v>
      </c>
      <c r="AB36" s="38">
        <f t="shared" si="6"/>
        <v>17587.550690000004</v>
      </c>
      <c r="AC36" s="42">
        <v>1.739129640371229</v>
      </c>
      <c r="AD36" s="43">
        <v>3.1476519421787943</v>
      </c>
      <c r="AE36" s="43">
        <v>3.446801548432618</v>
      </c>
      <c r="AF36" s="44"/>
      <c r="AG36" s="1"/>
      <c r="AH36" s="70">
        <v>-34393624.21</v>
      </c>
      <c r="AI36" s="71">
        <v>8547600.33</v>
      </c>
    </row>
    <row r="37" spans="1:35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9">
        <v>6</v>
      </c>
      <c r="L37" s="32" t="s">
        <v>48</v>
      </c>
      <c r="M37" s="33">
        <v>1811571.54502</v>
      </c>
      <c r="N37" s="33">
        <v>758032.5484099999</v>
      </c>
      <c r="O37" s="34">
        <f t="shared" si="0"/>
        <v>41.843920020372764</v>
      </c>
      <c r="P37" s="33">
        <v>753912.93566</v>
      </c>
      <c r="Q37" s="35">
        <f t="shared" si="1"/>
        <v>100.54643083506632</v>
      </c>
      <c r="R37" s="77">
        <v>1957134.40502</v>
      </c>
      <c r="S37" s="33">
        <v>644348.753</v>
      </c>
      <c r="T37" s="34">
        <f t="shared" si="2"/>
        <v>32.923071167072735</v>
      </c>
      <c r="U37" s="33">
        <v>662117.27977</v>
      </c>
      <c r="V37" s="35">
        <f t="shared" si="3"/>
        <v>97.31640793664647</v>
      </c>
      <c r="W37" s="36"/>
      <c r="X37" s="33"/>
      <c r="Y37" s="37">
        <f t="shared" si="4"/>
        <v>-145562.85999999987</v>
      </c>
      <c r="Z37" s="37">
        <f t="shared" si="4"/>
        <v>113683.7954099999</v>
      </c>
      <c r="AA37" s="37">
        <f t="shared" si="5"/>
        <v>113683.7954099999</v>
      </c>
      <c r="AB37" s="38">
        <f t="shared" si="6"/>
        <v>91795.65588999994</v>
      </c>
      <c r="AC37" s="45">
        <v>0.03850131254474584</v>
      </c>
      <c r="AD37" s="46">
        <v>0.059556403236226046</v>
      </c>
      <c r="AE37" s="46">
        <v>-1.9052538798075906</v>
      </c>
      <c r="AF37" s="47">
        <v>-1.540295804406882</v>
      </c>
      <c r="AG37" s="1"/>
      <c r="AH37" s="70">
        <v>-27255700</v>
      </c>
      <c r="AI37" s="71">
        <v>53297100.54</v>
      </c>
    </row>
    <row r="38" spans="1:35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72">
        <v>19</v>
      </c>
      <c r="L38" s="32" t="s">
        <v>35</v>
      </c>
      <c r="M38" s="33">
        <v>260522.607</v>
      </c>
      <c r="N38" s="33">
        <v>107518.79263</v>
      </c>
      <c r="O38" s="34">
        <f t="shared" si="0"/>
        <v>41.27042711114894</v>
      </c>
      <c r="P38" s="33">
        <v>95580.3849</v>
      </c>
      <c r="Q38" s="35">
        <f t="shared" si="1"/>
        <v>112.49043696830728</v>
      </c>
      <c r="R38" s="77">
        <v>270895.632</v>
      </c>
      <c r="S38" s="33">
        <v>86980.91872</v>
      </c>
      <c r="T38" s="34">
        <f t="shared" si="2"/>
        <v>32.10864570898656</v>
      </c>
      <c r="U38" s="33">
        <v>77608.59281</v>
      </c>
      <c r="V38" s="35">
        <f t="shared" si="3"/>
        <v>112.07640232950126</v>
      </c>
      <c r="W38" s="36"/>
      <c r="X38" s="33"/>
      <c r="Y38" s="37">
        <f t="shared" si="4"/>
        <v>-10373.024999999994</v>
      </c>
      <c r="Z38" s="37">
        <f t="shared" si="4"/>
        <v>20537.873909999995</v>
      </c>
      <c r="AA38" s="37">
        <f t="shared" si="5"/>
        <v>20537.873909999995</v>
      </c>
      <c r="AB38" s="38">
        <f t="shared" si="6"/>
        <v>17971.792090000003</v>
      </c>
      <c r="AC38" s="39">
        <v>0.04749546092316549</v>
      </c>
      <c r="AD38" s="40">
        <v>0.07997867506739771</v>
      </c>
      <c r="AE38" s="40">
        <v>-2.2544142127566724</v>
      </c>
      <c r="AF38" s="41">
        <v>-5.9013793103448275</v>
      </c>
      <c r="AG38" s="6"/>
      <c r="AH38" s="70">
        <v>-40664262</v>
      </c>
      <c r="AI38" s="71">
        <v>-4922571.1</v>
      </c>
    </row>
    <row r="39" spans="1:35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72">
        <v>21</v>
      </c>
      <c r="L39" s="32" t="s">
        <v>36</v>
      </c>
      <c r="M39" s="33">
        <v>478725.7646</v>
      </c>
      <c r="N39" s="33">
        <v>213122.75062</v>
      </c>
      <c r="O39" s="34">
        <f t="shared" si="0"/>
        <v>44.518755074332596</v>
      </c>
      <c r="P39" s="33">
        <v>219431.48699</v>
      </c>
      <c r="Q39" s="35">
        <f t="shared" si="1"/>
        <v>97.12496303217983</v>
      </c>
      <c r="R39" s="77">
        <v>533360.31191</v>
      </c>
      <c r="S39" s="33">
        <v>173992.50066999998</v>
      </c>
      <c r="T39" s="34">
        <f t="shared" si="2"/>
        <v>32.62194370010788</v>
      </c>
      <c r="U39" s="33">
        <v>144838.24312</v>
      </c>
      <c r="V39" s="35">
        <f t="shared" si="3"/>
        <v>120.12883953987578</v>
      </c>
      <c r="W39" s="36"/>
      <c r="X39" s="33"/>
      <c r="Y39" s="37">
        <f t="shared" si="4"/>
        <v>-54634.54731000005</v>
      </c>
      <c r="Z39" s="37">
        <f t="shared" si="4"/>
        <v>39130.24995000003</v>
      </c>
      <c r="AA39" s="37">
        <f t="shared" si="5"/>
        <v>39130.24995000003</v>
      </c>
      <c r="AB39" s="38">
        <f t="shared" si="6"/>
        <v>74593.24387</v>
      </c>
      <c r="AC39" s="39">
        <v>0.0775375939849624</v>
      </c>
      <c r="AD39" s="40">
        <v>0.1351323682971274</v>
      </c>
      <c r="AE39" s="40">
        <v>-2.433856466031259</v>
      </c>
      <c r="AF39" s="41">
        <v>-2.360906862745098</v>
      </c>
      <c r="AG39" s="6"/>
      <c r="AH39" s="70">
        <v>-45170533.85</v>
      </c>
      <c r="AI39" s="71">
        <v>-10249742.81</v>
      </c>
    </row>
    <row r="40" spans="1:35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72">
        <v>22</v>
      </c>
      <c r="L40" s="32" t="s">
        <v>49</v>
      </c>
      <c r="M40" s="33">
        <v>337781.574</v>
      </c>
      <c r="N40" s="33">
        <v>144992.88316</v>
      </c>
      <c r="O40" s="34">
        <f t="shared" si="0"/>
        <v>42.925042193094875</v>
      </c>
      <c r="P40" s="33">
        <v>123049.08509000001</v>
      </c>
      <c r="Q40" s="35">
        <f t="shared" si="1"/>
        <v>117.83336954837978</v>
      </c>
      <c r="R40" s="77">
        <v>368557.264</v>
      </c>
      <c r="S40" s="33">
        <v>119323.56001</v>
      </c>
      <c r="T40" s="34">
        <f t="shared" si="2"/>
        <v>32.3758535417172</v>
      </c>
      <c r="U40" s="33">
        <v>98379.0252</v>
      </c>
      <c r="V40" s="35">
        <f t="shared" si="3"/>
        <v>121.28963441894318</v>
      </c>
      <c r="W40" s="36"/>
      <c r="X40" s="33"/>
      <c r="Y40" s="37">
        <f t="shared" si="4"/>
        <v>-30775.690000000002</v>
      </c>
      <c r="Z40" s="37">
        <f t="shared" si="4"/>
        <v>25669.323149999997</v>
      </c>
      <c r="AA40" s="37">
        <f t="shared" si="5"/>
        <v>25669.323149999997</v>
      </c>
      <c r="AB40" s="38">
        <f t="shared" si="6"/>
        <v>24670.059890000004</v>
      </c>
      <c r="AC40" s="39">
        <v>0.054871084314790194</v>
      </c>
      <c r="AD40" s="40">
        <v>0.08617977032451588</v>
      </c>
      <c r="AE40" s="40">
        <v>-5.56217448407656</v>
      </c>
      <c r="AF40" s="41">
        <v>-2.9936974789915967</v>
      </c>
      <c r="AG40" s="6"/>
      <c r="AH40" s="70">
        <v>-9159193.91</v>
      </c>
      <c r="AI40" s="71">
        <v>9413973.97</v>
      </c>
    </row>
    <row r="41" spans="1:35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72">
        <v>7</v>
      </c>
      <c r="L41" s="32" t="s">
        <v>40</v>
      </c>
      <c r="M41" s="33">
        <v>397136.265</v>
      </c>
      <c r="N41" s="33">
        <v>173896.45644</v>
      </c>
      <c r="O41" s="34">
        <f t="shared" si="0"/>
        <v>43.787604347842674</v>
      </c>
      <c r="P41" s="33">
        <v>141838.42049000002</v>
      </c>
      <c r="Q41" s="35">
        <f t="shared" si="1"/>
        <v>122.60179987851751</v>
      </c>
      <c r="R41" s="77">
        <v>401546.444</v>
      </c>
      <c r="S41" s="33">
        <v>149445.10884</v>
      </c>
      <c r="T41" s="34">
        <f t="shared" si="2"/>
        <v>37.217390683703826</v>
      </c>
      <c r="U41" s="33">
        <v>127233.74689</v>
      </c>
      <c r="V41" s="35">
        <f t="shared" si="3"/>
        <v>117.457131062251</v>
      </c>
      <c r="W41" s="36"/>
      <c r="X41" s="33"/>
      <c r="Y41" s="37">
        <f t="shared" si="4"/>
        <v>-4410.179000000004</v>
      </c>
      <c r="Z41" s="37">
        <f t="shared" si="4"/>
        <v>24451.34760000001</v>
      </c>
      <c r="AA41" s="37">
        <f t="shared" si="5"/>
        <v>24451.34760000001</v>
      </c>
      <c r="AB41" s="38">
        <f t="shared" si="6"/>
        <v>14604.673600000024</v>
      </c>
      <c r="AC41" s="39">
        <v>0.08327388448316933</v>
      </c>
      <c r="AD41" s="40">
        <v>0.1563067782533703</v>
      </c>
      <c r="AE41" s="40">
        <v>-4.1226599278676375</v>
      </c>
      <c r="AF41" s="41">
        <v>13.204134366925064</v>
      </c>
      <c r="AG41" s="6"/>
      <c r="AH41" s="70">
        <v>-162491398</v>
      </c>
      <c r="AI41" s="71">
        <v>28356179.86</v>
      </c>
    </row>
    <row r="42" spans="1:35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72">
        <v>23</v>
      </c>
      <c r="L42" s="32" t="s">
        <v>50</v>
      </c>
      <c r="M42" s="33">
        <v>982182.465</v>
      </c>
      <c r="N42" s="33">
        <v>419650.20962</v>
      </c>
      <c r="O42" s="34">
        <f t="shared" si="0"/>
        <v>42.72629827697036</v>
      </c>
      <c r="P42" s="33">
        <v>339543.76356</v>
      </c>
      <c r="Q42" s="35">
        <f t="shared" si="1"/>
        <v>123.59237737725215</v>
      </c>
      <c r="R42" s="77">
        <v>1156038.13828</v>
      </c>
      <c r="S42" s="33">
        <v>365264.71707</v>
      </c>
      <c r="T42" s="34">
        <f t="shared" si="2"/>
        <v>31.596251453559788</v>
      </c>
      <c r="U42" s="33">
        <v>324619.02081</v>
      </c>
      <c r="V42" s="35">
        <f t="shared" si="3"/>
        <v>112.52104579657085</v>
      </c>
      <c r="W42" s="36"/>
      <c r="X42" s="33"/>
      <c r="Y42" s="37">
        <f t="shared" si="4"/>
        <v>-173855.6732800001</v>
      </c>
      <c r="Z42" s="37">
        <f t="shared" si="4"/>
        <v>54385.492549999966</v>
      </c>
      <c r="AA42" s="37">
        <f t="shared" si="5"/>
        <v>54385.492549999966</v>
      </c>
      <c r="AB42" s="38">
        <f t="shared" si="6"/>
        <v>14924.742749999976</v>
      </c>
      <c r="AC42" s="39">
        <v>0.14921941017791643</v>
      </c>
      <c r="AD42" s="40">
        <v>0.2644249536751079</v>
      </c>
      <c r="AE42" s="40">
        <v>-6.265601023144095</v>
      </c>
      <c r="AF42" s="41">
        <v>-2.2971014492753623</v>
      </c>
      <c r="AG42" s="6"/>
      <c r="AH42" s="70">
        <v>-7481139.55</v>
      </c>
      <c r="AI42" s="71">
        <v>-2387454.49</v>
      </c>
    </row>
    <row r="43" spans="1:35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72">
        <v>43</v>
      </c>
      <c r="L43" s="32" t="s">
        <v>53</v>
      </c>
      <c r="M43" s="33">
        <v>1003717.08893</v>
      </c>
      <c r="N43" s="33">
        <v>354689.79897</v>
      </c>
      <c r="O43" s="34">
        <f>N43/M43*100</f>
        <v>35.33762679562551</v>
      </c>
      <c r="P43" s="33">
        <v>244368.59081999998</v>
      </c>
      <c r="Q43" s="35">
        <f>N43/P43*100</f>
        <v>145.1454124197417</v>
      </c>
      <c r="R43" s="77">
        <v>1106755.8966700002</v>
      </c>
      <c r="S43" s="33">
        <v>368762.56431</v>
      </c>
      <c r="T43" s="34">
        <f>S43/R43*100</f>
        <v>33.31923194803211</v>
      </c>
      <c r="U43" s="33">
        <v>219689.82142</v>
      </c>
      <c r="V43" s="35">
        <f>S43/U43*100</f>
        <v>167.85600804190412</v>
      </c>
      <c r="W43" s="36"/>
      <c r="X43" s="33"/>
      <c r="Y43" s="37">
        <f>M43-R43</f>
        <v>-103038.8077400002</v>
      </c>
      <c r="Z43" s="37">
        <f>N43-S43</f>
        <v>-14072.765339999984</v>
      </c>
      <c r="AA43" s="37">
        <f>N43-S43</f>
        <v>-14072.765339999984</v>
      </c>
      <c r="AB43" s="38">
        <f>P43-U43</f>
        <v>24678.76939999999</v>
      </c>
      <c r="AC43" s="39">
        <v>0.034775808079500974</v>
      </c>
      <c r="AD43" s="40">
        <v>0.060527369318875764</v>
      </c>
      <c r="AE43" s="40">
        <v>-2.554024240928446</v>
      </c>
      <c r="AF43" s="41">
        <v>-1.7750787224471436</v>
      </c>
      <c r="AG43" s="6"/>
      <c r="AH43" s="70">
        <v>-13702638.66</v>
      </c>
      <c r="AI43" s="71">
        <v>17393171.32</v>
      </c>
    </row>
    <row r="44" spans="1:35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72">
        <v>11</v>
      </c>
      <c r="L44" s="32" t="s">
        <v>54</v>
      </c>
      <c r="M44" s="33">
        <v>339590.08</v>
      </c>
      <c r="N44" s="33">
        <v>147278.64307</v>
      </c>
      <c r="O44" s="34">
        <f>N44/M44*100</f>
        <v>43.369536315666224</v>
      </c>
      <c r="P44" s="33">
        <v>135506.53953</v>
      </c>
      <c r="Q44" s="35">
        <f>N44/P44*100</f>
        <v>108.68748001449313</v>
      </c>
      <c r="R44" s="77">
        <v>415143.66095999995</v>
      </c>
      <c r="S44" s="33">
        <v>135795.49063</v>
      </c>
      <c r="T44" s="34">
        <f>S44/R44*100</f>
        <v>32.71048155136932</v>
      </c>
      <c r="U44" s="33">
        <v>118439.61586</v>
      </c>
      <c r="V44" s="35">
        <f>S44/U44*100</f>
        <v>114.65377495863822</v>
      </c>
      <c r="W44" s="36"/>
      <c r="X44" s="33"/>
      <c r="Y44" s="37">
        <f>M44-R44</f>
        <v>-75553.58095999993</v>
      </c>
      <c r="Z44" s="37">
        <f>N44-S44</f>
        <v>11483.152440000005</v>
      </c>
      <c r="AA44" s="37">
        <f>N44-S44</f>
        <v>11483.152440000005</v>
      </c>
      <c r="AB44" s="38">
        <f>P44-U44</f>
        <v>17066.923670000004</v>
      </c>
      <c r="AC44" s="39">
        <v>0.255249210360076</v>
      </c>
      <c r="AD44" s="40">
        <v>0.4489861795958051</v>
      </c>
      <c r="AE44" s="40">
        <v>-6.798912943804863</v>
      </c>
      <c r="AF44" s="41">
        <v>-5.7482993197278915</v>
      </c>
      <c r="AG44" s="6"/>
      <c r="AH44" s="70">
        <v>-9169300.26</v>
      </c>
      <c r="AI44" s="71">
        <v>9740976.2</v>
      </c>
    </row>
    <row r="45" spans="1:35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72">
        <v>27</v>
      </c>
      <c r="L45" s="32" t="s">
        <v>12</v>
      </c>
      <c r="M45" s="33">
        <v>2885998.504</v>
      </c>
      <c r="N45" s="33">
        <v>1170501.08604</v>
      </c>
      <c r="O45" s="34">
        <f t="shared" si="0"/>
        <v>40.55792421297804</v>
      </c>
      <c r="P45" s="33">
        <v>1026891.65192</v>
      </c>
      <c r="Q45" s="35">
        <f t="shared" si="1"/>
        <v>113.98486723029548</v>
      </c>
      <c r="R45" s="77">
        <v>3287579.893</v>
      </c>
      <c r="S45" s="33">
        <v>1164424.7560999999</v>
      </c>
      <c r="T45" s="34">
        <f t="shared" si="2"/>
        <v>35.41890369202352</v>
      </c>
      <c r="U45" s="33">
        <v>913581.0313200001</v>
      </c>
      <c r="V45" s="35">
        <f t="shared" si="3"/>
        <v>127.45719494827567</v>
      </c>
      <c r="W45" s="36"/>
      <c r="X45" s="33"/>
      <c r="Y45" s="37">
        <f t="shared" si="4"/>
        <v>-401581.38899999997</v>
      </c>
      <c r="Z45" s="37">
        <f t="shared" si="4"/>
        <v>6076.329940000083</v>
      </c>
      <c r="AA45" s="37">
        <f t="shared" si="5"/>
        <v>6076.329940000083</v>
      </c>
      <c r="AB45" s="38">
        <f t="shared" si="6"/>
        <v>113310.62059999991</v>
      </c>
      <c r="AC45" s="39">
        <v>0.04029760690301636</v>
      </c>
      <c r="AD45" s="40">
        <v>0.06703608698367977</v>
      </c>
      <c r="AE45" s="40">
        <v>-16.00615678398578</v>
      </c>
      <c r="AF45" s="41">
        <v>-3.8702928870292888</v>
      </c>
      <c r="AG45" s="6"/>
      <c r="AH45" s="70">
        <v>-4032000</v>
      </c>
      <c r="AI45" s="71">
        <v>3013771.84</v>
      </c>
    </row>
    <row r="46" spans="1:35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72">
        <v>42</v>
      </c>
      <c r="L46" s="32" t="s">
        <v>13</v>
      </c>
      <c r="M46" s="33">
        <v>456705.96273</v>
      </c>
      <c r="N46" s="33">
        <v>191590.92734</v>
      </c>
      <c r="O46" s="34">
        <f t="shared" si="0"/>
        <v>41.95060782538253</v>
      </c>
      <c r="P46" s="33">
        <v>164258.47035</v>
      </c>
      <c r="Q46" s="35">
        <f t="shared" si="1"/>
        <v>116.63990717298192</v>
      </c>
      <c r="R46" s="77">
        <v>480422.04147000005</v>
      </c>
      <c r="S46" s="33">
        <v>181227.77414</v>
      </c>
      <c r="T46" s="34">
        <f t="shared" si="2"/>
        <v>37.72261855127993</v>
      </c>
      <c r="U46" s="33">
        <v>160373.85637999998</v>
      </c>
      <c r="V46" s="35">
        <f t="shared" si="3"/>
        <v>113.00331502323384</v>
      </c>
      <c r="W46" s="36"/>
      <c r="X46" s="33"/>
      <c r="Y46" s="37">
        <f t="shared" si="4"/>
        <v>-23716.078740000026</v>
      </c>
      <c r="Z46" s="37">
        <f t="shared" si="4"/>
        <v>10363.1532</v>
      </c>
      <c r="AA46" s="37">
        <f t="shared" si="5"/>
        <v>10363.1532</v>
      </c>
      <c r="AB46" s="38">
        <f t="shared" si="6"/>
        <v>3884.613970000006</v>
      </c>
      <c r="AC46" s="39">
        <v>0.049996894602819926</v>
      </c>
      <c r="AD46" s="40">
        <v>0.08450999947509279</v>
      </c>
      <c r="AE46" s="40">
        <v>-3.3197652972510077</v>
      </c>
      <c r="AF46" s="41">
        <v>0.17878338278931752</v>
      </c>
      <c r="AG46" s="6"/>
      <c r="AH46" s="70">
        <v>-33638400</v>
      </c>
      <c r="AI46" s="71">
        <v>-910302.66</v>
      </c>
    </row>
    <row r="47" spans="1:35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72">
        <v>29</v>
      </c>
      <c r="L47" s="32" t="s">
        <v>14</v>
      </c>
      <c r="M47" s="33">
        <v>660243.59165</v>
      </c>
      <c r="N47" s="33">
        <v>285135.42429</v>
      </c>
      <c r="O47" s="34">
        <f t="shared" si="0"/>
        <v>43.18639785316575</v>
      </c>
      <c r="P47" s="33">
        <v>230201.88992</v>
      </c>
      <c r="Q47" s="35">
        <f t="shared" si="1"/>
        <v>123.86319868576689</v>
      </c>
      <c r="R47" s="77">
        <v>720776.5274400001</v>
      </c>
      <c r="S47" s="33">
        <v>252044.59154</v>
      </c>
      <c r="T47" s="34">
        <f t="shared" si="2"/>
        <v>34.96847940306728</v>
      </c>
      <c r="U47" s="33">
        <v>202119.86462</v>
      </c>
      <c r="V47" s="35">
        <f t="shared" si="3"/>
        <v>124.70055430418088</v>
      </c>
      <c r="W47" s="36"/>
      <c r="X47" s="33"/>
      <c r="Y47" s="37">
        <f t="shared" si="4"/>
        <v>-60532.935790000134</v>
      </c>
      <c r="Z47" s="37">
        <f t="shared" si="4"/>
        <v>33090.83275</v>
      </c>
      <c r="AA47" s="37">
        <f t="shared" si="5"/>
        <v>33090.83275</v>
      </c>
      <c r="AB47" s="38">
        <f t="shared" si="6"/>
        <v>28082.02529999998</v>
      </c>
      <c r="AC47" s="39">
        <v>0.04315256302082829</v>
      </c>
      <c r="AD47" s="40">
        <v>0.0720713782429364</v>
      </c>
      <c r="AE47" s="40">
        <v>-1.1844983141213716</v>
      </c>
      <c r="AF47" s="41">
        <v>-0.8480852143038295</v>
      </c>
      <c r="AG47" s="6"/>
      <c r="AH47" s="70">
        <v>-3283000</v>
      </c>
      <c r="AI47" s="71">
        <v>6429608.4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72">
        <v>44</v>
      </c>
      <c r="L48" s="32" t="s">
        <v>15</v>
      </c>
      <c r="M48" s="33">
        <v>426557.66130000004</v>
      </c>
      <c r="N48" s="33">
        <v>196199.12045</v>
      </c>
      <c r="O48" s="34">
        <f t="shared" si="0"/>
        <v>45.995919954186974</v>
      </c>
      <c r="P48" s="33">
        <v>168433.20585</v>
      </c>
      <c r="Q48" s="35">
        <f t="shared" si="1"/>
        <v>116.48482225335496</v>
      </c>
      <c r="R48" s="77">
        <v>472203.21348000003</v>
      </c>
      <c r="S48" s="33">
        <v>191955.39821</v>
      </c>
      <c r="T48" s="34">
        <f t="shared" si="2"/>
        <v>40.651014802577194</v>
      </c>
      <c r="U48" s="33">
        <v>170188.33774000002</v>
      </c>
      <c r="V48" s="35">
        <f t="shared" si="3"/>
        <v>112.7899835905642</v>
      </c>
      <c r="W48" s="36"/>
      <c r="X48" s="33"/>
      <c r="Y48" s="37">
        <f t="shared" si="4"/>
        <v>-45645.55218</v>
      </c>
      <c r="Z48" s="37">
        <f t="shared" si="4"/>
        <v>4243.722239999974</v>
      </c>
      <c r="AA48" s="37">
        <f t="shared" si="5"/>
        <v>4243.722239999974</v>
      </c>
      <c r="AB48" s="38">
        <f t="shared" si="6"/>
        <v>-1755.1318900000188</v>
      </c>
      <c r="AC48" s="39">
        <v>0.06975160335471141</v>
      </c>
      <c r="AD48" s="40">
        <v>0.1309052527621753</v>
      </c>
      <c r="AE48" s="40">
        <v>-3.775231876177857</v>
      </c>
      <c r="AF48" s="41">
        <v>-1.9701269604182226</v>
      </c>
      <c r="AG48" s="6"/>
      <c r="AH48" s="70">
        <v>-13866800</v>
      </c>
      <c r="AI48" s="71">
        <v>11861535.04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72">
        <v>13</v>
      </c>
      <c r="L49" s="32" t="s">
        <v>16</v>
      </c>
      <c r="M49" s="33">
        <v>144402.846</v>
      </c>
      <c r="N49" s="33">
        <v>65500.17105</v>
      </c>
      <c r="O49" s="34">
        <f t="shared" si="0"/>
        <v>45.35933526545592</v>
      </c>
      <c r="P49" s="33">
        <v>55239.217990000005</v>
      </c>
      <c r="Q49" s="35">
        <f t="shared" si="1"/>
        <v>118.57548573887766</v>
      </c>
      <c r="R49" s="77">
        <v>162804.189</v>
      </c>
      <c r="S49" s="33">
        <v>71136.08894</v>
      </c>
      <c r="T49" s="34">
        <f t="shared" si="2"/>
        <v>43.69426203155006</v>
      </c>
      <c r="U49" s="33">
        <v>48221.817390000004</v>
      </c>
      <c r="V49" s="35">
        <f t="shared" si="3"/>
        <v>147.5184735670121</v>
      </c>
      <c r="W49" s="36"/>
      <c r="X49" s="33"/>
      <c r="Y49" s="37">
        <f t="shared" si="4"/>
        <v>-18401.343000000023</v>
      </c>
      <c r="Z49" s="37">
        <f t="shared" si="4"/>
        <v>-5635.917890000004</v>
      </c>
      <c r="AA49" s="37">
        <f t="shared" si="5"/>
        <v>-5635.917890000004</v>
      </c>
      <c r="AB49" s="38">
        <f t="shared" si="6"/>
        <v>7017.400600000001</v>
      </c>
      <c r="AC49" s="39">
        <v>0.049998421093168516</v>
      </c>
      <c r="AD49" s="40">
        <v>0.09030886052469876</v>
      </c>
      <c r="AE49" s="40">
        <v>-3.943848368593538</v>
      </c>
      <c r="AF49" s="41">
        <v>-1.7893271461716937</v>
      </c>
      <c r="AG49" s="6"/>
      <c r="AH49" s="70">
        <v>-9840241.37</v>
      </c>
      <c r="AI49" s="71">
        <v>447050.33</v>
      </c>
    </row>
    <row r="50" spans="1:35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8" t="s">
        <v>17</v>
      </c>
      <c r="M50" s="49">
        <f>SUM(M10:M49)</f>
        <v>40910859.16958001</v>
      </c>
      <c r="N50" s="49">
        <f>SUM(N10:N49)</f>
        <v>16420747.323310003</v>
      </c>
      <c r="O50" s="50">
        <f t="shared" si="0"/>
        <v>40.13786964298207</v>
      </c>
      <c r="P50" s="49">
        <f>SUM(P10:P49)</f>
        <v>14426462.54971</v>
      </c>
      <c r="Q50" s="51">
        <f>N50/P50*100</f>
        <v>113.82379614356736</v>
      </c>
      <c r="R50" s="49">
        <f>SUM(R10:R49)</f>
        <v>43600591.21362999</v>
      </c>
      <c r="S50" s="49">
        <f>SUM(S10:S49)</f>
        <v>15700071.126449998</v>
      </c>
      <c r="T50" s="52">
        <f t="shared" si="2"/>
        <v>36.00884916794889</v>
      </c>
      <c r="U50" s="49">
        <f>SUM(U10:U49)</f>
        <v>13473717.40731</v>
      </c>
      <c r="V50" s="51">
        <f>S50/U50*100</f>
        <v>116.52367829781049</v>
      </c>
      <c r="W50" s="53">
        <f>SUM(W10:W49)</f>
        <v>0</v>
      </c>
      <c r="X50" s="54">
        <f>SUM(X10:X49)</f>
        <v>0</v>
      </c>
      <c r="Y50" s="55">
        <f t="shared" si="4"/>
        <v>-2689732.0440499783</v>
      </c>
      <c r="Z50" s="55">
        <f t="shared" si="4"/>
        <v>720676.1968600042</v>
      </c>
      <c r="AA50" s="55">
        <f t="shared" si="5"/>
        <v>720676.1968600042</v>
      </c>
      <c r="AB50" s="56">
        <f>P50-U50</f>
        <v>952745.1424000002</v>
      </c>
      <c r="AC50" s="57" t="s">
        <v>18</v>
      </c>
      <c r="AD50" s="58" t="s">
        <v>19</v>
      </c>
      <c r="AH50" s="74">
        <f>SUM(AH10:AH49)</f>
        <v>-866392208.2299998</v>
      </c>
      <c r="AI50" s="74">
        <f>SUM(AI10:AI49)</f>
        <v>664740508.4300002</v>
      </c>
    </row>
    <row r="51" ht="14.25">
      <c r="V51" s="59"/>
    </row>
    <row r="52" spans="12:22" ht="36.75" customHeight="1">
      <c r="L52" s="87" t="s">
        <v>58</v>
      </c>
      <c r="M52" s="88"/>
      <c r="N52" s="88"/>
      <c r="O52" s="88"/>
      <c r="P52" s="75"/>
      <c r="Q52" s="75"/>
      <c r="R52" s="86" t="s">
        <v>59</v>
      </c>
      <c r="S52" s="86"/>
      <c r="T52" s="86"/>
      <c r="V52" s="59"/>
    </row>
    <row r="53" spans="22:27" ht="12.75">
      <c r="V53" s="76"/>
      <c r="AA53" s="60" t="s">
        <v>23</v>
      </c>
    </row>
  </sheetData>
  <sheetProtection/>
  <mergeCells count="7">
    <mergeCell ref="K3:AB3"/>
    <mergeCell ref="L4:AB4"/>
    <mergeCell ref="M6:Q6"/>
    <mergeCell ref="R6:V6"/>
    <mergeCell ref="Y6:AB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2023-06-19T09:17:35Z</cp:lastPrinted>
  <dcterms:created xsi:type="dcterms:W3CDTF">2007-02-26T07:16:01Z</dcterms:created>
  <dcterms:modified xsi:type="dcterms:W3CDTF">2023-06-19T09:18:35Z</dcterms:modified>
  <cp:category/>
  <cp:version/>
  <cp:contentType/>
  <cp:contentStatus/>
</cp:coreProperties>
</file>