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2 год\на 01.12.2022\"/>
    </mc:Choice>
  </mc:AlternateContent>
  <bookViews>
    <workbookView xWindow="0" yWindow="1485" windowWidth="11805" windowHeight="5025"/>
  </bookViews>
  <sheets>
    <sheet name="01.12.2022" sheetId="14" r:id="rId1"/>
  </sheets>
  <externalReferences>
    <externalReference r:id="rId2"/>
  </externalReference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'01.12.2022'!$A$6:$I$731</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'01.12.2022'!$4:$5</definedName>
    <definedName name="_xlnm.Print_Area" localSheetId="0">'01.12.2022'!$A$1:$I$731</definedName>
  </definedNames>
  <calcPr calcId="162913"/>
</workbook>
</file>

<file path=xl/calcChain.xml><?xml version="1.0" encoding="utf-8"?>
<calcChain xmlns="http://schemas.openxmlformats.org/spreadsheetml/2006/main">
  <c r="I698" i="14" l="1"/>
  <c r="I553" i="14"/>
  <c r="D554" i="14"/>
  <c r="D553" i="14" s="1"/>
  <c r="G553" i="14" s="1"/>
  <c r="I554" i="14"/>
  <c r="G555" i="14"/>
  <c r="I555" i="14"/>
  <c r="I533" i="14"/>
  <c r="I532" i="14"/>
  <c r="I467" i="14"/>
  <c r="I466" i="14"/>
  <c r="I457" i="14"/>
  <c r="I456" i="14"/>
  <c r="I414" i="14"/>
  <c r="I385" i="14"/>
  <c r="I384" i="14"/>
  <c r="I325" i="14"/>
  <c r="I324" i="14"/>
  <c r="I237" i="14"/>
  <c r="I236" i="14"/>
  <c r="F187" i="14"/>
  <c r="G187" i="14"/>
  <c r="I187" i="14"/>
  <c r="F188" i="14"/>
  <c r="G188" i="14"/>
  <c r="I188" i="14"/>
  <c r="F189" i="14"/>
  <c r="G189" i="14"/>
  <c r="I189" i="14"/>
  <c r="F190" i="14"/>
  <c r="G190" i="14"/>
  <c r="I190" i="14"/>
  <c r="I191" i="14"/>
  <c r="F192" i="14"/>
  <c r="G192" i="14"/>
  <c r="I192" i="14"/>
  <c r="F193" i="14"/>
  <c r="G193" i="14"/>
  <c r="I193" i="14"/>
  <c r="F194" i="14"/>
  <c r="G194" i="14"/>
  <c r="I194" i="14"/>
  <c r="I195" i="14"/>
  <c r="F196" i="14"/>
  <c r="G196" i="14"/>
  <c r="I196" i="14"/>
  <c r="F197" i="14"/>
  <c r="G197" i="14"/>
  <c r="I197" i="14"/>
  <c r="F198" i="14"/>
  <c r="G198" i="14"/>
  <c r="I198" i="14"/>
  <c r="F199" i="14"/>
  <c r="G199" i="14"/>
  <c r="I199" i="14"/>
  <c r="F200" i="14"/>
  <c r="G200" i="14"/>
  <c r="I200" i="14"/>
  <c r="F201" i="14"/>
  <c r="G201" i="14"/>
  <c r="I201" i="14"/>
  <c r="F202" i="14"/>
  <c r="G202" i="14"/>
  <c r="I202" i="14"/>
  <c r="G554" i="14" l="1"/>
  <c r="I112" i="14" l="1"/>
  <c r="I114" i="14"/>
  <c r="I115" i="14"/>
  <c r="I118" i="14"/>
  <c r="I119" i="14"/>
  <c r="I120" i="14"/>
  <c r="I121" i="14"/>
  <c r="I122" i="14"/>
  <c r="I106" i="14"/>
  <c r="I83" i="14"/>
  <c r="D726" i="14" l="1"/>
  <c r="C722" i="14"/>
  <c r="C724" i="14" s="1"/>
  <c r="C691" i="14"/>
  <c r="C689" i="14"/>
  <c r="C685" i="14"/>
  <c r="C681" i="14"/>
  <c r="C675" i="14"/>
  <c r="C667" i="14"/>
  <c r="C663" i="14"/>
  <c r="C655" i="14"/>
  <c r="C646" i="14"/>
  <c r="C637" i="14"/>
  <c r="C631" i="14"/>
  <c r="C629" i="14"/>
  <c r="C619" i="14"/>
  <c r="D546" i="14"/>
  <c r="D545" i="14" s="1"/>
  <c r="D492" i="14"/>
  <c r="D512" i="14"/>
  <c r="C618" i="14" l="1"/>
  <c r="C695" i="14" s="1"/>
  <c r="C725" i="14"/>
  <c r="C723" i="14"/>
  <c r="D443" i="14"/>
  <c r="C726" i="14" l="1"/>
  <c r="C721" i="14"/>
  <c r="C720" i="14" s="1"/>
  <c r="C696" i="14" s="1"/>
  <c r="C728" i="14"/>
  <c r="C727" i="14"/>
  <c r="C729" i="14"/>
  <c r="D296" i="14"/>
  <c r="G352" i="14"/>
  <c r="I352" i="14"/>
  <c r="D286" i="14"/>
  <c r="D285" i="14" l="1"/>
  <c r="D284" i="14" s="1"/>
  <c r="D7" i="14" s="1"/>
  <c r="I11" i="14"/>
  <c r="I12" i="14"/>
  <c r="I13" i="14"/>
  <c r="I15" i="14"/>
  <c r="I16" i="14"/>
  <c r="I17" i="14"/>
  <c r="I18" i="14"/>
  <c r="I19" i="14"/>
  <c r="I20" i="14"/>
  <c r="I21" i="14"/>
  <c r="I22" i="14"/>
  <c r="I23" i="14"/>
  <c r="I24" i="14"/>
  <c r="I25" i="14"/>
  <c r="I26" i="14"/>
  <c r="I27" i="14"/>
  <c r="I28" i="14"/>
  <c r="I29" i="14"/>
  <c r="I30" i="14"/>
  <c r="I31" i="14"/>
  <c r="I32" i="14"/>
  <c r="I34" i="14"/>
  <c r="I35" i="14"/>
  <c r="I36" i="14"/>
  <c r="I37" i="14"/>
  <c r="I38" i="14"/>
  <c r="I39" i="14"/>
  <c r="I40" i="14"/>
  <c r="I41" i="14"/>
  <c r="I42" i="14"/>
  <c r="I43" i="14"/>
  <c r="I44" i="14"/>
  <c r="I45" i="14"/>
  <c r="I46" i="14"/>
  <c r="I47" i="14"/>
  <c r="I48" i="14"/>
  <c r="I49" i="14"/>
  <c r="I50" i="14"/>
  <c r="I51" i="14"/>
  <c r="I53" i="14"/>
  <c r="I54" i="14"/>
  <c r="I55" i="14"/>
  <c r="I59" i="14"/>
  <c r="I60" i="14"/>
  <c r="I61" i="14"/>
  <c r="I62" i="14"/>
  <c r="I63" i="14"/>
  <c r="I64" i="14"/>
  <c r="I65" i="14"/>
  <c r="I66" i="14"/>
  <c r="I67" i="14"/>
  <c r="I68" i="14"/>
  <c r="I69" i="14"/>
  <c r="I70" i="14"/>
  <c r="I71" i="14"/>
  <c r="I72" i="14"/>
  <c r="I73" i="14"/>
  <c r="I74" i="14"/>
  <c r="I75" i="14"/>
  <c r="I77" i="14"/>
  <c r="I78" i="14"/>
  <c r="I79" i="14"/>
  <c r="I80" i="14"/>
  <c r="I81" i="14"/>
  <c r="I82" i="14"/>
  <c r="I84" i="14"/>
  <c r="I85" i="14"/>
  <c r="I86" i="14"/>
  <c r="I87" i="14"/>
  <c r="I88" i="14"/>
  <c r="I89" i="14"/>
  <c r="I90" i="14"/>
  <c r="I91" i="14"/>
  <c r="I92" i="14"/>
  <c r="I93" i="14"/>
  <c r="I94" i="14"/>
  <c r="I95" i="14"/>
  <c r="I96" i="14"/>
  <c r="I97" i="14"/>
  <c r="I98" i="14"/>
  <c r="I100" i="14"/>
  <c r="I101" i="14"/>
  <c r="I102" i="14"/>
  <c r="I103" i="14"/>
  <c r="I104" i="14"/>
  <c r="I105" i="14"/>
  <c r="I123" i="14"/>
  <c r="I124" i="14"/>
  <c r="I125" i="14"/>
  <c r="I126" i="14"/>
  <c r="I127" i="14"/>
  <c r="I128" i="14"/>
  <c r="I129" i="14"/>
  <c r="I130" i="14"/>
  <c r="I131" i="14"/>
  <c r="I132" i="14"/>
  <c r="I133" i="14"/>
  <c r="I134" i="14"/>
  <c r="I135" i="14"/>
  <c r="I136" i="14"/>
  <c r="I137" i="14"/>
  <c r="I138" i="14"/>
  <c r="I139" i="14"/>
  <c r="I143" i="14"/>
  <c r="I144" i="14"/>
  <c r="I145" i="14"/>
  <c r="I146" i="14"/>
  <c r="I147" i="14"/>
  <c r="I148" i="14"/>
  <c r="I149" i="14"/>
  <c r="I150" i="14"/>
  <c r="I151" i="14"/>
  <c r="I152" i="14"/>
  <c r="I153" i="14"/>
  <c r="I154" i="14"/>
  <c r="I155" i="14"/>
  <c r="I156" i="14"/>
  <c r="I157" i="14"/>
  <c r="I158" i="14"/>
  <c r="I159" i="14"/>
  <c r="I160" i="14"/>
  <c r="I161" i="14"/>
  <c r="I162" i="14"/>
  <c r="I163" i="14"/>
  <c r="I164" i="14"/>
  <c r="I165" i="14"/>
  <c r="I166" i="14"/>
  <c r="I167" i="14"/>
  <c r="I168" i="14"/>
  <c r="I169" i="14"/>
  <c r="I170" i="14"/>
  <c r="I171" i="14"/>
  <c r="I172" i="14"/>
  <c r="I173" i="14"/>
  <c r="I174" i="14"/>
  <c r="I175" i="14"/>
  <c r="I176" i="14"/>
  <c r="I177" i="14"/>
  <c r="I178" i="14"/>
  <c r="I179" i="14"/>
  <c r="I180" i="14"/>
  <c r="I181" i="14"/>
  <c r="I182" i="14"/>
  <c r="I183" i="14"/>
  <c r="I184" i="14"/>
  <c r="I185" i="14"/>
  <c r="I186" i="14"/>
  <c r="I203" i="14"/>
  <c r="I204" i="14"/>
  <c r="I205" i="14"/>
  <c r="I206" i="14"/>
  <c r="I207" i="14"/>
  <c r="I208" i="14"/>
  <c r="I209" i="14"/>
  <c r="I210" i="14"/>
  <c r="I211" i="14"/>
  <c r="I212" i="14"/>
  <c r="I213" i="14"/>
  <c r="I214" i="14"/>
  <c r="I215" i="14"/>
  <c r="I216" i="14"/>
  <c r="I217" i="14"/>
  <c r="I218" i="14"/>
  <c r="I219" i="14"/>
  <c r="I220" i="14"/>
  <c r="I221" i="14"/>
  <c r="I222" i="14"/>
  <c r="I223" i="14"/>
  <c r="I224" i="14"/>
  <c r="I225" i="14"/>
  <c r="I226" i="14"/>
  <c r="I227" i="14"/>
  <c r="I228" i="14"/>
  <c r="I229" i="14"/>
  <c r="I230" i="14"/>
  <c r="I231" i="14"/>
  <c r="I232" i="14"/>
  <c r="I233" i="14"/>
  <c r="I234" i="14"/>
  <c r="I235" i="14"/>
  <c r="I238" i="14"/>
  <c r="I239" i="14"/>
  <c r="I242" i="14"/>
  <c r="I243" i="14"/>
  <c r="I244" i="14"/>
  <c r="I245" i="14"/>
  <c r="I246" i="14"/>
  <c r="I247" i="14"/>
  <c r="I248" i="14"/>
  <c r="I249" i="14"/>
  <c r="I250" i="14"/>
  <c r="I251" i="14"/>
  <c r="I252" i="14"/>
  <c r="I253" i="14"/>
  <c r="I254" i="14"/>
  <c r="I255" i="14"/>
  <c r="I256" i="14"/>
  <c r="I257" i="14"/>
  <c r="I258" i="14"/>
  <c r="I259" i="14"/>
  <c r="I260" i="14"/>
  <c r="I261" i="14"/>
  <c r="I262" i="14"/>
  <c r="I263" i="14"/>
  <c r="I264" i="14"/>
  <c r="I265" i="14"/>
  <c r="I266" i="14"/>
  <c r="I267" i="14"/>
  <c r="I268" i="14"/>
  <c r="I269" i="14"/>
  <c r="I270" i="14"/>
  <c r="I271" i="14"/>
  <c r="I272" i="14"/>
  <c r="I273" i="14"/>
  <c r="I274" i="14"/>
  <c r="I275" i="14"/>
  <c r="I276" i="14"/>
  <c r="I279" i="14"/>
  <c r="I280" i="14"/>
  <c r="I281" i="14"/>
  <c r="I282" i="14"/>
  <c r="I283" i="14"/>
  <c r="I284" i="14"/>
  <c r="I285" i="14"/>
  <c r="I286" i="14"/>
  <c r="I287" i="14"/>
  <c r="I288" i="14"/>
  <c r="I291" i="14"/>
  <c r="I292" i="14"/>
  <c r="I293" i="14"/>
  <c r="I294" i="14"/>
  <c r="I295" i="14"/>
  <c r="I296" i="14"/>
  <c r="I297" i="14"/>
  <c r="I298" i="14"/>
  <c r="I299" i="14"/>
  <c r="I300" i="14"/>
  <c r="I301" i="14"/>
  <c r="I302" i="14"/>
  <c r="I303" i="14"/>
  <c r="I304" i="14"/>
  <c r="I305" i="14"/>
  <c r="I306" i="14"/>
  <c r="I307" i="14"/>
  <c r="I308" i="14"/>
  <c r="I309" i="14"/>
  <c r="I310" i="14"/>
  <c r="I311" i="14"/>
  <c r="I312" i="14"/>
  <c r="I313" i="14"/>
  <c r="I314" i="14"/>
  <c r="I315" i="14"/>
  <c r="I316" i="14"/>
  <c r="I317" i="14"/>
  <c r="I318" i="14"/>
  <c r="I319" i="14"/>
  <c r="I320" i="14"/>
  <c r="I321" i="14"/>
  <c r="I322" i="14"/>
  <c r="I323" i="14"/>
  <c r="I326" i="14"/>
  <c r="I327" i="14"/>
  <c r="I328" i="14"/>
  <c r="I329" i="14"/>
  <c r="I330" i="14"/>
  <c r="I331" i="14"/>
  <c r="I332" i="14"/>
  <c r="I333" i="14"/>
  <c r="I334" i="14"/>
  <c r="I335" i="14"/>
  <c r="I336" i="14"/>
  <c r="I337" i="14"/>
  <c r="I338" i="14"/>
  <c r="I339" i="14"/>
  <c r="I340" i="14"/>
  <c r="I341" i="14"/>
  <c r="I344" i="14"/>
  <c r="I345" i="14"/>
  <c r="I346" i="14"/>
  <c r="I347" i="14"/>
  <c r="I348" i="14"/>
  <c r="I349" i="14"/>
  <c r="I350" i="14"/>
  <c r="I351" i="14"/>
  <c r="I353" i="14"/>
  <c r="I354" i="14"/>
  <c r="I355" i="14"/>
  <c r="I356" i="14"/>
  <c r="I357" i="14"/>
  <c r="I358" i="14"/>
  <c r="I359" i="14"/>
  <c r="I360" i="14"/>
  <c r="I361" i="14"/>
  <c r="I362" i="14"/>
  <c r="I363" i="14"/>
  <c r="I364" i="14"/>
  <c r="I365" i="14"/>
  <c r="I366" i="14"/>
  <c r="I367" i="14"/>
  <c r="I368" i="14"/>
  <c r="I369" i="14"/>
  <c r="I370" i="14"/>
  <c r="I371" i="14"/>
  <c r="I372" i="14"/>
  <c r="I373" i="14"/>
  <c r="I376" i="14"/>
  <c r="I377" i="14"/>
  <c r="I378" i="14"/>
  <c r="I379" i="14"/>
  <c r="I380" i="14"/>
  <c r="I381" i="14"/>
  <c r="I382" i="14"/>
  <c r="I383" i="14"/>
  <c r="I386" i="14"/>
  <c r="I387" i="14"/>
  <c r="I390" i="14"/>
  <c r="I391" i="14"/>
  <c r="I392" i="14"/>
  <c r="I393" i="14"/>
  <c r="I394" i="14"/>
  <c r="I395" i="14"/>
  <c r="I396" i="14"/>
  <c r="I397" i="14"/>
  <c r="I398" i="14"/>
  <c r="I399" i="14"/>
  <c r="I400" i="14"/>
  <c r="I401" i="14"/>
  <c r="I402" i="14"/>
  <c r="I403" i="14"/>
  <c r="I404" i="14"/>
  <c r="I405" i="14"/>
  <c r="I406" i="14"/>
  <c r="I407" i="14"/>
  <c r="I408" i="14"/>
  <c r="I409" i="14"/>
  <c r="I410" i="14"/>
  <c r="I411" i="14"/>
  <c r="I412" i="14"/>
  <c r="I413" i="14"/>
  <c r="I415" i="14"/>
  <c r="I416" i="14"/>
  <c r="I417" i="14"/>
  <c r="I418" i="14"/>
  <c r="I419" i="14"/>
  <c r="I420" i="14"/>
  <c r="I421" i="14"/>
  <c r="I422" i="14"/>
  <c r="I423" i="14"/>
  <c r="I424" i="14"/>
  <c r="I425" i="14"/>
  <c r="I426" i="14"/>
  <c r="I427" i="14"/>
  <c r="I428" i="14"/>
  <c r="I429" i="14"/>
  <c r="I430" i="14"/>
  <c r="I431" i="14"/>
  <c r="I432" i="14"/>
  <c r="I433" i="14"/>
  <c r="I434" i="14"/>
  <c r="I435" i="14"/>
  <c r="I436" i="14"/>
  <c r="I437" i="14"/>
  <c r="I438" i="14"/>
  <c r="I439" i="14"/>
  <c r="I440" i="14"/>
  <c r="I443" i="14"/>
  <c r="I444" i="14"/>
  <c r="I445" i="14"/>
  <c r="I446" i="14"/>
  <c r="I447" i="14"/>
  <c r="I448" i="14"/>
  <c r="I449" i="14"/>
  <c r="I450" i="14"/>
  <c r="I451" i="14"/>
  <c r="I452" i="14"/>
  <c r="I453" i="14"/>
  <c r="I454" i="14"/>
  <c r="I455" i="14"/>
  <c r="I458" i="14"/>
  <c r="I459" i="14"/>
  <c r="I460" i="14"/>
  <c r="I461" i="14"/>
  <c r="I462" i="14"/>
  <c r="I463" i="14"/>
  <c r="I464" i="14"/>
  <c r="I465" i="14"/>
  <c r="I472" i="14"/>
  <c r="I473" i="14"/>
  <c r="I474" i="14"/>
  <c r="I477" i="14"/>
  <c r="I478" i="14"/>
  <c r="I481" i="14"/>
  <c r="I482" i="14"/>
  <c r="I483" i="14"/>
  <c r="I484" i="14"/>
  <c r="I487" i="14"/>
  <c r="I488" i="14"/>
  <c r="I489" i="14"/>
  <c r="I490" i="14"/>
  <c r="I491" i="14"/>
  <c r="I492" i="14"/>
  <c r="I493" i="14"/>
  <c r="I494" i="14"/>
  <c r="I497" i="14"/>
  <c r="I498" i="14"/>
  <c r="I499" i="14"/>
  <c r="I500" i="14"/>
  <c r="I501" i="14"/>
  <c r="I502" i="14"/>
  <c r="I504" i="14"/>
  <c r="I505" i="14"/>
  <c r="I506" i="14"/>
  <c r="I507" i="14"/>
  <c r="I508" i="14"/>
  <c r="I511" i="14"/>
  <c r="I512" i="14"/>
  <c r="I513" i="14"/>
  <c r="I514" i="14"/>
  <c r="I515" i="14"/>
  <c r="I516" i="14"/>
  <c r="I517" i="14"/>
  <c r="I518" i="14"/>
  <c r="I519" i="14"/>
  <c r="I520" i="14"/>
  <c r="I525" i="14"/>
  <c r="I526" i="14"/>
  <c r="I527" i="14"/>
  <c r="I528" i="14"/>
  <c r="I529" i="14"/>
  <c r="I530" i="14"/>
  <c r="I531" i="14"/>
  <c r="I534" i="14"/>
  <c r="I535" i="14"/>
  <c r="I536" i="14"/>
  <c r="I537" i="14"/>
  <c r="I538" i="14"/>
  <c r="I539" i="14"/>
  <c r="I540" i="14"/>
  <c r="I541" i="14"/>
  <c r="I542" i="14"/>
  <c r="I543" i="14"/>
  <c r="I544" i="14"/>
  <c r="I545" i="14"/>
  <c r="I546" i="14"/>
  <c r="I547" i="14"/>
  <c r="I548" i="14"/>
  <c r="I549" i="14"/>
  <c r="I550" i="14"/>
  <c r="I551" i="14"/>
  <c r="I552" i="14"/>
  <c r="I556" i="14"/>
  <c r="I557" i="14"/>
  <c r="I558" i="14"/>
  <c r="I559" i="14"/>
  <c r="I560" i="14"/>
  <c r="I561" i="14"/>
  <c r="I562" i="14"/>
  <c r="I563" i="14"/>
  <c r="I564" i="14"/>
  <c r="I565" i="14"/>
  <c r="I566" i="14"/>
  <c r="I567" i="14"/>
  <c r="I568" i="14"/>
  <c r="I569" i="14"/>
  <c r="I570" i="14"/>
  <c r="I571" i="14"/>
  <c r="I572" i="14"/>
  <c r="I573" i="14"/>
  <c r="I574" i="14"/>
  <c r="I575" i="14"/>
  <c r="I576" i="14"/>
  <c r="I577" i="14"/>
  <c r="I578" i="14"/>
  <c r="I579" i="14"/>
  <c r="I580" i="14"/>
  <c r="I581" i="14"/>
  <c r="I582" i="14"/>
  <c r="I583" i="14"/>
  <c r="I584" i="14"/>
  <c r="I585" i="14"/>
  <c r="I586" i="14"/>
  <c r="I587" i="14"/>
  <c r="I588" i="14"/>
  <c r="I589" i="14"/>
  <c r="I590" i="14"/>
  <c r="I591" i="14"/>
  <c r="I592" i="14"/>
  <c r="I593" i="14"/>
  <c r="I594" i="14"/>
  <c r="I595" i="14"/>
  <c r="I596" i="14"/>
  <c r="I597" i="14"/>
  <c r="I598" i="14"/>
  <c r="I599" i="14"/>
  <c r="I600" i="14"/>
  <c r="I601" i="14"/>
  <c r="I602" i="14"/>
  <c r="I603" i="14"/>
  <c r="I604" i="14"/>
  <c r="I605" i="14"/>
  <c r="I606" i="14"/>
  <c r="I607" i="14"/>
  <c r="I608" i="14"/>
  <c r="I609" i="14"/>
  <c r="I610" i="14"/>
  <c r="I611" i="14"/>
  <c r="I612" i="14"/>
  <c r="I613" i="14"/>
  <c r="I614" i="14"/>
  <c r="I615" i="14"/>
  <c r="I616" i="14"/>
  <c r="I617" i="14"/>
  <c r="I618" i="14"/>
  <c r="I619" i="14"/>
  <c r="I620" i="14"/>
  <c r="I621" i="14"/>
  <c r="I622" i="14"/>
  <c r="I623" i="14"/>
  <c r="I624" i="14"/>
  <c r="I625" i="14"/>
  <c r="I626" i="14"/>
  <c r="I627" i="14"/>
  <c r="I628" i="14"/>
  <c r="I629" i="14"/>
  <c r="I630" i="14"/>
  <c r="I631" i="14"/>
  <c r="I632" i="14"/>
  <c r="I633" i="14"/>
  <c r="I634" i="14"/>
  <c r="I635" i="14"/>
  <c r="I636" i="14"/>
  <c r="I637" i="14"/>
  <c r="I638" i="14"/>
  <c r="I639" i="14"/>
  <c r="I640" i="14"/>
  <c r="I641" i="14"/>
  <c r="I642" i="14"/>
  <c r="I643" i="14"/>
  <c r="I644" i="14"/>
  <c r="I645" i="14"/>
  <c r="I646" i="14"/>
  <c r="I647" i="14"/>
  <c r="I648" i="14"/>
  <c r="I649" i="14"/>
  <c r="I650" i="14"/>
  <c r="I651" i="14"/>
  <c r="I652" i="14"/>
  <c r="I653" i="14"/>
  <c r="I654" i="14"/>
  <c r="I655" i="14"/>
  <c r="I656" i="14"/>
  <c r="I657" i="14"/>
  <c r="I658" i="14"/>
  <c r="I659" i="14"/>
  <c r="I660" i="14"/>
  <c r="I661" i="14"/>
  <c r="I662" i="14"/>
  <c r="I663" i="14"/>
  <c r="I664" i="14"/>
  <c r="I665" i="14"/>
  <c r="I666" i="14"/>
  <c r="I667" i="14"/>
  <c r="I668" i="14"/>
  <c r="I669" i="14"/>
  <c r="I670" i="14"/>
  <c r="I671" i="14"/>
  <c r="I672" i="14"/>
  <c r="I673" i="14"/>
  <c r="I674" i="14"/>
  <c r="I675" i="14"/>
  <c r="I676" i="14"/>
  <c r="I677" i="14"/>
  <c r="I678" i="14"/>
  <c r="I679" i="14"/>
  <c r="I680" i="14"/>
  <c r="I681" i="14"/>
  <c r="I682" i="14"/>
  <c r="I683" i="14"/>
  <c r="I684" i="14"/>
  <c r="I685" i="14"/>
  <c r="I686" i="14"/>
  <c r="I687" i="14"/>
  <c r="I688" i="14"/>
  <c r="I689" i="14"/>
  <c r="I690" i="14"/>
  <c r="I691" i="14"/>
  <c r="I692" i="14"/>
  <c r="I693" i="14"/>
  <c r="I694" i="14"/>
  <c r="I695" i="14"/>
  <c r="I696" i="14"/>
  <c r="I703" i="14"/>
  <c r="I704" i="14"/>
  <c r="I705" i="14"/>
  <c r="I706" i="14"/>
  <c r="I707" i="14"/>
  <c r="I709" i="14"/>
  <c r="I710" i="14"/>
  <c r="I711" i="14"/>
  <c r="I712" i="14"/>
  <c r="I713" i="14"/>
  <c r="I714" i="14"/>
  <c r="I715" i="14"/>
  <c r="I716" i="14"/>
  <c r="I717" i="14"/>
  <c r="I718" i="14"/>
  <c r="I719" i="14"/>
  <c r="I720" i="14"/>
  <c r="I721" i="14"/>
  <c r="I722" i="14"/>
  <c r="I723" i="14"/>
  <c r="I724" i="14"/>
  <c r="I725" i="14"/>
  <c r="I726" i="14"/>
  <c r="I727" i="14"/>
  <c r="I728" i="14"/>
  <c r="I729" i="14"/>
  <c r="G11" i="14"/>
  <c r="G12" i="14"/>
  <c r="G13" i="14"/>
  <c r="G15" i="14"/>
  <c r="G16" i="14"/>
  <c r="G17" i="14"/>
  <c r="G18" i="14"/>
  <c r="G20" i="14"/>
  <c r="G23" i="14"/>
  <c r="G24" i="14"/>
  <c r="G25" i="14"/>
  <c r="G26" i="14"/>
  <c r="G28" i="14"/>
  <c r="G29" i="14"/>
  <c r="G30" i="14"/>
  <c r="G31" i="14"/>
  <c r="G32" i="14"/>
  <c r="G34" i="14"/>
  <c r="G35" i="14"/>
  <c r="G36" i="14"/>
  <c r="G37" i="14"/>
  <c r="G38" i="14"/>
  <c r="G39" i="14"/>
  <c r="G40" i="14"/>
  <c r="G41" i="14"/>
  <c r="G42" i="14"/>
  <c r="G43" i="14"/>
  <c r="G44" i="14"/>
  <c r="G45" i="14"/>
  <c r="G46" i="14"/>
  <c r="G47" i="14"/>
  <c r="G48" i="14"/>
  <c r="G49" i="14"/>
  <c r="G50" i="14"/>
  <c r="G51" i="14"/>
  <c r="G53" i="14"/>
  <c r="G54" i="14"/>
  <c r="G60" i="14"/>
  <c r="G61" i="14"/>
  <c r="G62" i="14"/>
  <c r="G63" i="14"/>
  <c r="G64" i="14"/>
  <c r="G65" i="14"/>
  <c r="G66" i="14"/>
  <c r="G67" i="14"/>
  <c r="G68" i="14"/>
  <c r="G73" i="14"/>
  <c r="G74" i="14"/>
  <c r="G76" i="14"/>
  <c r="G77" i="14"/>
  <c r="G81" i="14"/>
  <c r="G82" i="14"/>
  <c r="G84" i="14"/>
  <c r="G85" i="14"/>
  <c r="G86" i="14"/>
  <c r="G87" i="14"/>
  <c r="G88" i="14"/>
  <c r="G89" i="14"/>
  <c r="G90" i="14"/>
  <c r="G91" i="14"/>
  <c r="G92" i="14"/>
  <c r="G93" i="14"/>
  <c r="G95" i="14"/>
  <c r="G96" i="14"/>
  <c r="G98" i="14"/>
  <c r="G101" i="14"/>
  <c r="G102" i="14"/>
  <c r="G111" i="14"/>
  <c r="G112" i="14"/>
  <c r="G114" i="14"/>
  <c r="G116" i="14"/>
  <c r="G121" i="14"/>
  <c r="G122" i="14"/>
  <c r="G123" i="14"/>
  <c r="G124" i="14"/>
  <c r="G125" i="14"/>
  <c r="G126" i="14"/>
  <c r="G127" i="14"/>
  <c r="G128" i="14"/>
  <c r="G129" i="14"/>
  <c r="G130" i="14"/>
  <c r="G131" i="14"/>
  <c r="G132" i="14"/>
  <c r="G133" i="14"/>
  <c r="G134" i="14"/>
  <c r="G135" i="14"/>
  <c r="G146" i="14"/>
  <c r="G147" i="14"/>
  <c r="G148" i="14"/>
  <c r="G149" i="14"/>
  <c r="G150" i="14"/>
  <c r="G151" i="14"/>
  <c r="G152" i="14"/>
  <c r="G153" i="14"/>
  <c r="G154" i="14"/>
  <c r="G155" i="14"/>
  <c r="G157" i="14"/>
  <c r="G158" i="14"/>
  <c r="G159" i="14"/>
  <c r="G161" i="14"/>
  <c r="G162" i="14"/>
  <c r="G163" i="14"/>
  <c r="G164" i="14"/>
  <c r="G165" i="14"/>
  <c r="G166" i="14"/>
  <c r="G167" i="14"/>
  <c r="G168" i="14"/>
  <c r="G169" i="14"/>
  <c r="G170" i="14"/>
  <c r="G171" i="14"/>
  <c r="G172" i="14"/>
  <c r="G175" i="14"/>
  <c r="G176" i="14"/>
  <c r="G177" i="14"/>
  <c r="G178" i="14"/>
  <c r="G179" i="14"/>
  <c r="G181" i="14"/>
  <c r="G182" i="14"/>
  <c r="G183" i="14"/>
  <c r="G184" i="14"/>
  <c r="G185" i="14"/>
  <c r="G186" i="14"/>
  <c r="G203" i="14"/>
  <c r="G204" i="14"/>
  <c r="G205" i="14"/>
  <c r="G206" i="14"/>
  <c r="G207" i="14"/>
  <c r="G209" i="14"/>
  <c r="G211" i="14"/>
  <c r="G212" i="14"/>
  <c r="G213" i="14"/>
  <c r="G214" i="14"/>
  <c r="G215" i="14"/>
  <c r="G217" i="14"/>
  <c r="G218" i="14"/>
  <c r="G219" i="14"/>
  <c r="G220" i="14"/>
  <c r="G221" i="14"/>
  <c r="G222" i="14"/>
  <c r="G223" i="14"/>
  <c r="G224" i="14"/>
  <c r="G225" i="14"/>
  <c r="G226" i="14"/>
  <c r="G227" i="14"/>
  <c r="G228" i="14"/>
  <c r="G229" i="14"/>
  <c r="G230" i="14"/>
  <c r="G231" i="14"/>
  <c r="G232" i="14"/>
  <c r="G233" i="14"/>
  <c r="G234" i="14"/>
  <c r="G235" i="14"/>
  <c r="G242" i="14"/>
  <c r="G243" i="14"/>
  <c r="G244" i="14"/>
  <c r="G245" i="14"/>
  <c r="G246" i="14"/>
  <c r="G247" i="14"/>
  <c r="G248" i="14"/>
  <c r="G249" i="14"/>
  <c r="G250" i="14"/>
  <c r="G251" i="14"/>
  <c r="G252" i="14"/>
  <c r="G253" i="14"/>
  <c r="G254" i="14"/>
  <c r="G255" i="14"/>
  <c r="G256" i="14"/>
  <c r="G257" i="14"/>
  <c r="G260" i="14"/>
  <c r="G261" i="14"/>
  <c r="G264" i="14"/>
  <c r="G265" i="14"/>
  <c r="G266" i="14"/>
  <c r="G267" i="14"/>
  <c r="G268" i="14"/>
  <c r="G269" i="14"/>
  <c r="G270" i="14"/>
  <c r="G271" i="14"/>
  <c r="G273" i="14"/>
  <c r="G274" i="14"/>
  <c r="G275" i="14"/>
  <c r="G284" i="14"/>
  <c r="G285" i="14"/>
  <c r="G286" i="14"/>
  <c r="G287" i="14"/>
  <c r="G288" i="14"/>
  <c r="G291" i="14"/>
  <c r="G292" i="14"/>
  <c r="G293" i="14"/>
  <c r="G294" i="14"/>
  <c r="G295" i="14"/>
  <c r="G296" i="14"/>
  <c r="G297" i="14"/>
  <c r="G298" i="14"/>
  <c r="G299" i="14"/>
  <c r="G300" i="14"/>
  <c r="G301" i="14"/>
  <c r="G302" i="14"/>
  <c r="G303" i="14"/>
  <c r="G304" i="14"/>
  <c r="G305" i="14"/>
  <c r="G306" i="14"/>
  <c r="G307" i="14"/>
  <c r="G308" i="14"/>
  <c r="G309" i="14"/>
  <c r="G310" i="14"/>
  <c r="G311" i="14"/>
  <c r="G312" i="14"/>
  <c r="G313" i="14"/>
  <c r="G314" i="14"/>
  <c r="G315" i="14"/>
  <c r="G316" i="14"/>
  <c r="G317" i="14"/>
  <c r="G318" i="14"/>
  <c r="G319" i="14"/>
  <c r="G320" i="14"/>
  <c r="G321" i="14"/>
  <c r="G322" i="14"/>
  <c r="G323" i="14"/>
  <c r="G326" i="14"/>
  <c r="G327" i="14"/>
  <c r="G328" i="14"/>
  <c r="G329" i="14"/>
  <c r="G330" i="14"/>
  <c r="G331" i="14"/>
  <c r="G332" i="14"/>
  <c r="G333" i="14"/>
  <c r="G334" i="14"/>
  <c r="G335" i="14"/>
  <c r="G336" i="14"/>
  <c r="G337" i="14"/>
  <c r="G338" i="14"/>
  <c r="G339" i="14"/>
  <c r="G340" i="14"/>
  <c r="G341" i="14"/>
  <c r="G344" i="14"/>
  <c r="G345" i="14"/>
  <c r="G346" i="14"/>
  <c r="G347" i="14"/>
  <c r="G348" i="14"/>
  <c r="G349" i="14"/>
  <c r="G350" i="14"/>
  <c r="G351" i="14"/>
  <c r="G353" i="14"/>
  <c r="G354" i="14"/>
  <c r="G355" i="14"/>
  <c r="G356" i="14"/>
  <c r="G357" i="14"/>
  <c r="G358" i="14"/>
  <c r="G359" i="14"/>
  <c r="G360" i="14"/>
  <c r="G361" i="14"/>
  <c r="G362" i="14"/>
  <c r="G363" i="14"/>
  <c r="G364" i="14"/>
  <c r="G365" i="14"/>
  <c r="G366" i="14"/>
  <c r="G367" i="14"/>
  <c r="G368" i="14"/>
  <c r="G369" i="14"/>
  <c r="G370" i="14"/>
  <c r="G371" i="14"/>
  <c r="G372" i="14"/>
  <c r="G373" i="14"/>
  <c r="G376" i="14"/>
  <c r="G377" i="14"/>
  <c r="G378" i="14"/>
  <c r="G379" i="14"/>
  <c r="G380" i="14"/>
  <c r="G381" i="14"/>
  <c r="G382" i="14"/>
  <c r="G383" i="14"/>
  <c r="G386" i="14"/>
  <c r="G387" i="14"/>
  <c r="G390" i="14"/>
  <c r="G391" i="14"/>
  <c r="G392" i="14"/>
  <c r="G393" i="14"/>
  <c r="G394" i="14"/>
  <c r="G395" i="14"/>
  <c r="G396" i="14"/>
  <c r="G397" i="14"/>
  <c r="G398" i="14"/>
  <c r="G399" i="14"/>
  <c r="G400" i="14"/>
  <c r="G401" i="14"/>
  <c r="G402" i="14"/>
  <c r="G403" i="14"/>
  <c r="G404" i="14"/>
  <c r="G405" i="14"/>
  <c r="G406" i="14"/>
  <c r="G407" i="14"/>
  <c r="G408" i="14"/>
  <c r="G409" i="14"/>
  <c r="G410" i="14"/>
  <c r="G411" i="14"/>
  <c r="G412" i="14"/>
  <c r="G413" i="14"/>
  <c r="G415" i="14"/>
  <c r="G416" i="14"/>
  <c r="G417" i="14"/>
  <c r="G420" i="14"/>
  <c r="G421" i="14"/>
  <c r="G422" i="14"/>
  <c r="G423" i="14"/>
  <c r="G424" i="14"/>
  <c r="G425" i="14"/>
  <c r="G426" i="14"/>
  <c r="G427" i="14"/>
  <c r="G428" i="14"/>
  <c r="G429" i="14"/>
  <c r="G430" i="14"/>
  <c r="G431" i="14"/>
  <c r="G432" i="14"/>
  <c r="G433" i="14"/>
  <c r="G434" i="14"/>
  <c r="G435" i="14"/>
  <c r="G436" i="14"/>
  <c r="G437" i="14"/>
  <c r="G438" i="14"/>
  <c r="G439" i="14"/>
  <c r="G440" i="14"/>
  <c r="G443" i="14"/>
  <c r="G444" i="14"/>
  <c r="G445" i="14"/>
  <c r="G446" i="14"/>
  <c r="G447" i="14"/>
  <c r="G448" i="14"/>
  <c r="G449" i="14"/>
  <c r="G450" i="14"/>
  <c r="G451" i="14"/>
  <c r="G452" i="14"/>
  <c r="G453" i="14"/>
  <c r="G454" i="14"/>
  <c r="G455" i="14"/>
  <c r="G458" i="14"/>
  <c r="G459" i="14"/>
  <c r="G460" i="14"/>
  <c r="G461" i="14"/>
  <c r="G462" i="14"/>
  <c r="G463" i="14"/>
  <c r="G464" i="14"/>
  <c r="G465" i="14"/>
  <c r="G472" i="14"/>
  <c r="G473" i="14"/>
  <c r="G474" i="14"/>
  <c r="G477" i="14"/>
  <c r="G478" i="14"/>
  <c r="G481" i="14"/>
  <c r="G482" i="14"/>
  <c r="G483" i="14"/>
  <c r="G484" i="14"/>
  <c r="G487" i="14"/>
  <c r="G488" i="14"/>
  <c r="G489" i="14"/>
  <c r="G490" i="14"/>
  <c r="G491" i="14"/>
  <c r="G492" i="14"/>
  <c r="G493" i="14"/>
  <c r="G494" i="14"/>
  <c r="G497" i="14"/>
  <c r="G498" i="14"/>
  <c r="G499" i="14"/>
  <c r="G500" i="14"/>
  <c r="G501" i="14"/>
  <c r="G502" i="14"/>
  <c r="G504" i="14"/>
  <c r="G505" i="14"/>
  <c r="G506" i="14"/>
  <c r="G507" i="14"/>
  <c r="G508" i="14"/>
  <c r="G511" i="14"/>
  <c r="G512" i="14"/>
  <c r="G513" i="14"/>
  <c r="G516" i="14"/>
  <c r="G517" i="14"/>
  <c r="G518" i="14"/>
  <c r="G519" i="14"/>
  <c r="G520" i="14"/>
  <c r="G525" i="14"/>
  <c r="G526" i="14"/>
  <c r="G527" i="14"/>
  <c r="G528" i="14"/>
  <c r="G529" i="14"/>
  <c r="G530" i="14"/>
  <c r="G531" i="14"/>
  <c r="G534" i="14"/>
  <c r="G535" i="14"/>
  <c r="G536" i="14"/>
  <c r="G537" i="14"/>
  <c r="G538" i="14"/>
  <c r="G539" i="14"/>
  <c r="G540" i="14"/>
  <c r="G541" i="14"/>
  <c r="G542" i="14"/>
  <c r="G543" i="14"/>
  <c r="G544" i="14"/>
  <c r="G545" i="14"/>
  <c r="G546" i="14"/>
  <c r="G547" i="14"/>
  <c r="G548" i="14"/>
  <c r="G549" i="14"/>
  <c r="G550" i="14"/>
  <c r="G551" i="14"/>
  <c r="G552" i="14"/>
  <c r="G556" i="14"/>
  <c r="G557" i="14"/>
  <c r="G558" i="14"/>
  <c r="G559" i="14"/>
  <c r="G560" i="14"/>
  <c r="G561" i="14"/>
  <c r="G562" i="14"/>
  <c r="G563" i="14"/>
  <c r="G565" i="14"/>
  <c r="G566" i="14"/>
  <c r="G567" i="14"/>
  <c r="G568" i="14"/>
  <c r="G569" i="14"/>
  <c r="G570" i="14"/>
  <c r="G571" i="14"/>
  <c r="G573" i="14"/>
  <c r="G574" i="14"/>
  <c r="G575" i="14"/>
  <c r="G576" i="14"/>
  <c r="G577" i="14"/>
  <c r="G578" i="14"/>
  <c r="G579" i="14"/>
  <c r="G580" i="14"/>
  <c r="G584" i="14"/>
  <c r="G585" i="14"/>
  <c r="G586" i="14"/>
  <c r="G587" i="14"/>
  <c r="G589" i="14"/>
  <c r="G591" i="14"/>
  <c r="G592" i="14"/>
  <c r="G594" i="14"/>
  <c r="G595" i="14"/>
  <c r="G596" i="14"/>
  <c r="G598" i="14"/>
  <c r="G599" i="14"/>
  <c r="G600" i="14"/>
  <c r="G602" i="14"/>
  <c r="G604" i="14"/>
  <c r="G605" i="14"/>
  <c r="G606" i="14"/>
  <c r="G607" i="14"/>
  <c r="G609" i="14"/>
  <c r="G610" i="14"/>
  <c r="G612" i="14"/>
  <c r="G613" i="14"/>
  <c r="G614" i="14"/>
  <c r="G615" i="14"/>
  <c r="G618" i="14"/>
  <c r="G619" i="14"/>
  <c r="G620" i="14"/>
  <c r="G621" i="14"/>
  <c r="G622" i="14"/>
  <c r="G623" i="14"/>
  <c r="G624" i="14"/>
  <c r="G625" i="14"/>
  <c r="G626" i="14"/>
  <c r="G627" i="14"/>
  <c r="G628" i="14"/>
  <c r="G629" i="14"/>
  <c r="G630" i="14"/>
  <c r="G631" i="14"/>
  <c r="G632" i="14"/>
  <c r="G633" i="14"/>
  <c r="G634" i="14"/>
  <c r="G635" i="14"/>
  <c r="G636" i="14"/>
  <c r="G637" i="14"/>
  <c r="G638" i="14"/>
  <c r="G639" i="14"/>
  <c r="G640" i="14"/>
  <c r="G641" i="14"/>
  <c r="G642" i="14"/>
  <c r="G643" i="14"/>
  <c r="G644" i="14"/>
  <c r="G645" i="14"/>
  <c r="G646" i="14"/>
  <c r="G647" i="14"/>
  <c r="G648" i="14"/>
  <c r="G649" i="14"/>
  <c r="G650" i="14"/>
  <c r="G651" i="14"/>
  <c r="G652" i="14"/>
  <c r="G653" i="14"/>
  <c r="G654" i="14"/>
  <c r="G655" i="14"/>
  <c r="G656" i="14"/>
  <c r="G657" i="14"/>
  <c r="G658" i="14"/>
  <c r="G659" i="14"/>
  <c r="G660" i="14"/>
  <c r="G661" i="14"/>
  <c r="G662" i="14"/>
  <c r="G663" i="14"/>
  <c r="G664" i="14"/>
  <c r="G665" i="14"/>
  <c r="G666" i="14"/>
  <c r="G667" i="14"/>
  <c r="G668" i="14"/>
  <c r="G669" i="14"/>
  <c r="G670" i="14"/>
  <c r="G671" i="14"/>
  <c r="G672" i="14"/>
  <c r="G673" i="14"/>
  <c r="G674" i="14"/>
  <c r="G675" i="14"/>
  <c r="G676" i="14"/>
  <c r="G677" i="14"/>
  <c r="G678" i="14"/>
  <c r="G679" i="14"/>
  <c r="G680" i="14"/>
  <c r="G681" i="14"/>
  <c r="G682" i="14"/>
  <c r="G683" i="14"/>
  <c r="G684" i="14"/>
  <c r="G685" i="14"/>
  <c r="G686" i="14"/>
  <c r="G687" i="14"/>
  <c r="G688" i="14"/>
  <c r="G689" i="14"/>
  <c r="G690" i="14"/>
  <c r="G691" i="14"/>
  <c r="G692" i="14"/>
  <c r="G693" i="14"/>
  <c r="G694" i="14"/>
  <c r="G703" i="14"/>
  <c r="G704" i="14"/>
  <c r="G705" i="14"/>
  <c r="G706" i="14"/>
  <c r="G708" i="14"/>
  <c r="G709" i="14"/>
  <c r="G710" i="14"/>
  <c r="G711" i="14"/>
  <c r="G712" i="14"/>
  <c r="G713" i="14"/>
  <c r="G714" i="14"/>
  <c r="G715" i="14"/>
  <c r="G716" i="14"/>
  <c r="G726" i="14"/>
  <c r="G727" i="14"/>
  <c r="G728" i="14"/>
  <c r="G729" i="14"/>
  <c r="F11" i="14"/>
  <c r="F12" i="14"/>
  <c r="F13" i="14"/>
  <c r="F15" i="14"/>
  <c r="F16" i="14"/>
  <c r="F17" i="14"/>
  <c r="F18" i="14"/>
  <c r="F20" i="14"/>
  <c r="F23" i="14"/>
  <c r="F24" i="14"/>
  <c r="F25" i="14"/>
  <c r="F26" i="14"/>
  <c r="F28" i="14"/>
  <c r="F29" i="14"/>
  <c r="F30" i="14"/>
  <c r="F31" i="14"/>
  <c r="F32" i="14"/>
  <c r="F34" i="14"/>
  <c r="F35" i="14"/>
  <c r="F36" i="14"/>
  <c r="F37" i="14"/>
  <c r="F38" i="14"/>
  <c r="F39" i="14"/>
  <c r="F40" i="14"/>
  <c r="F41" i="14"/>
  <c r="F42" i="14"/>
  <c r="F43" i="14"/>
  <c r="F44" i="14"/>
  <c r="F45" i="14"/>
  <c r="F46" i="14"/>
  <c r="F47" i="14"/>
  <c r="F48" i="14"/>
  <c r="F49" i="14"/>
  <c r="F50" i="14"/>
  <c r="F51" i="14"/>
  <c r="F53" i="14"/>
  <c r="F54" i="14"/>
  <c r="F60" i="14"/>
  <c r="F61" i="14"/>
  <c r="F62" i="14"/>
  <c r="F63" i="14"/>
  <c r="F64" i="14"/>
  <c r="F65" i="14"/>
  <c r="F66" i="14"/>
  <c r="F67" i="14"/>
  <c r="F68" i="14"/>
  <c r="F73" i="14"/>
  <c r="F74" i="14"/>
  <c r="F76" i="14"/>
  <c r="F77" i="14"/>
  <c r="F81" i="14"/>
  <c r="F82" i="14"/>
  <c r="F84" i="14"/>
  <c r="F85" i="14"/>
  <c r="F86" i="14"/>
  <c r="F87" i="14"/>
  <c r="F88" i="14"/>
  <c r="F89" i="14"/>
  <c r="F90" i="14"/>
  <c r="F91" i="14"/>
  <c r="F92" i="14"/>
  <c r="F93" i="14"/>
  <c r="F95" i="14"/>
  <c r="F96" i="14"/>
  <c r="F98" i="14"/>
  <c r="F101" i="14"/>
  <c r="F102" i="14"/>
  <c r="F111" i="14"/>
  <c r="F112" i="14"/>
  <c r="F114" i="14"/>
  <c r="F116" i="14"/>
  <c r="F121" i="14"/>
  <c r="F122" i="14"/>
  <c r="F123" i="14"/>
  <c r="F124" i="14"/>
  <c r="F125" i="14"/>
  <c r="F126" i="14"/>
  <c r="F127" i="14"/>
  <c r="F128" i="14"/>
  <c r="F129" i="14"/>
  <c r="F130" i="14"/>
  <c r="F131" i="14"/>
  <c r="F132" i="14"/>
  <c r="F133" i="14"/>
  <c r="F134" i="14"/>
  <c r="F135" i="14"/>
  <c r="F146" i="14"/>
  <c r="F147" i="14"/>
  <c r="F148" i="14"/>
  <c r="F149" i="14"/>
  <c r="F150" i="14"/>
  <c r="F151" i="14"/>
  <c r="F152" i="14"/>
  <c r="F153" i="14"/>
  <c r="F154" i="14"/>
  <c r="F155" i="14"/>
  <c r="F157" i="14"/>
  <c r="F158" i="14"/>
  <c r="F159" i="14"/>
  <c r="F161" i="14"/>
  <c r="F162" i="14"/>
  <c r="F163" i="14"/>
  <c r="F164" i="14"/>
  <c r="F165" i="14"/>
  <c r="F166" i="14"/>
  <c r="F167" i="14"/>
  <c r="F168" i="14"/>
  <c r="F169" i="14"/>
  <c r="F170" i="14"/>
  <c r="F171" i="14"/>
  <c r="F172" i="14"/>
  <c r="F175" i="14"/>
  <c r="F176" i="14"/>
  <c r="F177" i="14"/>
  <c r="F178" i="14"/>
  <c r="F179" i="14"/>
  <c r="F181" i="14"/>
  <c r="F182" i="14"/>
  <c r="F183" i="14"/>
  <c r="F184" i="14"/>
  <c r="F185" i="14"/>
  <c r="F186" i="14"/>
  <c r="F203" i="14"/>
  <c r="F204" i="14"/>
  <c r="F205" i="14"/>
  <c r="F206" i="14"/>
  <c r="F207" i="14"/>
  <c r="F209" i="14"/>
  <c r="F211" i="14"/>
  <c r="F212" i="14"/>
  <c r="F213" i="14"/>
  <c r="F214" i="14"/>
  <c r="F215" i="14"/>
  <c r="F217" i="14"/>
  <c r="F218" i="14"/>
  <c r="F219" i="14"/>
  <c r="F220" i="14"/>
  <c r="F221" i="14"/>
  <c r="F222" i="14"/>
  <c r="F223" i="14"/>
  <c r="F224" i="14"/>
  <c r="F225" i="14"/>
  <c r="F226" i="14"/>
  <c r="F227" i="14"/>
  <c r="F228" i="14"/>
  <c r="F229" i="14"/>
  <c r="F230" i="14"/>
  <c r="F231" i="14"/>
  <c r="F232" i="14"/>
  <c r="F233" i="14"/>
  <c r="F234" i="14"/>
  <c r="F235" i="14"/>
  <c r="F242" i="14"/>
  <c r="F243" i="14"/>
  <c r="F244" i="14"/>
  <c r="F245" i="14"/>
  <c r="F246" i="14"/>
  <c r="F247" i="14"/>
  <c r="F248" i="14"/>
  <c r="F249" i="14"/>
  <c r="F250" i="14"/>
  <c r="F251" i="14"/>
  <c r="F252" i="14"/>
  <c r="F253" i="14"/>
  <c r="F254" i="14"/>
  <c r="F255" i="14"/>
  <c r="F256" i="14"/>
  <c r="F257" i="14"/>
  <c r="F260" i="14"/>
  <c r="F261" i="14"/>
  <c r="F264" i="14"/>
  <c r="F265" i="14"/>
  <c r="F266" i="14"/>
  <c r="F267" i="14"/>
  <c r="F268" i="14"/>
  <c r="F269" i="14"/>
  <c r="F270" i="14"/>
  <c r="F271" i="14"/>
  <c r="F273" i="14"/>
  <c r="F274" i="14"/>
  <c r="F275" i="14"/>
  <c r="F284" i="14"/>
  <c r="F285" i="14"/>
  <c r="F286" i="14"/>
  <c r="F287" i="14"/>
  <c r="F288" i="14"/>
  <c r="F291" i="14"/>
  <c r="F292" i="14"/>
  <c r="F293" i="14"/>
  <c r="F294" i="14"/>
  <c r="F296" i="14"/>
  <c r="F297" i="14"/>
  <c r="F298" i="14"/>
  <c r="F299" i="14"/>
  <c r="F300" i="14"/>
  <c r="F301" i="14"/>
  <c r="F302" i="14"/>
  <c r="F303" i="14"/>
  <c r="F304" i="14"/>
  <c r="F305" i="14"/>
  <c r="F306" i="14"/>
  <c r="F307" i="14"/>
  <c r="F308" i="14"/>
  <c r="F309" i="14"/>
  <c r="F310" i="14"/>
  <c r="F311" i="14"/>
  <c r="F312" i="14"/>
  <c r="F313" i="14"/>
  <c r="F314" i="14"/>
  <c r="F315" i="14"/>
  <c r="F316" i="14"/>
  <c r="F317" i="14"/>
  <c r="F318" i="14"/>
  <c r="F319" i="14"/>
  <c r="F320" i="14"/>
  <c r="F321" i="14"/>
  <c r="F322" i="14"/>
  <c r="F323" i="14"/>
  <c r="F326" i="14"/>
  <c r="F327" i="14"/>
  <c r="F328" i="14"/>
  <c r="F329" i="14"/>
  <c r="F330" i="14"/>
  <c r="F331" i="14"/>
  <c r="F332" i="14"/>
  <c r="F333" i="14"/>
  <c r="F334" i="14"/>
  <c r="F335" i="14"/>
  <c r="F336" i="14"/>
  <c r="F337" i="14"/>
  <c r="F338" i="14"/>
  <c r="F339" i="14"/>
  <c r="F340" i="14"/>
  <c r="F341" i="14"/>
  <c r="F344" i="14"/>
  <c r="F345" i="14"/>
  <c r="F346" i="14"/>
  <c r="F347" i="14"/>
  <c r="F348" i="14"/>
  <c r="F349" i="14"/>
  <c r="F350" i="14"/>
  <c r="F351" i="14"/>
  <c r="F353" i="14"/>
  <c r="F354" i="14"/>
  <c r="F355" i="14"/>
  <c r="F356" i="14"/>
  <c r="F357" i="14"/>
  <c r="F358" i="14"/>
  <c r="F359" i="14"/>
  <c r="F360" i="14"/>
  <c r="F361" i="14"/>
  <c r="F362" i="14"/>
  <c r="F363" i="14"/>
  <c r="F364" i="14"/>
  <c r="F365" i="14"/>
  <c r="F366" i="14"/>
  <c r="F367" i="14"/>
  <c r="F368" i="14"/>
  <c r="F369" i="14"/>
  <c r="F370" i="14"/>
  <c r="F371" i="14"/>
  <c r="F372" i="14"/>
  <c r="F373" i="14"/>
  <c r="F376" i="14"/>
  <c r="F377" i="14"/>
  <c r="F378" i="14"/>
  <c r="F379" i="14"/>
  <c r="F380" i="14"/>
  <c r="F381" i="14"/>
  <c r="F382" i="14"/>
  <c r="F383" i="14"/>
  <c r="F386" i="14"/>
  <c r="F387" i="14"/>
  <c r="F390" i="14"/>
  <c r="F391" i="14"/>
  <c r="F392" i="14"/>
  <c r="F393" i="14"/>
  <c r="F394" i="14"/>
  <c r="F395" i="14"/>
  <c r="F396" i="14"/>
  <c r="F397" i="14"/>
  <c r="F398" i="14"/>
  <c r="F399" i="14"/>
  <c r="F400" i="14"/>
  <c r="F401" i="14"/>
  <c r="F402" i="14"/>
  <c r="F403" i="14"/>
  <c r="F404" i="14"/>
  <c r="F405" i="14"/>
  <c r="F406" i="14"/>
  <c r="F407" i="14"/>
  <c r="F408" i="14"/>
  <c r="F409" i="14"/>
  <c r="F410" i="14"/>
  <c r="F411" i="14"/>
  <c r="F412" i="14"/>
  <c r="F413" i="14"/>
  <c r="F415" i="14"/>
  <c r="F416" i="14"/>
  <c r="F417" i="14"/>
  <c r="F418" i="14"/>
  <c r="F419" i="14"/>
  <c r="F420" i="14"/>
  <c r="F421" i="14"/>
  <c r="F422" i="14"/>
  <c r="F423" i="14"/>
  <c r="F424" i="14"/>
  <c r="F425" i="14"/>
  <c r="F426" i="14"/>
  <c r="F427" i="14"/>
  <c r="F428" i="14"/>
  <c r="F429" i="14"/>
  <c r="F430" i="14"/>
  <c r="F431" i="14"/>
  <c r="F432" i="14"/>
  <c r="F433" i="14"/>
  <c r="F434" i="14"/>
  <c r="F435" i="14"/>
  <c r="F436" i="14"/>
  <c r="F437" i="14"/>
  <c r="F438" i="14"/>
  <c r="F439" i="14"/>
  <c r="F440" i="14"/>
  <c r="F443" i="14"/>
  <c r="F444" i="14"/>
  <c r="F445" i="14"/>
  <c r="F446" i="14"/>
  <c r="F447" i="14"/>
  <c r="F448" i="14"/>
  <c r="F449" i="14"/>
  <c r="F450" i="14"/>
  <c r="F451" i="14"/>
  <c r="F452" i="14"/>
  <c r="F453" i="14"/>
  <c r="F454" i="14"/>
  <c r="F455" i="14"/>
  <c r="F458" i="14"/>
  <c r="F459" i="14"/>
  <c r="F460" i="14"/>
  <c r="F461" i="14"/>
  <c r="F462" i="14"/>
  <c r="F463" i="14"/>
  <c r="F464" i="14"/>
  <c r="F465" i="14"/>
  <c r="F472" i="14"/>
  <c r="F473" i="14"/>
  <c r="F474" i="14"/>
  <c r="F477" i="14"/>
  <c r="F478" i="14"/>
  <c r="F481" i="14"/>
  <c r="F482" i="14"/>
  <c r="F483" i="14"/>
  <c r="F484" i="14"/>
  <c r="F487" i="14"/>
  <c r="F488" i="14"/>
  <c r="F489" i="14"/>
  <c r="F490" i="14"/>
  <c r="F491" i="14"/>
  <c r="F492" i="14"/>
  <c r="F497" i="14"/>
  <c r="F498" i="14"/>
  <c r="F499" i="14"/>
  <c r="F500" i="14"/>
  <c r="F501" i="14"/>
  <c r="F502" i="14"/>
  <c r="F504" i="14"/>
  <c r="F505" i="14"/>
  <c r="F507" i="14"/>
  <c r="F508" i="14"/>
  <c r="F511" i="14"/>
  <c r="F512" i="14"/>
  <c r="F513" i="14"/>
  <c r="F514" i="14"/>
  <c r="F515" i="14"/>
  <c r="F516" i="14"/>
  <c r="F517" i="14"/>
  <c r="F519" i="14"/>
  <c r="F520" i="14"/>
  <c r="F525" i="14"/>
  <c r="F526" i="14"/>
  <c r="F528" i="14"/>
  <c r="F529" i="14"/>
  <c r="F530" i="14"/>
  <c r="F531" i="14"/>
  <c r="F534" i="14"/>
  <c r="F535" i="14"/>
  <c r="F536" i="14"/>
  <c r="F537" i="14"/>
  <c r="F538" i="14"/>
  <c r="F539" i="14"/>
  <c r="F540" i="14"/>
  <c r="F541" i="14"/>
  <c r="F542" i="14"/>
  <c r="F543" i="14"/>
  <c r="F544" i="14"/>
  <c r="F545" i="14"/>
  <c r="F546" i="14"/>
  <c r="F548" i="14"/>
  <c r="F557" i="14"/>
  <c r="F558" i="14"/>
  <c r="F559" i="14"/>
  <c r="F560" i="14"/>
  <c r="F561" i="14"/>
  <c r="F562" i="14"/>
  <c r="F563" i="14"/>
  <c r="F565" i="14"/>
  <c r="F566" i="14"/>
  <c r="F567" i="14"/>
  <c r="F568" i="14"/>
  <c r="F569" i="14"/>
  <c r="F570" i="14"/>
  <c r="F571" i="14"/>
  <c r="F573" i="14"/>
  <c r="F574" i="14"/>
  <c r="F575" i="14"/>
  <c r="F576" i="14"/>
  <c r="F577" i="14"/>
  <c r="F578" i="14"/>
  <c r="F579" i="14"/>
  <c r="F580" i="14"/>
  <c r="F584" i="14"/>
  <c r="F585" i="14"/>
  <c r="F586" i="14"/>
  <c r="F587" i="14"/>
  <c r="F589" i="14"/>
  <c r="F591" i="14"/>
  <c r="F592" i="14"/>
  <c r="F594" i="14"/>
  <c r="F595" i="14"/>
  <c r="F596" i="14"/>
  <c r="F598" i="14"/>
  <c r="F599" i="14"/>
  <c r="F600" i="14"/>
  <c r="F602" i="14"/>
  <c r="F604" i="14"/>
  <c r="F605" i="14"/>
  <c r="F606" i="14"/>
  <c r="F607" i="14"/>
  <c r="F609" i="14"/>
  <c r="F610" i="14"/>
  <c r="F612" i="14"/>
  <c r="F613" i="14"/>
  <c r="F614" i="14"/>
  <c r="F615" i="14"/>
  <c r="F618" i="14"/>
  <c r="F619" i="14"/>
  <c r="F620" i="14"/>
  <c r="F621" i="14"/>
  <c r="F622" i="14"/>
  <c r="F623" i="14"/>
  <c r="F624" i="14"/>
  <c r="F625" i="14"/>
  <c r="F627" i="14"/>
  <c r="F628" i="14"/>
  <c r="F631" i="14"/>
  <c r="F632" i="14"/>
  <c r="F633" i="14"/>
  <c r="F634" i="14"/>
  <c r="F635" i="14"/>
  <c r="F636" i="14"/>
  <c r="F637" i="14"/>
  <c r="F638" i="14"/>
  <c r="F639" i="14"/>
  <c r="F640" i="14"/>
  <c r="F641" i="14"/>
  <c r="F642" i="14"/>
  <c r="F643" i="14"/>
  <c r="F644" i="14"/>
  <c r="F645" i="14"/>
  <c r="F646" i="14"/>
  <c r="F647" i="14"/>
  <c r="F648" i="14"/>
  <c r="F649" i="14"/>
  <c r="F650" i="14"/>
  <c r="F651" i="14"/>
  <c r="F652" i="14"/>
  <c r="F653" i="14"/>
  <c r="F654" i="14"/>
  <c r="F655" i="14"/>
  <c r="F656" i="14"/>
  <c r="F657" i="14"/>
  <c r="F658" i="14"/>
  <c r="F659" i="14"/>
  <c r="F660" i="14"/>
  <c r="F661" i="14"/>
  <c r="F662" i="14"/>
  <c r="F663" i="14"/>
  <c r="F664" i="14"/>
  <c r="F665" i="14"/>
  <c r="F666" i="14"/>
  <c r="F667" i="14"/>
  <c r="F668" i="14"/>
  <c r="F669" i="14"/>
  <c r="F670" i="14"/>
  <c r="F671" i="14"/>
  <c r="F672" i="14"/>
  <c r="F673" i="14"/>
  <c r="F674" i="14"/>
  <c r="F675" i="14"/>
  <c r="F676" i="14"/>
  <c r="F677" i="14"/>
  <c r="F678" i="14"/>
  <c r="F679" i="14"/>
  <c r="F680" i="14"/>
  <c r="F681" i="14"/>
  <c r="F682" i="14"/>
  <c r="F683" i="14"/>
  <c r="F684" i="14"/>
  <c r="F685" i="14"/>
  <c r="F686" i="14"/>
  <c r="F687" i="14"/>
  <c r="F688" i="14"/>
  <c r="F689" i="14"/>
  <c r="F690" i="14"/>
  <c r="F691" i="14"/>
  <c r="F692" i="14"/>
  <c r="F693" i="14"/>
  <c r="F694" i="14"/>
  <c r="F703" i="14"/>
  <c r="F704" i="14"/>
  <c r="F705" i="14"/>
  <c r="F706" i="14"/>
  <c r="F708" i="14"/>
  <c r="F709" i="14"/>
  <c r="F710" i="14"/>
  <c r="F711" i="14"/>
  <c r="F712" i="14"/>
  <c r="F713" i="14"/>
  <c r="F714" i="14"/>
  <c r="F715" i="14"/>
  <c r="F716" i="14"/>
  <c r="F722" i="14"/>
  <c r="F723" i="14"/>
  <c r="F724" i="14"/>
  <c r="F725" i="14"/>
  <c r="F726" i="14"/>
  <c r="F727" i="14"/>
  <c r="F728" i="14"/>
  <c r="F729" i="14"/>
  <c r="D695" i="14" l="1"/>
  <c r="D722" i="14"/>
  <c r="J313" i="14"/>
  <c r="D724" i="14" l="1"/>
  <c r="G724" i="14" s="1"/>
  <c r="D723" i="14"/>
  <c r="G723" i="14" s="1"/>
  <c r="D725" i="14"/>
  <c r="G725" i="14" s="1"/>
  <c r="D721" i="14"/>
  <c r="G722" i="14"/>
  <c r="F10" i="14"/>
  <c r="D720" i="14" l="1"/>
  <c r="J358" i="14"/>
  <c r="I9" i="14"/>
  <c r="I10" i="14"/>
  <c r="G9" i="14"/>
  <c r="G10" i="14"/>
  <c r="F9" i="14"/>
  <c r="D696" i="14" l="1"/>
  <c r="J7" i="14"/>
  <c r="J307" i="14" l="1"/>
  <c r="J713" i="14" l="1"/>
  <c r="J520" i="14" l="1"/>
  <c r="J517" i="14" l="1"/>
  <c r="I8" i="14"/>
  <c r="G8" i="14"/>
  <c r="F8" i="14"/>
  <c r="I7" i="14" l="1"/>
  <c r="F7" i="14" l="1"/>
  <c r="G7" i="14" l="1"/>
</calcChain>
</file>

<file path=xl/sharedStrings.xml><?xml version="1.0" encoding="utf-8"?>
<sst xmlns="http://schemas.openxmlformats.org/spreadsheetml/2006/main" count="1552" uniqueCount="1455">
  <si>
    <t>Наименование показателя</t>
  </si>
  <si>
    <t>Код по бюджетной классификации</t>
  </si>
  <si>
    <t>% исполнения</t>
  </si>
  <si>
    <t>к закону о бюджете</t>
  </si>
  <si>
    <t>к уточненному плану</t>
  </si>
  <si>
    <t>(тыс. руб.)</t>
  </si>
  <si>
    <t>справочно</t>
  </si>
  <si>
    <t>Факт за аналогичный период прошлого года</t>
  </si>
  <si>
    <t>Темп роста поступлений к аналогичному периоду прошлого года, %</t>
  </si>
  <si>
    <t>Доходы бюджета - Всего</t>
  </si>
  <si>
    <t>х</t>
  </si>
  <si>
    <t>Д.Е Цветков</t>
  </si>
  <si>
    <t>Заместитель начальника управления сводного бюджетного планирования и анализа исполнения бюджета</t>
  </si>
  <si>
    <t xml:space="preserve">Утверждено законом 83-ЗО от 28.12.202 
(от 20.10.2022 
№ 55-ЗО)
</t>
  </si>
  <si>
    <t>СВОДКА ОБ ИСПОЛНЕНИИ ОБЛАСТНОГО БЮДЖЕТА ТВЕРСКОЙ ОБЛАСТИ
НА 1 ДЕКАБРЯ 2022 ГОДА</t>
  </si>
  <si>
    <t>Уточненный план на 01.12.2022</t>
  </si>
  <si>
    <t>Исполнено
на 01.12.2022</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</si>
  <si>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</si>
  <si>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</si>
  <si>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</si>
  <si>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</si>
  <si>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</si>
  <si>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</si>
  <si>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прибыль организаций, уплачиваемый международными холдинговыми компаниями,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</si>
  <si>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</si>
  <si>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</si>
  <si>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</si>
  <si>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</si>
  <si>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</si>
  <si>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</si>
  <si>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</si>
  <si>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</si>
  <si>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</si>
  <si>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</si>
  <si>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</si>
  <si>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пиво, напитки, изготавливаемые на основе пива, производимые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</si>
  <si>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</si>
  <si>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</si>
  <si>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</si>
  <si>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</si>
  <si>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</si>
  <si>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</si>
  <si>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</si>
  <si>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</si>
  <si>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</si>
  <si>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</si>
  <si>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</si>
  <si>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</si>
  <si>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</si>
  <si>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</si>
  <si>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</si>
  <si>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</si>
  <si>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</si>
  <si>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</si>
  <si>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</si>
  <si>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</si>
  <si>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</si>
  <si>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</si>
  <si>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</si>
  <si>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</si>
  <si>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</si>
  <si>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</si>
  <si>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</si>
  <si>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</si>
  <si>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</si>
  <si>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</si>
  <si>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</si>
  <si>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Налог на профессиональный доход</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</si>
  <si>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</si>
  <si>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</si>
  <si>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</si>
  <si>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</si>
  <si>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</si>
  <si>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</si>
  <si>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</si>
  <si>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</si>
  <si>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</si>
  <si>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</si>
  <si>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</si>
  <si>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</si>
  <si>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</si>
  <si>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</si>
  <si>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</si>
  <si>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</si>
  <si>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</si>
  <si>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</si>
  <si>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</si>
  <si>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</si>
  <si>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</si>
  <si>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</si>
  <si>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</si>
  <si>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</si>
  <si>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</si>
  <si>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</si>
  <si>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</si>
  <si>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</si>
  <si>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</si>
  <si>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</si>
  <si>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</si>
  <si>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</si>
  <si>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</si>
  <si>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</si>
  <si>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</si>
  <si>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</si>
  <si>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</si>
  <si>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</si>
  <si>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</si>
  <si>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</si>
  <si>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</si>
  <si>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</si>
  <si>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</si>
  <si>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</si>
  <si>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</si>
  <si>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</si>
  <si>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</si>
  <si>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</si>
  <si>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</si>
  <si>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</si>
  <si>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</si>
  <si>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</si>
  <si>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</si>
  <si>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</si>
  <si>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</si>
  <si>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</si>
  <si>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</si>
  <si>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</si>
  <si>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</si>
  <si>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</si>
  <si>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</si>
  <si>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</si>
  <si>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</si>
  <si>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</si>
  <si>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</si>
  <si>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</si>
  <si>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</si>
  <si>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</si>
  <si>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</si>
  <si>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</si>
  <si>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</si>
  <si>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</si>
  <si>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</si>
  <si>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</si>
  <si>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</si>
  <si>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субъектов Российской Федерации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</si>
  <si>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</si>
  <si>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</si>
  <si>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</si>
  <si>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</si>
  <si>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</si>
  <si>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</si>
  <si>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</si>
  <si>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</si>
  <si>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</si>
  <si>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</si>
  <si>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</si>
  <si>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</si>
  <si>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</si>
  <si>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</si>
  <si>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</si>
  <si>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</si>
  <si>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</si>
  <si>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</si>
  <si>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</si>
  <si>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</si>
  <si>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</si>
  <si>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</si>
  <si>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</si>
  <si>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</si>
  <si>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</si>
  <si>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</si>
  <si>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</si>
  <si>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</si>
  <si>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</si>
  <si>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</si>
  <si>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</si>
  <si>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</si>
  <si>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</si>
  <si>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</si>
  <si>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</si>
  <si>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</si>
  <si>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</si>
  <si>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федерального бюджета</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</si>
  <si>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</si>
  <si>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</si>
  <si>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</si>
  <si>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</si>
  <si>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</si>
  <si>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</si>
  <si>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</si>
  <si>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</si>
  <si>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</si>
  <si>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</si>
  <si>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</si>
  <si>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</si>
  <si>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</si>
  <si>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</si>
  <si>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</si>
  <si>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</si>
  <si>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</si>
  <si>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</si>
  <si>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</si>
  <si>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</si>
  <si>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</si>
  <si>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</si>
  <si>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</si>
  <si>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</si>
  <si>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</si>
  <si>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</si>
  <si>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</si>
  <si>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</si>
  <si>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</si>
  <si>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</si>
  <si>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</si>
  <si>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</si>
  <si>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</si>
  <si>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</si>
  <si>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</si>
  <si>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</si>
  <si>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</si>
  <si>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</si>
  <si>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</si>
  <si>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</si>
  <si>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</si>
  <si>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</si>
  <si>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</si>
  <si>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</si>
  <si>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</si>
  <si>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</si>
  <si>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</si>
  <si>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</si>
  <si>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</si>
  <si>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</si>
  <si>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</si>
  <si>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</si>
  <si>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</si>
  <si>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</si>
  <si>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</si>
  <si>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</si>
  <si>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</si>
  <si>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</si>
  <si>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</si>
  <si>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</si>
  <si>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</si>
  <si>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</si>
  <si>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</si>
  <si>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</si>
  <si>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</si>
  <si>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</si>
  <si>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</si>
  <si>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</si>
  <si>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</si>
  <si>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</si>
  <si>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</si>
  <si>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</si>
  <si>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</si>
  <si>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</si>
  <si>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</si>
  <si>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</si>
  <si>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</si>
  <si>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</si>
  <si>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</si>
  <si>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</si>
  <si>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</si>
  <si>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</si>
  <si>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</si>
  <si>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</si>
  <si>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</si>
  <si>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</si>
  <si>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</si>
  <si>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</si>
  <si>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</si>
  <si>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</si>
  <si>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</si>
  <si>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</si>
  <si>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</si>
  <si>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</si>
  <si>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</si>
  <si>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</si>
  <si>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ПОСТУПЛЕНИЯ (ПЕРЕЧИСЛЕНИЯ) ПО УРЕГУЛИРОВАНИЮ РАСЧЕТОВ МЕЖДУ БЮДЖЕТАМИ БЮДЖЕТНОЙ СИСТЕМЫ РОССИЙСКОЙ ФЕДЕРАЦИИ</t>
  </si>
  <si>
    <t>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</si>
  <si>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</si>
  <si>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</si>
  <si>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</si>
  <si>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</si>
  <si>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</si>
  <si>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</si>
  <si>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</si>
  <si>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</si>
  <si>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</si>
  <si>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</si>
  <si>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</si>
  <si>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</si>
  <si>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</si>
  <si>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</si>
  <si>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</si>
  <si>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</si>
  <si>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</si>
  <si>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</si>
  <si>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</si>
  <si>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</si>
  <si>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</si>
  <si>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</si>
  <si>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</si>
  <si>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</si>
  <si>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</si>
  <si>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</si>
  <si>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</si>
  <si>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</si>
  <si>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</si>
  <si>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</si>
  <si>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</si>
  <si>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</si>
  <si>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</si>
  <si>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</si>
  <si>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</si>
  <si>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создание детских технопарков "Кванториум"</t>
  </si>
  <si>
    <t>Субсидии бюджетам субъектов Российской Федерации на создание детских технопарков "Кванториум"</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</si>
  <si>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</si>
  <si>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</si>
  <si>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</si>
  <si>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</si>
  <si>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</si>
  <si>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</si>
  <si>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</si>
  <si>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</si>
  <si>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</si>
  <si>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</si>
  <si>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</si>
  <si>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</si>
  <si>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</si>
  <si>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</si>
  <si>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</si>
  <si>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</si>
  <si>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</si>
  <si>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</si>
  <si>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</si>
  <si>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</si>
  <si>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</si>
  <si>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</si>
  <si>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</si>
  <si>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</si>
  <si>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</si>
  <si>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</si>
  <si>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повышение эффективности службы занятости</t>
  </si>
  <si>
    <t>Субсидии бюджетам субъектов Российской Федерации на повышение эффективности службы занятости</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</si>
  <si>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</si>
  <si>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</si>
  <si>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</si>
  <si>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</si>
  <si>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</si>
  <si>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</si>
  <si>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</si>
  <si>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обеспечение поддержки общественных инициатив на создание модульных некапитальных средств размещения (кемпингов и автокемпингов)</t>
  </si>
  <si>
    <t>Субсидии бюджетам субъектов Российской Федерации на обеспечение поддержки общественных инициатив на создание модульных некапитальных средств размещения (кемпингов и автокемпингов)</t>
  </si>
  <si>
    <t>Субсидии бюджетам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</si>
  <si>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</si>
  <si>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</si>
  <si>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</si>
  <si>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</si>
  <si>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</si>
  <si>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</si>
  <si>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</si>
  <si>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</si>
  <si>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</si>
  <si>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</si>
  <si>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</si>
  <si>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</si>
  <si>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</si>
  <si>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</si>
  <si>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</si>
  <si>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</si>
  <si>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</si>
  <si>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</si>
  <si>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</si>
  <si>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</si>
  <si>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</si>
  <si>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</si>
  <si>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</si>
  <si>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</si>
  <si>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</si>
  <si>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</si>
  <si>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</si>
  <si>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</si>
  <si>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</si>
  <si>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</si>
  <si>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</si>
  <si>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</si>
  <si>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</si>
  <si>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</si>
  <si>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</si>
  <si>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</si>
  <si>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</si>
  <si>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</si>
  <si>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</si>
  <si>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</si>
  <si>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</si>
  <si>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</si>
  <si>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</si>
  <si>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</si>
  <si>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</si>
  <si>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</si>
  <si>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</si>
  <si>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</si>
  <si>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на реконструкцию и капитальный ремонт муниципальных музеев</t>
  </si>
  <si>
    <t>Субсидии бюджетам субъектов Российской Федерации на реконструкцию и капитальный ремонт муниципальных музеев</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</si>
  <si>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</si>
  <si>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</si>
  <si>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</si>
  <si>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</si>
  <si>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</si>
  <si>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</si>
  <si>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на софинансирование закупки оборудования для создания "умных" спортивных площадок</t>
  </si>
  <si>
    <t>Субсидии бюджетам субъектов Российской Федерации на софинансирование закупки оборудования для создания "умных" спортивных площадок</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</si>
  <si>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</si>
  <si>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</si>
  <si>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</si>
  <si>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</si>
  <si>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</si>
  <si>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</si>
  <si>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</si>
  <si>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</si>
  <si>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</si>
  <si>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</si>
  <si>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</si>
  <si>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Субвенции бюджетам бюджетной системы Российской Федерации</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</si>
  <si>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</si>
  <si>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</si>
  <si>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</si>
  <si>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</si>
  <si>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</si>
  <si>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</si>
  <si>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</si>
  <si>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</si>
  <si>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</si>
  <si>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</si>
  <si>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</si>
  <si>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</si>
  <si>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</si>
  <si>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</si>
  <si>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</si>
  <si>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</si>
  <si>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</si>
  <si>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</si>
  <si>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</si>
  <si>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</si>
  <si>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</si>
  <si>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</si>
  <si>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</si>
  <si>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</si>
  <si>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</si>
  <si>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</si>
  <si>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</si>
  <si>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</si>
  <si>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</si>
  <si>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</si>
  <si>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</si>
  <si>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</si>
  <si>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</si>
  <si>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</si>
  <si>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</si>
  <si>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</si>
  <si>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</si>
  <si>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</si>
  <si>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</si>
  <si>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</si>
  <si>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</si>
  <si>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</si>
  <si>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</si>
  <si>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</si>
  <si>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</si>
  <si>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</si>
  <si>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</si>
  <si>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</si>
  <si>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</si>
  <si>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</si>
  <si>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t>
  </si>
  <si>
    <t>Межбюджетные трансферты, передаваемые бюджетам на возмещение производителям зерновых культур части затрат на производство и реализацию зерновых культур</t>
  </si>
  <si>
    <t>Межбюджетные трансферты, передаваемые бюджетам субъектов Российской Федерации на возмещение производителям зерновых культур части затрат на производство и реализацию зерновых культур</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</si>
  <si>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</si>
  <si>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</si>
  <si>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</si>
  <si>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</si>
  <si>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</si>
  <si>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</si>
  <si>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</si>
  <si>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</si>
  <si>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</si>
  <si>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</si>
  <si>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</si>
  <si>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</si>
  <si>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</si>
  <si>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</si>
  <si>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</si>
  <si>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</si>
  <si>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</si>
  <si>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</si>
  <si>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</si>
  <si>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</si>
  <si>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</si>
  <si>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</si>
  <si>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</si>
  <si>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</si>
  <si>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</si>
  <si>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</si>
  <si>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</si>
  <si>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Прочие безвозмездные поступления от государственных (муниципальных) организаций в бюджеты субъектов Российской Федерации</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</si>
  <si>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</si>
  <si>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</si>
  <si>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</si>
  <si>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ПРОЧИЕ БЕЗВОЗМЕЗДНЫЕ ПОСТУПЛЕНИЯ</t>
  </si>
  <si>
    <t>Прочие безвозмездные поступления в бюджеты субъектов Российской Федерации</t>
  </si>
  <si>
    <t>Поступления от денежных пожертвований, предоставляемых физическими лицами получателям средств бюджетов субъектов Российской Федерации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</si>
  <si>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</si>
  <si>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</si>
  <si>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</si>
  <si>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</si>
  <si>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</si>
  <si>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</si>
  <si>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</si>
  <si>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Доходы бюджетов субъектов Российской Федерации от возврата остатков субсидий на строительство и реконструкцию (модернизацию) объектов питьевого водоснабжения из бюджетов муниципальных образований</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</si>
  <si>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</si>
  <si>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</si>
  <si>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Доходы бюджетов субъектов Российской Федерации от возврата остатков субсидий на реализацию мероприятий по созданию в субъектах Российской Федерации новых мест в общеобразовательных организациях из бюджетов муниципальных образований</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</si>
  <si>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</si>
  <si>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Доходы бюджетов субъектов Российской Федерации от возврата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муниципальных образований</t>
  </si>
  <si>
    <t>Доходы бюджетов субъектов Российской Федерации от возврата остатков субвенций на проведение Всероссийской переписи населения 2020 года из бюджетов муниципальных образований</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</si>
  <si>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</si>
  <si>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муниципальных образований</t>
  </si>
  <si>
    <t>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</si>
  <si>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</si>
  <si>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</si>
  <si>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</si>
  <si>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</si>
  <si>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субъектов Российской Федерации</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</si>
  <si>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</si>
  <si>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</si>
  <si>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субсидий на ликвидацию несанкционированных свалок в границах городов и наиболее опасных объектов накопленного экологического вреда окружающей среде из бюджетов субъектов Российской Федерации</t>
  </si>
  <si>
    <t>Возврат остатков субсидий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из бюджетов субъектов Российской Федерации</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</si>
  <si>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</si>
  <si>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</si>
  <si>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</si>
  <si>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</si>
  <si>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</si>
  <si>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</si>
  <si>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</si>
  <si>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создание системы поддержки фермеров и развитие сельской кооперации из бюджетов субъектов Российской Федерации</t>
  </si>
  <si>
    <t>Возврат остатков субсидий на реализацию мероприятий по обеспечению жильем молодых семей из бюджетов субъектов Российской Федерации</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</si>
  <si>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</si>
  <si>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</si>
  <si>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</si>
  <si>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</si>
  <si>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Возврат остатков субсидий на реализацию программ формирования современной городской среды из бюджетов субъектов Российской Федерации</t>
  </si>
  <si>
    <t>Возврат остатков субсидий на обеспечение комплексного развития сельских территорий из бюджетов субъектов Российской Федерации</t>
  </si>
  <si>
    <t>Возврат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субъектов Российской Федерации</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</si>
  <si>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</si>
  <si>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</si>
  <si>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Возврат остатков субвенций на осуществление отдельных полномочий в области лесных отношений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</si>
  <si>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</si>
  <si>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</si>
  <si>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</si>
  <si>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</si>
  <si>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субвенций на проведение Всероссийской переписи населения 2020 года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</si>
  <si>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</si>
  <si>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</si>
  <si>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остатков иных межбюджетных трансфертов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</si>
  <si>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</si>
  <si>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</si>
  <si>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</si>
  <si>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</si>
  <si>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</si>
  <si>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</si>
  <si>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осуществления оплаты отпусков и выплаты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соответствии с решениями Правительства Российской Федерации в 2020 году предоставлялись выплаты стимулирующего характера за особые условия труда и дополнительную нагрузку, в том числе в целях компенсации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</si>
  <si>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</si>
  <si>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</si>
  <si>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</si>
  <si>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</si>
  <si>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</si>
  <si>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</si>
  <si>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</si>
  <si>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00010101016020000110</t>
  </si>
  <si>
    <t>00010102000010000110</t>
  </si>
  <si>
    <t>00010102010010000110</t>
  </si>
  <si>
    <t>00010102020010000110</t>
  </si>
  <si>
    <t>00010102030010000110</t>
  </si>
  <si>
    <t>00010102040010000110</t>
  </si>
  <si>
    <t>00010102050010000110</t>
  </si>
  <si>
    <t>00010102080010000110</t>
  </si>
  <si>
    <t>00010102100010000110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</si>
  <si>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</si>
  <si>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</si>
  <si>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</si>
  <si>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</si>
  <si>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</si>
  <si>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</si>
  <si>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</si>
  <si>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</si>
  <si>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</si>
  <si>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</si>
  <si>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</si>
  <si>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</si>
  <si>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</si>
  <si>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</si>
  <si>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</si>
  <si>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</si>
  <si>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</si>
  <si>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</si>
  <si>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</si>
  <si>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</si>
  <si>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</si>
  <si>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</si>
  <si>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</si>
  <si>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</si>
  <si>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</si>
  <si>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</si>
  <si>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</si>
  <si>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</si>
  <si>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</si>
  <si>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</si>
  <si>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</si>
  <si>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</si>
  <si>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</si>
  <si>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</si>
  <si>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</si>
  <si>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</si>
  <si>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00010506000010000110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</si>
  <si>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</si>
  <si>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</si>
  <si>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</si>
  <si>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</si>
  <si>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</si>
  <si>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</si>
  <si>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</si>
  <si>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</si>
  <si>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</si>
  <si>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</si>
  <si>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</si>
  <si>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</si>
  <si>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00010701080010000110</t>
  </si>
  <si>
    <t>00010704000010000110</t>
  </si>
  <si>
    <t>00010704010010000110</t>
  </si>
  <si>
    <t>00010704020010000110</t>
  </si>
  <si>
    <t>00010704030010000110</t>
  </si>
  <si>
    <t>00010800000000000000</t>
  </si>
  <si>
    <t>00010802000010000110</t>
  </si>
  <si>
    <t>00010802020010000110</t>
  </si>
  <si>
    <t>00010805000010000110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</si>
  <si>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</si>
  <si>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</si>
  <si>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</si>
  <si>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</si>
  <si>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</si>
  <si>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</si>
  <si>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</si>
  <si>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</si>
  <si>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</si>
  <si>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</si>
  <si>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</si>
  <si>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</si>
  <si>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</si>
  <si>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</si>
  <si>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</si>
  <si>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00010807300010000110</t>
  </si>
  <si>
    <t>00010807310010000110</t>
  </si>
  <si>
    <t>00010807380010000110</t>
  </si>
  <si>
    <t>00010807390010000110</t>
  </si>
  <si>
    <t>00010807400010000110</t>
  </si>
  <si>
    <t>00010807510010000110</t>
  </si>
  <si>
    <t>00010900000000000000</t>
  </si>
  <si>
    <t>00010901000000000110</t>
  </si>
  <si>
    <t>00010901020040000110</t>
  </si>
  <si>
    <t>00010904000000000110</t>
  </si>
  <si>
    <t>00010904010020000110</t>
  </si>
  <si>
    <t>00010904020020000110</t>
  </si>
  <si>
    <t>00010904030010000110</t>
  </si>
  <si>
    <t>00010904040010000110</t>
  </si>
  <si>
    <t>00010906000020000110</t>
  </si>
  <si>
    <t>00010906010020000110</t>
  </si>
  <si>
    <t>00010906020020000110</t>
  </si>
  <si>
    <t>00010911000020000110</t>
  </si>
  <si>
    <t>00010911010020000110</t>
  </si>
  <si>
    <t>00011100000000000000</t>
  </si>
  <si>
    <t>00011101000000000120</t>
  </si>
  <si>
    <t>00011101020020000120</t>
  </si>
  <si>
    <t>00011102000000000120</t>
  </si>
  <si>
    <t>00011102100000000120</t>
  </si>
  <si>
    <t>00011102102020000120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</si>
  <si>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</si>
  <si>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</si>
  <si>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</si>
  <si>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</si>
  <si>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</si>
  <si>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</si>
  <si>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</si>
  <si>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</si>
  <si>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</si>
  <si>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</si>
  <si>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</si>
  <si>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</si>
  <si>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</si>
  <si>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00011105400000000120</t>
  </si>
  <si>
    <t>00011105420000000120</t>
  </si>
  <si>
    <t>00011105420020000120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</si>
  <si>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</si>
  <si>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</si>
  <si>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</si>
  <si>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</si>
  <si>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</si>
  <si>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</si>
  <si>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</si>
  <si>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</si>
  <si>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</si>
  <si>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00011201030010000120</t>
  </si>
  <si>
    <t>00011201040010000120</t>
  </si>
  <si>
    <t>00011201041010000120</t>
  </si>
  <si>
    <t>00011201042010000120</t>
  </si>
  <si>
    <t>00011201070010000120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</si>
  <si>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</si>
  <si>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</si>
  <si>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</si>
  <si>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</si>
  <si>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</si>
  <si>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</si>
  <si>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</si>
  <si>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</si>
  <si>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</si>
  <si>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</si>
  <si>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</si>
  <si>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</si>
  <si>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</si>
  <si>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</si>
  <si>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</si>
  <si>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</si>
  <si>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</si>
  <si>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</si>
  <si>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</si>
  <si>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</si>
  <si>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</si>
  <si>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</si>
  <si>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</si>
  <si>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00011301991010000130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</si>
  <si>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</si>
  <si>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</si>
  <si>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</si>
  <si>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</si>
  <si>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</si>
  <si>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</si>
  <si>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</si>
  <si>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</si>
  <si>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</si>
  <si>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</si>
  <si>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00011402020020000410</t>
  </si>
  <si>
    <t>00011402020020000440</t>
  </si>
  <si>
    <t>00011402022020000410</t>
  </si>
  <si>
    <t>00011402022020000440</t>
  </si>
  <si>
    <t>00011402023020000410</t>
  </si>
  <si>
    <t>00011406000000000430</t>
  </si>
  <si>
    <t>00011406020000000430</t>
  </si>
  <si>
    <t>00011406022020000430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</si>
  <si>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</si>
  <si>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</si>
  <si>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</si>
  <si>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</si>
  <si>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</si>
  <si>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</si>
  <si>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</si>
  <si>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</si>
  <si>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</si>
  <si>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</si>
  <si>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</si>
  <si>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</si>
  <si>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</si>
  <si>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</si>
  <si>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</si>
  <si>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</si>
  <si>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</si>
  <si>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</si>
  <si>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</si>
  <si>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</si>
  <si>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</si>
  <si>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</si>
  <si>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</si>
  <si>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</si>
  <si>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</si>
  <si>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</si>
  <si>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</si>
  <si>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</si>
  <si>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</si>
  <si>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</si>
  <si>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</si>
  <si>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</si>
  <si>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</si>
  <si>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</si>
  <si>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</si>
  <si>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</si>
  <si>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</si>
  <si>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00011601170010000140</t>
  </si>
  <si>
    <t>00011601173010000140</t>
  </si>
  <si>
    <t>00011601190010000140</t>
  </si>
  <si>
    <t>00011601192010000140</t>
  </si>
  <si>
    <t>00011601193010000140</t>
  </si>
  <si>
    <t>00011601200010000140</t>
  </si>
  <si>
    <t>00011601202010000140</t>
  </si>
  <si>
    <t>00011601203010000140</t>
  </si>
  <si>
    <t>00011601205010000140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</si>
  <si>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</si>
  <si>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</si>
  <si>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</si>
  <si>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</si>
  <si>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</si>
  <si>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</si>
  <si>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</si>
  <si>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</si>
  <si>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</si>
  <si>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00011607040000000140</t>
  </si>
  <si>
    <t>00011607040020000140</t>
  </si>
  <si>
    <t>00011607090000000140</t>
  </si>
  <si>
    <t>00011607090020000140</t>
  </si>
  <si>
    <t>00011609000000000140</t>
  </si>
  <si>
    <t>00011609030020000140</t>
  </si>
  <si>
    <t>00011610000000000140</t>
  </si>
  <si>
    <t>00011610020020000140</t>
  </si>
  <si>
    <t>00011610021020000140</t>
  </si>
  <si>
    <t>00011610022020000140</t>
  </si>
  <si>
    <t>00011610050000000140</t>
  </si>
  <si>
    <t>00011610056020000140</t>
  </si>
  <si>
    <t>00011610120000000140</t>
  </si>
  <si>
    <t>00011610122010000140</t>
  </si>
  <si>
    <t>00011610128010000140</t>
  </si>
  <si>
    <t>00011611000010000140</t>
  </si>
  <si>
    <t>00011611060010000140</t>
  </si>
  <si>
    <t>00011611063010000140</t>
  </si>
  <si>
    <t>00011700000000000000</t>
  </si>
  <si>
    <t>00011701000000000180</t>
  </si>
  <si>
    <t>00011701020020000180</t>
  </si>
  <si>
    <t>00011705000000000180</t>
  </si>
  <si>
    <t>00011705020020000180</t>
  </si>
  <si>
    <t>00011800000000000000</t>
  </si>
  <si>
    <t>00011802000000000150</t>
  </si>
  <si>
    <t>00011802200020000150</t>
  </si>
  <si>
    <t>00020000000000000000</t>
  </si>
  <si>
    <t>00020200000000000000</t>
  </si>
  <si>
    <t>00020210000000000150</t>
  </si>
  <si>
    <t>00020215001000000150</t>
  </si>
  <si>
    <t>00020215001020000150</t>
  </si>
  <si>
    <t>00020215009000000150</t>
  </si>
  <si>
    <t>00020215009020000150</t>
  </si>
  <si>
    <t>00020215010000000150</t>
  </si>
  <si>
    <t>00020215010020000150</t>
  </si>
  <si>
    <t>00020215549020000150</t>
  </si>
  <si>
    <t>00020220000000000150</t>
  </si>
  <si>
    <t>00020225013000000150</t>
  </si>
  <si>
    <t>00020225013020000150</t>
  </si>
  <si>
    <t>00020225021000000150</t>
  </si>
  <si>
    <t>00020225021020000150</t>
  </si>
  <si>
    <t>00020225028000000150</t>
  </si>
  <si>
    <t>00020225028020000150</t>
  </si>
  <si>
    <t>00020225065000000150</t>
  </si>
  <si>
    <t>00020225065020000150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</si>
  <si>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</si>
  <si>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</si>
  <si>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</si>
  <si>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</si>
  <si>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</si>
  <si>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</si>
  <si>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</si>
  <si>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</si>
  <si>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</si>
  <si>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</si>
  <si>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</si>
  <si>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</si>
  <si>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</si>
  <si>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</si>
  <si>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</si>
  <si>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00020225173000000150</t>
  </si>
  <si>
    <t>00020225173020000150</t>
  </si>
  <si>
    <t>00020225187000000150</t>
  </si>
  <si>
    <t>00020225187020000150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</si>
  <si>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</si>
  <si>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</si>
  <si>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</si>
  <si>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</si>
  <si>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</si>
  <si>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</si>
  <si>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</si>
  <si>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</si>
  <si>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</si>
  <si>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</si>
  <si>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</si>
  <si>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</si>
  <si>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00020225230000000150</t>
  </si>
  <si>
    <t>00020225230020000150</t>
  </si>
  <si>
    <t>00020225232000000150</t>
  </si>
  <si>
    <t>00020225232020000150</t>
  </si>
  <si>
    <t>00020225243000000150</t>
  </si>
  <si>
    <t>00020225243020000150</t>
  </si>
  <si>
    <t>00020225251000000150</t>
  </si>
  <si>
    <t>00020225251020000150</t>
  </si>
  <si>
    <t>00020225255000000150</t>
  </si>
  <si>
    <t>00020225255020000150</t>
  </si>
  <si>
    <t>00020225256000000150</t>
  </si>
  <si>
    <t>00020225256020000150</t>
  </si>
  <si>
    <t>00020225291000000150</t>
  </si>
  <si>
    <t>00020225291020000150</t>
  </si>
  <si>
    <t>00020225299000000150</t>
  </si>
  <si>
    <t>00020225299020000150</t>
  </si>
  <si>
    <t>00020225302020000150</t>
  </si>
  <si>
    <t>00020225304000000150</t>
  </si>
  <si>
    <t>00020225304020000150</t>
  </si>
  <si>
    <t>00020225305000000150</t>
  </si>
  <si>
    <t>00020225305020000150</t>
  </si>
  <si>
    <t>00020225331000000150</t>
  </si>
  <si>
    <t>00020225331020000150</t>
  </si>
  <si>
    <t>00020225338000000150</t>
  </si>
  <si>
    <t>00020225338020000150</t>
  </si>
  <si>
    <t>00020225359000000150</t>
  </si>
  <si>
    <t>00020225359020000150</t>
  </si>
  <si>
    <t>00020225365000000150</t>
  </si>
  <si>
    <t>00020225365020000150</t>
  </si>
  <si>
    <t>00020225394000000150</t>
  </si>
  <si>
    <t>00020225394020000150</t>
  </si>
  <si>
    <t>00020225402020000150</t>
  </si>
  <si>
    <t>00020225404020000150</t>
  </si>
  <si>
    <t>00020225423020000150</t>
  </si>
  <si>
    <t>00020225462020000150</t>
  </si>
  <si>
    <t>00020225466000000150</t>
  </si>
  <si>
    <t>00020225466020000150</t>
  </si>
  <si>
    <t>00020225467000000150</t>
  </si>
  <si>
    <t>00020225467020000150</t>
  </si>
  <si>
    <t>00020225480000000150</t>
  </si>
  <si>
    <t>00020225480020000150</t>
  </si>
  <si>
    <t>00020225491000000150</t>
  </si>
  <si>
    <t>00020225491020000150</t>
  </si>
  <si>
    <t>00020225497000000150</t>
  </si>
  <si>
    <t>00020225497020000150</t>
  </si>
  <si>
    <t>00020225500000000150</t>
  </si>
  <si>
    <t>00020225500020000150</t>
  </si>
  <si>
    <t>00020225502000000150</t>
  </si>
  <si>
    <t>00020225502020000150</t>
  </si>
  <si>
    <t>00020225508000000150</t>
  </si>
  <si>
    <t>00020225508020000150</t>
  </si>
  <si>
    <t>00020225511000000150</t>
  </si>
  <si>
    <t>00020225511020000150</t>
  </si>
  <si>
    <t>00020225513000000150</t>
  </si>
  <si>
    <t>00020225513020000150</t>
  </si>
  <si>
    <t>00020225517000000150</t>
  </si>
  <si>
    <t>00020225517020000150</t>
  </si>
  <si>
    <t>00020225519000000150</t>
  </si>
  <si>
    <t>00020225519020000150</t>
  </si>
  <si>
    <t>00020225520000000150</t>
  </si>
  <si>
    <t>00020225520020000150</t>
  </si>
  <si>
    <t>00020225527000000150</t>
  </si>
  <si>
    <t>00020225527020000150</t>
  </si>
  <si>
    <t>00020225537020000150</t>
  </si>
  <si>
    <t>00020225554020000150</t>
  </si>
  <si>
    <t>00020225555000000150</t>
  </si>
  <si>
    <t>00020225555020000150</t>
  </si>
  <si>
    <t>00020225576000000150</t>
  </si>
  <si>
    <t>00020225576020000150</t>
  </si>
  <si>
    <t>00020225586020000150</t>
  </si>
  <si>
    <t>00020225589000000150</t>
  </si>
  <si>
    <t>00020225589020000150</t>
  </si>
  <si>
    <t>00020225597000000150</t>
  </si>
  <si>
    <t>00020225597020000150</t>
  </si>
  <si>
    <t>00020225599000000150</t>
  </si>
  <si>
    <t>00020225599020000150</t>
  </si>
  <si>
    <t>00020225750000000150</t>
  </si>
  <si>
    <t>00020225750020000150</t>
  </si>
  <si>
    <t>00020225752000000150</t>
  </si>
  <si>
    <t>00020225752020000150</t>
  </si>
  <si>
    <t>00020225753000000150</t>
  </si>
  <si>
    <t>00020225753020000150</t>
  </si>
  <si>
    <t>00020225786000000150</t>
  </si>
  <si>
    <t>00020225786020000150</t>
  </si>
  <si>
    <t>00020227111020000150</t>
  </si>
  <si>
    <t>00020227139000000150</t>
  </si>
  <si>
    <t>00020227139020000150</t>
  </si>
  <si>
    <t>00020227336000000150</t>
  </si>
  <si>
    <t>00020227336020000150</t>
  </si>
  <si>
    <t>00020227456000000150</t>
  </si>
  <si>
    <t>00020227456020000150</t>
  </si>
  <si>
    <t>00020227576000000150</t>
  </si>
  <si>
    <t>00020227576020000150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</si>
  <si>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</si>
  <si>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</si>
  <si>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</si>
  <si>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</si>
  <si>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</si>
  <si>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</si>
  <si>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</si>
  <si>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</si>
  <si>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</si>
  <si>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</si>
  <si>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</si>
  <si>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</si>
  <si>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</si>
  <si>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</si>
  <si>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</si>
  <si>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</si>
  <si>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</si>
  <si>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</si>
  <si>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</si>
  <si>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</si>
  <si>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</si>
  <si>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</si>
  <si>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00020235345000000150</t>
  </si>
  <si>
    <t>00020235345020000150</t>
  </si>
  <si>
    <t>00020235429000000150</t>
  </si>
  <si>
    <t>00020235429020000150</t>
  </si>
  <si>
    <t>00020235432000000150</t>
  </si>
  <si>
    <t>00020235432020000150</t>
  </si>
  <si>
    <t>00020235460000000150</t>
  </si>
  <si>
    <t>00020235460020000150</t>
  </si>
  <si>
    <t>00020235485000000150</t>
  </si>
  <si>
    <t>00020235485020000150</t>
  </si>
  <si>
    <t>00020235573000000150</t>
  </si>
  <si>
    <t>00020235573020000150</t>
  </si>
  <si>
    <t>00020235900020000150</t>
  </si>
  <si>
    <t>00020240000000000150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</si>
  <si>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</si>
  <si>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</si>
  <si>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</si>
  <si>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</si>
  <si>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</si>
  <si>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</si>
  <si>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</si>
  <si>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</si>
  <si>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</si>
  <si>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</si>
  <si>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00020245252020000150</t>
  </si>
  <si>
    <t>00020245289000000150</t>
  </si>
  <si>
    <t>00020245289020000150</t>
  </si>
  <si>
    <t>00020245303000000150</t>
  </si>
  <si>
    <t>00020245303020000150</t>
  </si>
  <si>
    <t>00020245354020000150</t>
  </si>
  <si>
    <t>00020245358000000150</t>
  </si>
  <si>
    <t>00020245358020000150</t>
  </si>
  <si>
    <t>00020245363000000150</t>
  </si>
  <si>
    <t>00020245363020000150</t>
  </si>
  <si>
    <t>00020245368020000150</t>
  </si>
  <si>
    <t>00020245389000000150</t>
  </si>
  <si>
    <t>00020245389020000150</t>
  </si>
  <si>
    <t>00020245418000000150</t>
  </si>
  <si>
    <t>00020245418020000150</t>
  </si>
  <si>
    <t>00020245422020000150</t>
  </si>
  <si>
    <t>00020245424000000150</t>
  </si>
  <si>
    <t>00020245424020000150</t>
  </si>
  <si>
    <t>00020245433000000150</t>
  </si>
  <si>
    <t>00020245433020000150</t>
  </si>
  <si>
    <t>00020245454000000150</t>
  </si>
  <si>
    <t>00020245454020000150</t>
  </si>
  <si>
    <t>00020245468000000150</t>
  </si>
  <si>
    <t>00020245468020000150</t>
  </si>
  <si>
    <t>00020245784000000150</t>
  </si>
  <si>
    <t>00020245784020000150</t>
  </si>
  <si>
    <t>00020245787020000150</t>
  </si>
  <si>
    <t>00020249001000000150</t>
  </si>
  <si>
    <t>00020249001020000150</t>
  </si>
  <si>
    <t>00020249999000000150</t>
  </si>
  <si>
    <t>00020249999020000150</t>
  </si>
  <si>
    <t>00020300000000000000</t>
  </si>
  <si>
    <t>00020302000020000150</t>
  </si>
  <si>
    <t>00020302020020000150</t>
  </si>
  <si>
    <t>00020302040020000150</t>
  </si>
  <si>
    <t>00020302099020000150</t>
  </si>
  <si>
    <t>00020400000000000000</t>
  </si>
  <si>
    <t>00020402000020000150</t>
  </si>
  <si>
    <t>00020402010020000150</t>
  </si>
  <si>
    <t>00020700000000000000</t>
  </si>
  <si>
    <t>00020702000020000150</t>
  </si>
  <si>
    <t>00020702020020000150</t>
  </si>
  <si>
    <t>00020702030020000150</t>
  </si>
  <si>
    <t>00021800000000000000</t>
  </si>
  <si>
    <t>00021800000000000150</t>
  </si>
  <si>
    <t>00021800000020000150</t>
  </si>
  <si>
    <t>00021802000020000150</t>
  </si>
  <si>
    <t>00021802010020000150</t>
  </si>
  <si>
    <t>00021802030020000150</t>
  </si>
  <si>
    <t>00021825232020000150</t>
  </si>
  <si>
    <t>00021825243020000150</t>
  </si>
  <si>
    <t>00021825304020000150</t>
  </si>
  <si>
    <t>00021825497020000150</t>
  </si>
  <si>
    <t>00021825520020000150</t>
  </si>
  <si>
    <t>00021825555020000150</t>
  </si>
  <si>
    <t>00021827336020000150</t>
  </si>
  <si>
    <t>00021835469020000150</t>
  </si>
  <si>
    <t>00021845303020000150</t>
  </si>
  <si>
    <t>00021845393020000150</t>
  </si>
  <si>
    <t>00021855622020000150</t>
  </si>
  <si>
    <t>00021860010020000150</t>
  </si>
  <si>
    <t>00021900000000000000</t>
  </si>
  <si>
    <t>00021900000020000150</t>
  </si>
  <si>
    <t>00021925086020000150</t>
  </si>
  <si>
    <t>00021925114020000150</t>
  </si>
  <si>
    <t>00021925138020000150</t>
  </si>
  <si>
    <t>00021925232020000150</t>
  </si>
  <si>
    <t>00021925242020000150</t>
  </si>
  <si>
    <t>00021925255020000150</t>
  </si>
  <si>
    <t>00021925256020000150</t>
  </si>
  <si>
    <t>00021925299020000150</t>
  </si>
  <si>
    <t>00021925302020000150</t>
  </si>
  <si>
    <t>00021925304020000150</t>
  </si>
  <si>
    <t>00021925402020000150</t>
  </si>
  <si>
    <t>00021925404020000150</t>
  </si>
  <si>
    <t>00021925462020000150</t>
  </si>
  <si>
    <t>00021925480020000150</t>
  </si>
  <si>
    <t>00021925497020000150</t>
  </si>
  <si>
    <t>00021925502020000150</t>
  </si>
  <si>
    <t>00021925508020000150</t>
  </si>
  <si>
    <t>00021925520020000150</t>
  </si>
  <si>
    <t>00021925527020000150</t>
  </si>
  <si>
    <t>00021925555020000150</t>
  </si>
  <si>
    <t>00021925576020000150</t>
  </si>
  <si>
    <t>00021927336020000150</t>
  </si>
  <si>
    <t>00021935118020000150</t>
  </si>
  <si>
    <t>00021935120020000150</t>
  </si>
  <si>
    <t>00021935129020000150</t>
  </si>
  <si>
    <t>00021935134020000150</t>
  </si>
  <si>
    <t>00021935220020000150</t>
  </si>
  <si>
    <t>00021935250020000150</t>
  </si>
  <si>
    <t>00021935290020000150</t>
  </si>
  <si>
    <t>00021935469020000150</t>
  </si>
  <si>
    <t>00021935573020000150</t>
  </si>
  <si>
    <t>00021945136020000150</t>
  </si>
  <si>
    <t>00021945159020000150</t>
  </si>
  <si>
    <t>00021945303020000150</t>
  </si>
  <si>
    <t>00021945393020000150</t>
  </si>
  <si>
    <t>00021945622020000150</t>
  </si>
  <si>
    <t>00021945634020000150</t>
  </si>
  <si>
    <t>00021945697020000150</t>
  </si>
  <si>
    <t>00021945836020000150</t>
  </si>
  <si>
    <t>00021945837020000150</t>
  </si>
  <si>
    <t>00021990000020000150</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</si>
  <si>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</si>
  <si>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</si>
  <si>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</si>
  <si>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</si>
  <si>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</si>
  <si>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</si>
  <si>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</si>
  <si>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</si>
  <si>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</si>
  <si>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</si>
  <si>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</si>
  <si>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</si>
  <si>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</si>
  <si>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</si>
  <si>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</si>
  <si>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Гражданская оборона</t>
  </si>
  <si>
    <t>Защита населения и территории от чрезвычайных ситуаций природного и техногенного характера, пожарная безопасность</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</si>
  <si>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</si>
  <si>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</si>
  <si>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</si>
  <si>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</si>
  <si>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</si>
  <si>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</si>
  <si>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</si>
  <si>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</si>
  <si>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</si>
  <si>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</si>
  <si>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</si>
  <si>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</si>
  <si>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</si>
  <si>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</si>
  <si>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</si>
  <si>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</si>
  <si>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</si>
  <si>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</si>
  <si>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</si>
  <si>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</si>
  <si>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</si>
  <si>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</si>
  <si>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</si>
  <si>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</si>
  <si>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</si>
  <si>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</si>
  <si>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</si>
  <si>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</si>
  <si>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</si>
  <si>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</si>
  <si>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</si>
  <si>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</si>
  <si>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</si>
  <si>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</si>
  <si>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</si>
  <si>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</si>
  <si>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</si>
  <si>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</si>
  <si>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</si>
  <si>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</si>
  <si>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</si>
  <si>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</si>
  <si>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</si>
  <si>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</si>
  <si>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</si>
  <si>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</si>
  <si>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</si>
  <si>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</si>
  <si>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</si>
  <si>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</si>
  <si>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</si>
  <si>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</si>
  <si>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</si>
  <si>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</si>
  <si>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</si>
  <si>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</si>
  <si>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</si>
  <si>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</si>
  <si>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</si>
  <si>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</si>
  <si>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</si>
  <si>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</si>
  <si>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</si>
  <si>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</si>
  <si>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</si>
  <si>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</si>
  <si>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</si>
  <si>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</si>
  <si>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</si>
  <si>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</si>
  <si>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</si>
  <si>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</si>
  <si>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</si>
  <si>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</si>
  <si>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</si>
  <si>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</si>
  <si>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</si>
  <si>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</si>
  <si>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</si>
  <si>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</si>
  <si>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</si>
  <si>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</si>
  <si>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</si>
  <si>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</si>
  <si>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</si>
  <si>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</si>
  <si>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</si>
  <si>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</si>
  <si>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</si>
  <si>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</si>
  <si>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</si>
  <si>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</si>
  <si>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</si>
  <si>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</si>
  <si>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</si>
  <si>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</si>
  <si>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</si>
  <si>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</si>
  <si>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</si>
  <si>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</si>
  <si>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</si>
  <si>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</si>
  <si>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</si>
  <si>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</si>
  <si>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</si>
  <si>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</si>
  <si>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</si>
  <si>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</si>
  <si>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</si>
  <si>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</si>
  <si>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</si>
  <si>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</si>
  <si>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</si>
  <si>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</si>
  <si>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</si>
  <si>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</si>
  <si>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</si>
  <si>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</si>
  <si>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</si>
  <si>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</si>
  <si>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</si>
  <si>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</si>
  <si>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</si>
  <si>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</si>
  <si>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</si>
  <si>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</si>
  <si>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</si>
  <si>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</si>
  <si>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</si>
  <si>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</si>
  <si>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</si>
  <si>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</si>
  <si>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</si>
  <si>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</si>
  <si>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</si>
  <si>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</si>
  <si>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</si>
  <si>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</si>
  <si>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</si>
  <si>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</si>
  <si>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</si>
  <si>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</si>
  <si>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</si>
  <si>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</si>
  <si>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</si>
  <si>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</si>
  <si>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</si>
  <si>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</si>
  <si>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</si>
  <si>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</si>
  <si>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</si>
  <si>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</si>
  <si>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</si>
  <si>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</si>
  <si>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</si>
  <si>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</si>
  <si>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</si>
  <si>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</si>
  <si>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</si>
  <si>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</si>
  <si>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</si>
  <si>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</si>
  <si>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</si>
  <si>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</si>
  <si>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</si>
  <si>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</si>
  <si>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</si>
  <si>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</si>
  <si>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</si>
  <si>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</si>
  <si>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</si>
  <si>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</si>
  <si>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</si>
  <si>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</si>
  <si>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</si>
  <si>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</si>
  <si>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</si>
  <si>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</si>
  <si>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</si>
  <si>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</si>
  <si>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</si>
  <si>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</si>
  <si>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</si>
  <si>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</si>
  <si>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</si>
  <si>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00001061000000000000</t>
  </si>
  <si>
    <t>00001061002000000500</t>
  </si>
  <si>
    <t>00001061002020000550</t>
  </si>
  <si>
    <t>00001050000000000000</t>
  </si>
  <si>
    <t>00001050000000000500</t>
  </si>
  <si>
    <t>00001050200000000500</t>
  </si>
  <si>
    <t>00001050201000000510</t>
  </si>
  <si>
    <t>00001050201020000510</t>
  </si>
  <si>
    <t>00001050000000000600</t>
  </si>
  <si>
    <t>00001050200000000600</t>
  </si>
  <si>
    <t>00001050201000000610</t>
  </si>
  <si>
    <t>00001050201020000610</t>
  </si>
  <si>
    <t>Субсидии бюджетам субъектов Российской Федерации на государственную поддержку стимулирования увеличения производства маслиничных культур</t>
  </si>
  <si>
    <t>00020225259020000150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</si>
  <si>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</si>
  <si>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</si>
  <si>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Налог на прибыль организаций, зачислявшийся до 1 января 2005 года в местные бюджеты, мобилизуемый на территориях муниципальных округов</t>
  </si>
  <si>
    <t>00010901020140000110</t>
  </si>
  <si>
    <t>Платежи за пользование природными ресурсами</t>
  </si>
  <si>
    <t>00010903000000000110</t>
  </si>
  <si>
    <t>Отчисления на воспроизводство минерально-сырьевой базы</t>
  </si>
  <si>
    <t>00010903080000000110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</si>
  <si>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</si>
  <si>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00010903082020000110</t>
  </si>
  <si>
    <t>Налог на прибыль организаций, зачислявшийся до 1 января 2005 года в местные бюджеты, мобилизуемый на территориях муниципальных районов</t>
  </si>
  <si>
    <t>00010901030050000110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</si>
  <si>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</si>
  <si>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</si>
  <si>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</si>
  <si>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00011601163010000140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</si>
  <si>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</si>
  <si>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</si>
  <si>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</si>
  <si>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00011601183010000140</t>
  </si>
  <si>
    <t>Дотации бюджетам на поддержку мер по обеспечению сбалансированности бюджетов</t>
  </si>
  <si>
    <t>00020215002000000150</t>
  </si>
  <si>
    <t>Дотации бюджетам субъектов Российской Федерации на поддержку мер по обеспечению сбалансированности бюджетов</t>
  </si>
  <si>
    <t>00020215002020000150</t>
  </si>
  <si>
    <t>Субсидии бюджетам на создание центров выявления и поддержки одаренных детей</t>
  </si>
  <si>
    <t>00020225189000000150</t>
  </si>
  <si>
    <t>Субсидии бюджетам субъектов Российской Федерации на создание центров выявления и поддержки одаренных детей</t>
  </si>
  <si>
    <t>00020225189020000150</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</si>
  <si>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</si>
  <si>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00020225242000000150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</si>
  <si>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</si>
  <si>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00020225242020000150</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</si>
  <si>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</si>
  <si>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00020225412000000150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</si>
  <si>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</si>
  <si>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00020225412020000150</t>
  </si>
  <si>
    <t>Субсидии бюджетам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</si>
  <si>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00020225481000000150</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</si>
  <si>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</si>
  <si>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00020225481020000150</t>
  </si>
  <si>
    <t>Субсидии бюджетам на реализацию федеральной целевой программы "Развитие физической культуры и спорта в Российской Федерации на 2016 - 2020 годы"</t>
  </si>
  <si>
    <t>00020225495000000150</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</si>
  <si>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</si>
  <si>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00020225495020000150</t>
  </si>
  <si>
    <t>Субсидии бюджетам субъектов Российской Федерации на реализацию мероприятий в области мелиорации земель сельскохозяйственного назначения</t>
  </si>
  <si>
    <t>00020225568020000150</t>
  </si>
  <si>
    <t>Субсидии бюджетам за счет средств резервного фонда Правительства Российской Федерации</t>
  </si>
  <si>
    <t>00020229001000000150</t>
  </si>
  <si>
    <t>Субсидии бюджетам субъектов Российской Федерации за счет средств резервного фонда Правительства Российской Федерации</t>
  </si>
  <si>
    <t>00020229001020000150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</si>
  <si>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</si>
  <si>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00020235137000000150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</si>
  <si>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</si>
  <si>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00020235137020000150</t>
  </si>
  <si>
    <t>Субвенции бюджетам на выплату единовременного пособия при всех формах устройства детей, лишенных родительского попечения, в семью</t>
  </si>
  <si>
    <t>00020235260000000150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</si>
  <si>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</si>
  <si>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00020235260020000150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</si>
  <si>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</si>
  <si>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00020235270000000150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</si>
  <si>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</si>
  <si>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00020235270020000150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</si>
  <si>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</si>
  <si>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00020235280000000150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</si>
  <si>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</si>
  <si>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00020235280020000150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</si>
  <si>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</si>
  <si>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00020235380000000150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</si>
  <si>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</si>
  <si>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00020235380020000150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</si>
  <si>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</si>
  <si>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00020235430000000150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</si>
  <si>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</si>
  <si>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00020235430020000150</t>
  </si>
  <si>
    <t>Субвенции бюджетам на проведение Всероссийской переписи населения 2020 года</t>
  </si>
  <si>
    <t>00020235469000000150</t>
  </si>
  <si>
    <t>Субвенции бюджетам субъектов Российской Федерации на проведение Всероссийской переписи населения 2020 года</t>
  </si>
  <si>
    <t>00020235469020000150</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</si>
  <si>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</si>
  <si>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00020245159000000150</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</si>
  <si>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</si>
  <si>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00020245159020000150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</si>
  <si>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</si>
  <si>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00020245198020000150</t>
  </si>
  <si>
    <t>Межбюджетные трансферты, передаваемые бюджетам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</si>
  <si>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00020245296000000150</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</si>
  <si>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</si>
  <si>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00020245296020000150</t>
  </si>
  <si>
    <t>Межбюджетные трансферты, передаваемые бюджетам на финансовое обеспечение дорожной деятельности</t>
  </si>
  <si>
    <t>00020245390000000150</t>
  </si>
  <si>
    <t>Межбюджетные трансферты, передаваемые бюджетам субъектов Российской Федерации на финансовое обеспечение дорожной деятельности</t>
  </si>
  <si>
    <t>00020245390020000150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</si>
  <si>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</si>
  <si>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00020245393000000150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</si>
  <si>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</si>
  <si>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00020245393020000150</t>
  </si>
  <si>
    <t>Межбюджетные трансферты, передаваемые бюджетам на создание виртуальных концертных залов</t>
  </si>
  <si>
    <t>00020245453000000150</t>
  </si>
  <si>
    <t>Межбюджетные трансферты, передаваемые бюджетам субъектов Российской Федерации на создание виртуальных концертных залов</t>
  </si>
  <si>
    <t>00020245453020000150</t>
  </si>
  <si>
    <t>Кредиты кредитных организаций в валюте Российской Федерации</t>
  </si>
  <si>
    <t>00001020000000000000</t>
  </si>
  <si>
    <t>Погашение кредитов, предоставленных кредитными организациями в валюте Российской Федерации</t>
  </si>
  <si>
    <t>00001020000000000800</t>
  </si>
  <si>
    <t>Погашение бюджетами субъектов Российской Федерации кредитов от кредитных организаций в валюте Российской Федерации</t>
  </si>
  <si>
    <t>00001020000020000810</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</si>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</sst>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10"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
      <sz val="11"/>
      <name val="Times New Roman"/>
      <family val="1"/>
      <charset val="204"/>
    </font>
    <font>
      <b/>
      <sz val="12"/>
      <color theme="1"/>
      <name val="Times New Roman"/>
      <family val="1"/>
      <charset val="204"/>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57">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0" fontId="4" fillId="0" borderId="0" xfId="0" applyFont="1" applyFill="1" applyAlignment="1">
      <alignment horizontal="left"/>
    </xf>
    <xf numFmtId="49" fontId="4" fillId="0" borderId="0" xfId="0" applyNumberFormat="1" applyFont="1" applyFill="1" applyAlignment="1">
      <alignment horizontal="right"/>
    </xf>
    <xf numFmtId="0" fontId="4" fillId="0" borderId="0" xfId="0" applyFont="1" applyFill="1"/>
    <xf numFmtId="164" fontId="1" fillId="0" borderId="0" xfId="0" applyNumberFormat="1" applyFont="1" applyFill="1"/>
    <xf numFmtId="0" fontId="3" fillId="0" borderId="1" xfId="0" applyFont="1" applyFill="1" applyBorder="1"/>
    <xf numFmtId="49" fontId="4"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165" fontId="2" fillId="0" borderId="0" xfId="0" applyNumberFormat="1" applyFont="1" applyFill="1"/>
    <xf numFmtId="0" fontId="4" fillId="0" borderId="7" xfId="0" applyFont="1" applyFill="1" applyBorder="1" applyAlignment="1">
      <alignment horizontal="left"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Alignment="1">
      <alignment horizontal="right"/>
    </xf>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2" fillId="3" borderId="4" xfId="0" applyNumberFormat="1" applyFont="1" applyFill="1" applyBorder="1" applyAlignment="1">
      <alignment horizontal="right"/>
    </xf>
    <xf numFmtId="164" fontId="2" fillId="0" borderId="0" xfId="0" applyNumberFormat="1" applyFont="1" applyFill="1" applyBorder="1" applyAlignment="1">
      <alignment horizontal="right"/>
    </xf>
    <xf numFmtId="164" fontId="1" fillId="4" borderId="4" xfId="0" applyNumberFormat="1" applyFont="1" applyFill="1" applyBorder="1" applyAlignment="1">
      <alignment horizontal="right"/>
    </xf>
    <xf numFmtId="164" fontId="2" fillId="4" borderId="4" xfId="0" applyNumberFormat="1" applyFont="1" applyFill="1" applyBorder="1" applyAlignment="1">
      <alignment horizontal="right"/>
    </xf>
    <xf numFmtId="165" fontId="1" fillId="0" borderId="0" xfId="0" applyNumberFormat="1" applyFont="1" applyFill="1"/>
    <xf numFmtId="49" fontId="8" fillId="3" borderId="8" xfId="0" applyNumberFormat="1" applyFont="1" applyFill="1" applyBorder="1" applyAlignment="1">
      <alignment horizontal="center" wrapText="1"/>
    </xf>
    <xf numFmtId="164" fontId="2" fillId="0" borderId="0" xfId="0" applyNumberFormat="1" applyFont="1" applyFill="1"/>
    <xf numFmtId="0" fontId="9" fillId="0" borderId="0" xfId="0" applyFont="1" applyFill="1" applyAlignment="1">
      <alignment horizontal="left" wrapText="1"/>
    </xf>
    <xf numFmtId="0" fontId="9" fillId="0" borderId="0" xfId="0" applyFont="1" applyFill="1" applyAlignment="1">
      <alignment horizontal="left"/>
    </xf>
    <xf numFmtId="49" fontId="8" fillId="3" borderId="0" xfId="0" applyNumberFormat="1" applyFont="1" applyFill="1" applyBorder="1" applyAlignment="1">
      <alignment horizontal="center" wrapText="1"/>
    </xf>
    <xf numFmtId="0" fontId="3" fillId="0" borderId="4" xfId="0" applyFont="1" applyFill="1" applyBorder="1" applyAlignment="1">
      <alignment horizontal="left" wrapText="1" indent="2"/>
    </xf>
    <xf numFmtId="49" fontId="3" fillId="0" borderId="4" xfId="0" applyNumberFormat="1" applyFont="1" applyFill="1" applyBorder="1" applyAlignment="1">
      <alignment horizontal="center" shrinkToFit="1"/>
    </xf>
    <xf numFmtId="164" fontId="3" fillId="0" borderId="4" xfId="0" applyNumberFormat="1" applyFont="1" applyFill="1" applyBorder="1" applyAlignment="1">
      <alignment horizontal="right"/>
    </xf>
    <xf numFmtId="49" fontId="8" fillId="3" borderId="9" xfId="0" applyNumberFormat="1" applyFont="1" applyFill="1" applyBorder="1" applyAlignment="1">
      <alignment horizontal="center" wrapText="1"/>
    </xf>
    <xf numFmtId="49" fontId="2" fillId="0" borderId="0" xfId="0" applyNumberFormat="1" applyFont="1" applyFill="1" applyBorder="1" applyAlignment="1">
      <alignment horizontal="center" shrinkToFit="1"/>
    </xf>
    <xf numFmtId="164" fontId="4" fillId="2" borderId="4" xfId="0" applyNumberFormat="1" applyFont="1" applyFill="1" applyBorder="1" applyAlignment="1">
      <alignment horizontal="right"/>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0" fontId="2" fillId="0" borderId="2" xfId="0" applyFont="1" applyFill="1" applyBorder="1" applyAlignment="1"/>
    <xf numFmtId="49" fontId="1" fillId="0" borderId="5" xfId="0" applyNumberFormat="1" applyFont="1" applyFill="1" applyBorder="1" applyAlignment="1">
      <alignment horizontal="center" vertical="center" wrapText="1"/>
    </xf>
    <xf numFmtId="0" fontId="2" fillId="0" borderId="6" xfId="0" applyFont="1" applyFill="1" applyBorder="1" applyAlignment="1">
      <alignment horizontal="center"/>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7;&#1074;&#1086;&#1076;&#1082;&#1080;%20&#1054;&#1057;&#1041;&#1055;/&#1057;&#1074;&#1086;&#1076;&#1082;&#1080;%202020%20&#1075;&#1086;&#1076;/&#1085;&#1072;%2001.06.2020/&#1057;&#1074;&#1086;&#1076;&#1082;&#1072;%20&#1086;&#1073;&#1083;.%20&#1085;&#1072;%2001.06.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6.2020"/>
    </sheetNames>
    <sheetDataSet>
      <sheetData sheetId="0">
        <row r="8">
          <cell r="E8">
            <v>21157186.718249999</v>
          </cell>
        </row>
        <row r="188">
          <cell r="E188">
            <v>234526.15117</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N732"/>
  <sheetViews>
    <sheetView showGridLines="0" showZeros="0" tabSelected="1" view="pageBreakPreview" zoomScale="90" zoomScaleNormal="90" zoomScaleSheetLayoutView="90" workbookViewId="0">
      <pane ySplit="5" topLeftCell="A570" activePane="bottomLeft" state="frozen"/>
      <selection pane="bottomLeft" activeCell="A577" sqref="A577:XFD617"/>
    </sheetView>
  </sheetViews>
  <sheetFormatPr defaultColWidth="9.140625" defaultRowHeight="12.75" x14ac:dyDescent="0.2"/>
  <cols>
    <col min="1" max="1" width="74" style="9" customWidth="1"/>
    <col min="2" max="2" width="26.140625" style="9" customWidth="1"/>
    <col min="3" max="4" width="16.42578125" style="9" customWidth="1"/>
    <col min="5" max="5" width="15.85546875" style="9" customWidth="1"/>
    <col min="6" max="7" width="15.140625" style="27" customWidth="1"/>
    <col min="8" max="8" width="15.140625" style="1" customWidth="1"/>
    <col min="9" max="9" width="15.140625" style="11" customWidth="1"/>
    <col min="10" max="10" width="18.28515625" style="11" customWidth="1"/>
    <col min="11" max="11" width="14.85546875" style="11" bestFit="1" customWidth="1"/>
    <col min="12" max="16384" width="9.140625" style="11"/>
  </cols>
  <sheetData>
    <row r="1" spans="1:14" s="1" customFormat="1" ht="32.25" customHeight="1" x14ac:dyDescent="0.2">
      <c r="A1" s="48" t="s">
        <v>14</v>
      </c>
      <c r="B1" s="49"/>
      <c r="C1" s="49"/>
      <c r="D1" s="49"/>
      <c r="E1" s="49"/>
      <c r="F1" s="8"/>
      <c r="G1" s="8"/>
      <c r="H1" s="8"/>
      <c r="I1" s="8"/>
    </row>
    <row r="2" spans="1:14" x14ac:dyDescent="0.2">
      <c r="B2" s="10"/>
      <c r="C2" s="10"/>
      <c r="D2" s="10"/>
      <c r="E2" s="10"/>
    </row>
    <row r="3" spans="1:14" x14ac:dyDescent="0.2">
      <c r="A3" s="12"/>
      <c r="B3" s="13"/>
      <c r="C3" s="13"/>
      <c r="D3" s="13"/>
      <c r="E3" s="13"/>
      <c r="F3" s="28"/>
      <c r="G3" s="11"/>
      <c r="H3" s="20"/>
      <c r="I3" s="28" t="s">
        <v>5</v>
      </c>
    </row>
    <row r="4" spans="1:14" x14ac:dyDescent="0.2">
      <c r="A4" s="55" t="s">
        <v>0</v>
      </c>
      <c r="B4" s="55" t="s">
        <v>1</v>
      </c>
      <c r="C4" s="50" t="s">
        <v>13</v>
      </c>
      <c r="D4" s="50" t="s">
        <v>15</v>
      </c>
      <c r="E4" s="50" t="s">
        <v>16</v>
      </c>
      <c r="F4" s="52" t="s">
        <v>2</v>
      </c>
      <c r="G4" s="53"/>
      <c r="H4" s="50" t="s">
        <v>6</v>
      </c>
      <c r="I4" s="51"/>
    </row>
    <row r="5" spans="1:14" ht="76.5" x14ac:dyDescent="0.2">
      <c r="A5" s="56"/>
      <c r="B5" s="56"/>
      <c r="C5" s="54"/>
      <c r="D5" s="54"/>
      <c r="E5" s="54"/>
      <c r="F5" s="25" t="s">
        <v>3</v>
      </c>
      <c r="G5" s="26" t="s">
        <v>4</v>
      </c>
      <c r="H5" s="21" t="s">
        <v>7</v>
      </c>
      <c r="I5" s="26" t="s">
        <v>8</v>
      </c>
      <c r="N5" s="34"/>
    </row>
    <row r="6" spans="1:14" x14ac:dyDescent="0.2">
      <c r="A6" s="14">
        <v>1</v>
      </c>
      <c r="B6" s="14">
        <v>2</v>
      </c>
      <c r="C6" s="14">
        <v>3</v>
      </c>
      <c r="D6" s="14">
        <v>4</v>
      </c>
      <c r="E6" s="14">
        <v>5</v>
      </c>
      <c r="F6" s="14">
        <v>6</v>
      </c>
      <c r="G6" s="14">
        <v>7</v>
      </c>
      <c r="H6" s="22">
        <v>8</v>
      </c>
      <c r="I6" s="14">
        <v>9</v>
      </c>
      <c r="N6" s="35"/>
    </row>
    <row r="7" spans="1:14" s="15" customFormat="1" x14ac:dyDescent="0.2">
      <c r="A7" s="31" t="s">
        <v>9</v>
      </c>
      <c r="B7" s="29" t="s">
        <v>10</v>
      </c>
      <c r="C7" s="30">
        <v>96679016.299999997</v>
      </c>
      <c r="D7" s="30">
        <f>D8+D284</f>
        <v>98329286.362760007</v>
      </c>
      <c r="E7" s="30">
        <v>90766843.417630002</v>
      </c>
      <c r="F7" s="30">
        <f>E7/C7*100</f>
        <v>93.884740341146809</v>
      </c>
      <c r="G7" s="30">
        <f>E7/D7*100</f>
        <v>92.30906353044162</v>
      </c>
      <c r="H7" s="30">
        <v>77753506.535179988</v>
      </c>
      <c r="I7" s="30">
        <f>E7/H7*100</f>
        <v>116.7366559559112</v>
      </c>
      <c r="J7" s="19">
        <f>C7-D7</f>
        <v>-1650270.0627600104</v>
      </c>
      <c r="N7" s="35"/>
    </row>
    <row r="8" spans="1:14" s="15" customFormat="1" x14ac:dyDescent="0.2">
      <c r="A8" s="2" t="s">
        <v>17</v>
      </c>
      <c r="B8" s="3" t="s">
        <v>573</v>
      </c>
      <c r="C8" s="6">
        <v>63985390.299999997</v>
      </c>
      <c r="D8" s="6">
        <v>63985390.299999997</v>
      </c>
      <c r="E8" s="6">
        <v>64047666.797690004</v>
      </c>
      <c r="F8" s="6">
        <f>E8/C8*100</f>
        <v>100.09732924562627</v>
      </c>
      <c r="G8" s="6">
        <f>E8/D8*100</f>
        <v>100.09732924562627</v>
      </c>
      <c r="H8" s="6">
        <v>55230813.274980001</v>
      </c>
      <c r="I8" s="6">
        <f>E8/H8*100</f>
        <v>115.96364963668589</v>
      </c>
      <c r="J8" s="19"/>
      <c r="K8" s="19"/>
      <c r="N8" s="11"/>
    </row>
    <row r="9" spans="1:14" s="15" customFormat="1" x14ac:dyDescent="0.2">
      <c r="A9" s="2" t="s">
        <v>18</v>
      </c>
      <c r="B9" s="3" t="s">
        <v>574</v>
      </c>
      <c r="C9" s="6">
        <v>33056924</v>
      </c>
      <c r="D9" s="6">
        <v>33056924</v>
      </c>
      <c r="E9" s="6">
        <v>32656442.048049998</v>
      </c>
      <c r="F9" s="6">
        <f t="shared" ref="F9:F77" si="0">E9/C9*100</f>
        <v>98.788508114215333</v>
      </c>
      <c r="G9" s="6">
        <f t="shared" ref="G9:G77" si="1">E9/D9*100</f>
        <v>98.788508114215333</v>
      </c>
      <c r="H9" s="6">
        <v>28777643.17943</v>
      </c>
      <c r="I9" s="6">
        <f t="shared" ref="I9:I77" si="2">E9/H9*100</f>
        <v>113.47851470822505</v>
      </c>
      <c r="N9" s="11"/>
    </row>
    <row r="10" spans="1:14" s="15" customFormat="1" x14ac:dyDescent="0.2">
      <c r="A10" s="4" t="s">
        <v>19</v>
      </c>
      <c r="B10" s="5" t="s">
        <v>575</v>
      </c>
      <c r="C10" s="7">
        <v>16653054</v>
      </c>
      <c r="D10" s="7">
        <v>16653054</v>
      </c>
      <c r="E10" s="7">
        <v>16297311.004940001</v>
      </c>
      <c r="F10" s="7">
        <f t="shared" si="0"/>
        <v>97.863797264693915</v>
      </c>
      <c r="G10" s="7">
        <f t="shared" si="1"/>
        <v>97.863797264693915</v>
      </c>
      <c r="H10" s="7">
        <v>15125783.24275</v>
      </c>
      <c r="I10" s="7">
        <f t="shared" si="2"/>
        <v>107.74523701277772</v>
      </c>
    </row>
    <row r="11" spans="1:14" ht="25.5" x14ac:dyDescent="0.2">
      <c r="A11" s="4" t="s">
        <v>20</v>
      </c>
      <c r="B11" s="5" t="s">
        <v>576</v>
      </c>
      <c r="C11" s="7">
        <v>16653054</v>
      </c>
      <c r="D11" s="7">
        <v>16653054</v>
      </c>
      <c r="E11" s="7">
        <v>16297311.004940001</v>
      </c>
      <c r="F11" s="7">
        <f t="shared" si="0"/>
        <v>97.863797264693915</v>
      </c>
      <c r="G11" s="7">
        <f t="shared" si="1"/>
        <v>97.863797264693915</v>
      </c>
      <c r="H11" s="7">
        <v>15125783.24275</v>
      </c>
      <c r="I11" s="7">
        <f t="shared" si="2"/>
        <v>107.74523701277772</v>
      </c>
      <c r="N11" s="15"/>
    </row>
    <row r="12" spans="1:14" ht="25.5" x14ac:dyDescent="0.2">
      <c r="A12" s="4" t="s">
        <v>21</v>
      </c>
      <c r="B12" s="5" t="s">
        <v>577</v>
      </c>
      <c r="C12" s="7">
        <v>11970396</v>
      </c>
      <c r="D12" s="7">
        <v>11970396</v>
      </c>
      <c r="E12" s="7">
        <v>12413718.32659</v>
      </c>
      <c r="F12" s="7">
        <f t="shared" si="0"/>
        <v>103.70348922951254</v>
      </c>
      <c r="G12" s="7">
        <f t="shared" si="1"/>
        <v>103.70348922951254</v>
      </c>
      <c r="H12" s="7">
        <v>11191517.303780001</v>
      </c>
      <c r="I12" s="7">
        <f t="shared" si="2"/>
        <v>110.92078035207248</v>
      </c>
      <c r="N12" s="15"/>
    </row>
    <row r="13" spans="1:14" ht="25.5" x14ac:dyDescent="0.2">
      <c r="A13" s="4" t="s">
        <v>22</v>
      </c>
      <c r="B13" s="5" t="s">
        <v>578</v>
      </c>
      <c r="C13" s="7">
        <v>4682658</v>
      </c>
      <c r="D13" s="7">
        <v>4682658</v>
      </c>
      <c r="E13" s="7">
        <v>3883592.7613499998</v>
      </c>
      <c r="F13" s="7">
        <f t="shared" si="0"/>
        <v>82.935648115877768</v>
      </c>
      <c r="G13" s="7">
        <f t="shared" si="1"/>
        <v>82.935648115877768</v>
      </c>
      <c r="H13" s="7">
        <v>3934265.8559699999</v>
      </c>
      <c r="I13" s="7">
        <f t="shared" si="2"/>
        <v>98.712006344382985</v>
      </c>
      <c r="N13" s="15"/>
    </row>
    <row r="14" spans="1:14" ht="25.5" x14ac:dyDescent="0.2">
      <c r="A14" s="4" t="s">
        <v>23</v>
      </c>
      <c r="B14" s="5" t="s">
        <v>579</v>
      </c>
      <c r="C14" s="7">
        <v>0</v>
      </c>
      <c r="D14" s="7">
        <v>0</v>
      </c>
      <c r="E14" s="7">
        <v>-8.3000000000000004E-2</v>
      </c>
      <c r="F14" s="7">
        <v>0</v>
      </c>
      <c r="G14" s="7">
        <v>0</v>
      </c>
      <c r="H14" s="7">
        <v>8.3000000000000004E-2</v>
      </c>
      <c r="I14" s="7">
        <v>0</v>
      </c>
    </row>
    <row r="15" spans="1:14" x14ac:dyDescent="0.2">
      <c r="A15" s="4" t="s">
        <v>24</v>
      </c>
      <c r="B15" s="5" t="s">
        <v>580</v>
      </c>
      <c r="C15" s="7">
        <v>16403870</v>
      </c>
      <c r="D15" s="7">
        <v>16403870</v>
      </c>
      <c r="E15" s="7">
        <v>16359131.04311</v>
      </c>
      <c r="F15" s="7">
        <f t="shared" si="0"/>
        <v>99.727265840987528</v>
      </c>
      <c r="G15" s="7">
        <f t="shared" si="1"/>
        <v>99.727265840987528</v>
      </c>
      <c r="H15" s="7">
        <v>13651859.93668</v>
      </c>
      <c r="I15" s="7">
        <f t="shared" si="2"/>
        <v>119.83078583421491</v>
      </c>
    </row>
    <row r="16" spans="1:14" ht="51" x14ac:dyDescent="0.2">
      <c r="A16" s="4" t="s">
        <v>25</v>
      </c>
      <c r="B16" s="5" t="s">
        <v>581</v>
      </c>
      <c r="C16" s="7">
        <v>15121549</v>
      </c>
      <c r="D16" s="7">
        <v>15121549</v>
      </c>
      <c r="E16" s="7">
        <v>13739385.408790002</v>
      </c>
      <c r="F16" s="7">
        <f t="shared" si="0"/>
        <v>90.859642810336439</v>
      </c>
      <c r="G16" s="7">
        <f t="shared" si="1"/>
        <v>90.859642810336439</v>
      </c>
      <c r="H16" s="7">
        <v>12381710.620479999</v>
      </c>
      <c r="I16" s="7">
        <f t="shared" si="2"/>
        <v>110.96516329548469</v>
      </c>
    </row>
    <row r="17" spans="1:14" ht="76.5" x14ac:dyDescent="0.2">
      <c r="A17" s="4" t="s">
        <v>26</v>
      </c>
      <c r="B17" s="5" t="s">
        <v>582</v>
      </c>
      <c r="C17" s="7">
        <v>122312</v>
      </c>
      <c r="D17" s="7">
        <v>122312</v>
      </c>
      <c r="E17" s="7">
        <v>51317.822110000001</v>
      </c>
      <c r="F17" s="7">
        <f t="shared" si="0"/>
        <v>41.956490050035974</v>
      </c>
      <c r="G17" s="7">
        <f t="shared" si="1"/>
        <v>41.956490050035974</v>
      </c>
      <c r="H17" s="7">
        <v>142322.40478000001</v>
      </c>
      <c r="I17" s="7">
        <f t="shared" si="2"/>
        <v>36.057444496758166</v>
      </c>
    </row>
    <row r="18" spans="1:14" ht="25.5" x14ac:dyDescent="0.2">
      <c r="A18" s="4" t="s">
        <v>27</v>
      </c>
      <c r="B18" s="5" t="s">
        <v>583</v>
      </c>
      <c r="C18" s="7">
        <v>162823</v>
      </c>
      <c r="D18" s="7">
        <v>162823</v>
      </c>
      <c r="E18" s="7">
        <v>287661.98707999999</v>
      </c>
      <c r="F18" s="7">
        <f t="shared" si="0"/>
        <v>176.67159251457102</v>
      </c>
      <c r="G18" s="7">
        <f t="shared" si="1"/>
        <v>176.67159251457102</v>
      </c>
      <c r="H18" s="7">
        <v>158504.29215999998</v>
      </c>
      <c r="I18" s="7">
        <f t="shared" si="2"/>
        <v>181.48529806979838</v>
      </c>
    </row>
    <row r="19" spans="1:14" ht="51" x14ac:dyDescent="0.2">
      <c r="A19" s="4" t="s">
        <v>28</v>
      </c>
      <c r="B19" s="5" t="s">
        <v>584</v>
      </c>
      <c r="C19" s="7">
        <v>330733</v>
      </c>
      <c r="D19" s="7">
        <v>330733</v>
      </c>
      <c r="E19" s="7">
        <v>778459.31151999999</v>
      </c>
      <c r="F19" s="7" t="s">
        <v>1454</v>
      </c>
      <c r="G19" s="7" t="s">
        <v>1454</v>
      </c>
      <c r="H19" s="7">
        <v>499706.92800000001</v>
      </c>
      <c r="I19" s="7">
        <f t="shared" si="2"/>
        <v>155.78317367655146</v>
      </c>
    </row>
    <row r="20" spans="1:14" ht="63.75" x14ac:dyDescent="0.2">
      <c r="A20" s="4" t="s">
        <v>29</v>
      </c>
      <c r="B20" s="5" t="s">
        <v>585</v>
      </c>
      <c r="C20" s="7">
        <v>1428</v>
      </c>
      <c r="D20" s="7">
        <v>1428</v>
      </c>
      <c r="E20" s="7">
        <v>206.82173999999998</v>
      </c>
      <c r="F20" s="7">
        <f t="shared" si="0"/>
        <v>14.483315126050419</v>
      </c>
      <c r="G20" s="7">
        <f t="shared" si="1"/>
        <v>14.483315126050419</v>
      </c>
      <c r="H20" s="7">
        <v>1245.5933</v>
      </c>
      <c r="I20" s="7">
        <f t="shared" si="2"/>
        <v>16.604275247787541</v>
      </c>
    </row>
    <row r="21" spans="1:14" ht="63.75" x14ac:dyDescent="0.2">
      <c r="A21" s="4" t="s">
        <v>30</v>
      </c>
      <c r="B21" s="5" t="s">
        <v>586</v>
      </c>
      <c r="C21" s="7">
        <v>665025</v>
      </c>
      <c r="D21" s="7">
        <v>665025</v>
      </c>
      <c r="E21" s="7">
        <v>1502085.36399</v>
      </c>
      <c r="F21" s="7" t="s">
        <v>1454</v>
      </c>
      <c r="G21" s="7" t="s">
        <v>1454</v>
      </c>
      <c r="H21" s="7">
        <v>468370.09795999998</v>
      </c>
      <c r="I21" s="7">
        <f t="shared" si="2"/>
        <v>320.70479531728819</v>
      </c>
    </row>
    <row r="22" spans="1:14" ht="63.75" x14ac:dyDescent="0.2">
      <c r="A22" s="4" t="s">
        <v>31</v>
      </c>
      <c r="B22" s="5" t="s">
        <v>587</v>
      </c>
      <c r="C22" s="7">
        <v>0</v>
      </c>
      <c r="D22" s="7">
        <v>0</v>
      </c>
      <c r="E22" s="7">
        <v>14.327879999999999</v>
      </c>
      <c r="F22" s="7">
        <v>0</v>
      </c>
      <c r="G22" s="7">
        <v>0</v>
      </c>
      <c r="H22" s="7">
        <v>0</v>
      </c>
      <c r="I22" s="7" t="e">
        <f t="shared" si="2"/>
        <v>#DIV/0!</v>
      </c>
    </row>
    <row r="23" spans="1:14" ht="25.5" x14ac:dyDescent="0.2">
      <c r="A23" s="2" t="s">
        <v>32</v>
      </c>
      <c r="B23" s="3" t="s">
        <v>588</v>
      </c>
      <c r="C23" s="6">
        <v>11650455.199999999</v>
      </c>
      <c r="D23" s="6">
        <v>11650455.199999999</v>
      </c>
      <c r="E23" s="6">
        <v>11341493.277110001</v>
      </c>
      <c r="F23" s="6">
        <f t="shared" si="0"/>
        <v>97.348069945885058</v>
      </c>
      <c r="G23" s="6">
        <f t="shared" si="1"/>
        <v>97.348069945885058</v>
      </c>
      <c r="H23" s="6">
        <v>10924426.54799</v>
      </c>
      <c r="I23" s="6">
        <f t="shared" si="2"/>
        <v>103.81774482429687</v>
      </c>
    </row>
    <row r="24" spans="1:14" ht="25.5" x14ac:dyDescent="0.2">
      <c r="A24" s="4" t="s">
        <v>33</v>
      </c>
      <c r="B24" s="5" t="s">
        <v>589</v>
      </c>
      <c r="C24" s="7">
        <v>11650455.199999999</v>
      </c>
      <c r="D24" s="7">
        <v>11650455.199999999</v>
      </c>
      <c r="E24" s="7">
        <v>11341493.277110001</v>
      </c>
      <c r="F24" s="7">
        <f t="shared" si="0"/>
        <v>97.348069945885058</v>
      </c>
      <c r="G24" s="7">
        <f t="shared" si="1"/>
        <v>97.348069945885058</v>
      </c>
      <c r="H24" s="7">
        <v>10924426.54799</v>
      </c>
      <c r="I24" s="7">
        <f t="shared" si="2"/>
        <v>103.81774482429687</v>
      </c>
    </row>
    <row r="25" spans="1:14" ht="102" x14ac:dyDescent="0.2">
      <c r="A25" s="4" t="s">
        <v>34</v>
      </c>
      <c r="B25" s="5" t="s">
        <v>590</v>
      </c>
      <c r="C25" s="7">
        <v>39110</v>
      </c>
      <c r="D25" s="7">
        <v>39110</v>
      </c>
      <c r="E25" s="7">
        <v>3367.4614700000002</v>
      </c>
      <c r="F25" s="7">
        <f t="shared" si="0"/>
        <v>8.6102313219125559</v>
      </c>
      <c r="G25" s="7">
        <f t="shared" si="1"/>
        <v>8.6102313219125559</v>
      </c>
      <c r="H25" s="7">
        <v>52691.340369999998</v>
      </c>
      <c r="I25" s="7">
        <f t="shared" si="2"/>
        <v>6.3909201139192806</v>
      </c>
    </row>
    <row r="26" spans="1:14" ht="25.5" x14ac:dyDescent="0.2">
      <c r="A26" s="4" t="s">
        <v>35</v>
      </c>
      <c r="B26" s="5" t="s">
        <v>591</v>
      </c>
      <c r="C26" s="7">
        <v>1618764</v>
      </c>
      <c r="D26" s="7">
        <v>1618764</v>
      </c>
      <c r="E26" s="7">
        <v>891907.14135000005</v>
      </c>
      <c r="F26" s="7">
        <f t="shared" si="0"/>
        <v>55.098034139009769</v>
      </c>
      <c r="G26" s="7">
        <f t="shared" si="1"/>
        <v>55.098034139009769</v>
      </c>
      <c r="H26" s="7">
        <v>1202821.8326300001</v>
      </c>
      <c r="I26" s="7">
        <f t="shared" si="2"/>
        <v>74.151226487120098</v>
      </c>
    </row>
    <row r="27" spans="1:14" ht="25.5" x14ac:dyDescent="0.2">
      <c r="A27" s="4" t="s">
        <v>36</v>
      </c>
      <c r="B27" s="5" t="s">
        <v>592</v>
      </c>
      <c r="C27" s="7">
        <v>7950</v>
      </c>
      <c r="D27" s="7">
        <v>7950</v>
      </c>
      <c r="E27" s="7">
        <v>66939.300860000003</v>
      </c>
      <c r="F27" s="7" t="s">
        <v>1454</v>
      </c>
      <c r="G27" s="7" t="s">
        <v>1454</v>
      </c>
      <c r="H27" s="7">
        <v>1025.9359999999999</v>
      </c>
      <c r="I27" s="7">
        <f t="shared" si="2"/>
        <v>6524.7053285974953</v>
      </c>
    </row>
    <row r="28" spans="1:14" s="15" customFormat="1" ht="114.75" x14ac:dyDescent="0.2">
      <c r="A28" s="4" t="s">
        <v>37</v>
      </c>
      <c r="B28" s="5" t="s">
        <v>593</v>
      </c>
      <c r="C28" s="7">
        <v>4120</v>
      </c>
      <c r="D28" s="7">
        <v>4120</v>
      </c>
      <c r="E28" s="7">
        <v>3857.431</v>
      </c>
      <c r="F28" s="7">
        <f t="shared" si="0"/>
        <v>93.62696601941748</v>
      </c>
      <c r="G28" s="7">
        <f t="shared" si="1"/>
        <v>93.62696601941748</v>
      </c>
      <c r="H28" s="7">
        <v>2756.241</v>
      </c>
      <c r="I28" s="7">
        <f t="shared" si="2"/>
        <v>139.9526021128051</v>
      </c>
      <c r="N28" s="11"/>
    </row>
    <row r="29" spans="1:14" s="15" customFormat="1" ht="114.75" x14ac:dyDescent="0.2">
      <c r="A29" s="4" t="s">
        <v>38</v>
      </c>
      <c r="B29" s="5" t="s">
        <v>594</v>
      </c>
      <c r="C29" s="7">
        <v>1559863.6</v>
      </c>
      <c r="D29" s="7">
        <v>1559863.6</v>
      </c>
      <c r="E29" s="7">
        <v>1458266.9416800002</v>
      </c>
      <c r="F29" s="7">
        <f t="shared" si="0"/>
        <v>93.486824212065727</v>
      </c>
      <c r="G29" s="7">
        <f t="shared" si="1"/>
        <v>93.486824212065727</v>
      </c>
      <c r="H29" s="7">
        <v>1162953.6040999999</v>
      </c>
      <c r="I29" s="7">
        <f t="shared" si="2"/>
        <v>125.39338943005734</v>
      </c>
      <c r="N29" s="11"/>
    </row>
    <row r="30" spans="1:14" ht="127.5" x14ac:dyDescent="0.2">
      <c r="A30" s="4" t="s">
        <v>39</v>
      </c>
      <c r="B30" s="5" t="s">
        <v>595</v>
      </c>
      <c r="C30" s="7">
        <v>1224312.3999999999</v>
      </c>
      <c r="D30" s="7">
        <v>1224312.3999999999</v>
      </c>
      <c r="E30" s="7">
        <v>1137268.4971400001</v>
      </c>
      <c r="F30" s="7">
        <f t="shared" si="0"/>
        <v>92.890384606085846</v>
      </c>
      <c r="G30" s="7">
        <f t="shared" si="1"/>
        <v>92.890384606085846</v>
      </c>
      <c r="H30" s="7">
        <v>889166.12792</v>
      </c>
      <c r="I30" s="7">
        <f t="shared" si="2"/>
        <v>127.90281381954782</v>
      </c>
    </row>
    <row r="31" spans="1:14" ht="165.75" x14ac:dyDescent="0.2">
      <c r="A31" s="4" t="s">
        <v>40</v>
      </c>
      <c r="B31" s="5" t="s">
        <v>596</v>
      </c>
      <c r="C31" s="7">
        <v>335551.2</v>
      </c>
      <c r="D31" s="7">
        <v>335551.2</v>
      </c>
      <c r="E31" s="7">
        <v>320998.44454</v>
      </c>
      <c r="F31" s="7">
        <f t="shared" si="0"/>
        <v>95.663029826744776</v>
      </c>
      <c r="G31" s="7">
        <f t="shared" si="1"/>
        <v>95.663029826744776</v>
      </c>
      <c r="H31" s="7">
        <v>273787.47618</v>
      </c>
      <c r="I31" s="7">
        <f t="shared" si="2"/>
        <v>117.24365519515634</v>
      </c>
    </row>
    <row r="32" spans="1:14" ht="89.25" x14ac:dyDescent="0.2">
      <c r="A32" s="4" t="s">
        <v>41</v>
      </c>
      <c r="B32" s="5" t="s">
        <v>597</v>
      </c>
      <c r="C32" s="7">
        <v>2541.1</v>
      </c>
      <c r="D32" s="7">
        <v>2541.1</v>
      </c>
      <c r="E32" s="7">
        <v>2773.0255299999999</v>
      </c>
      <c r="F32" s="7">
        <f t="shared" si="0"/>
        <v>109.12697375152493</v>
      </c>
      <c r="G32" s="7">
        <f t="shared" si="1"/>
        <v>109.12697375152493</v>
      </c>
      <c r="H32" s="7">
        <v>2480.18426</v>
      </c>
      <c r="I32" s="7">
        <f t="shared" si="2"/>
        <v>111.80723846703229</v>
      </c>
    </row>
    <row r="33" spans="1:14" ht="76.5" x14ac:dyDescent="0.2">
      <c r="A33" s="4" t="s">
        <v>42</v>
      </c>
      <c r="B33" s="5" t="s">
        <v>598</v>
      </c>
      <c r="C33" s="7">
        <v>18.2</v>
      </c>
      <c r="D33" s="7">
        <v>18.2</v>
      </c>
      <c r="E33" s="7">
        <v>-14.525180000000001</v>
      </c>
      <c r="F33" s="7">
        <v>0</v>
      </c>
      <c r="G33" s="7">
        <v>0</v>
      </c>
      <c r="H33" s="7">
        <v>15.39554</v>
      </c>
      <c r="I33" s="7">
        <v>0</v>
      </c>
    </row>
    <row r="34" spans="1:14" ht="63.75" x14ac:dyDescent="0.2">
      <c r="A34" s="4" t="s">
        <v>43</v>
      </c>
      <c r="B34" s="5" t="s">
        <v>599</v>
      </c>
      <c r="C34" s="7">
        <v>206</v>
      </c>
      <c r="D34" s="7">
        <v>206</v>
      </c>
      <c r="E34" s="7">
        <v>201.0283</v>
      </c>
      <c r="F34" s="7">
        <f t="shared" si="0"/>
        <v>97.586553398058257</v>
      </c>
      <c r="G34" s="7">
        <f t="shared" si="1"/>
        <v>97.586553398058257</v>
      </c>
      <c r="H34" s="7">
        <v>125.67650999999999</v>
      </c>
      <c r="I34" s="7">
        <f t="shared" si="2"/>
        <v>159.95694024285046</v>
      </c>
    </row>
    <row r="35" spans="1:14" ht="63.75" x14ac:dyDescent="0.2">
      <c r="A35" s="4" t="s">
        <v>44</v>
      </c>
      <c r="B35" s="5" t="s">
        <v>600</v>
      </c>
      <c r="C35" s="7">
        <v>1637.3</v>
      </c>
      <c r="D35" s="7">
        <v>1637.3</v>
      </c>
      <c r="E35" s="7">
        <v>1083.94704</v>
      </c>
      <c r="F35" s="7">
        <f t="shared" si="0"/>
        <v>66.203324986257854</v>
      </c>
      <c r="G35" s="7">
        <f t="shared" si="1"/>
        <v>66.203324986257854</v>
      </c>
      <c r="H35" s="32">
        <v>1499.7339399999998</v>
      </c>
      <c r="I35" s="7">
        <f t="shared" si="2"/>
        <v>72.275955827204925</v>
      </c>
    </row>
    <row r="36" spans="1:14" ht="51" x14ac:dyDescent="0.2">
      <c r="A36" s="4" t="s">
        <v>45</v>
      </c>
      <c r="B36" s="5" t="s">
        <v>601</v>
      </c>
      <c r="C36" s="7">
        <v>3805243.2</v>
      </c>
      <c r="D36" s="7">
        <v>3805243.2</v>
      </c>
      <c r="E36" s="7">
        <v>4453562.8137100004</v>
      </c>
      <c r="F36" s="7">
        <f t="shared" si="0"/>
        <v>117.0375342556292</v>
      </c>
      <c r="G36" s="7">
        <f t="shared" si="1"/>
        <v>117.0375342556292</v>
      </c>
      <c r="H36" s="32">
        <v>3895148.7478700001</v>
      </c>
      <c r="I36" s="7">
        <f t="shared" si="2"/>
        <v>114.33614226274054</v>
      </c>
    </row>
    <row r="37" spans="1:14" ht="76.5" x14ac:dyDescent="0.2">
      <c r="A37" s="4" t="s">
        <v>46</v>
      </c>
      <c r="B37" s="5" t="s">
        <v>602</v>
      </c>
      <c r="C37" s="7">
        <v>2578763.7000000002</v>
      </c>
      <c r="D37" s="7">
        <v>2578763.7000000002</v>
      </c>
      <c r="E37" s="7">
        <v>3018121.40228</v>
      </c>
      <c r="F37" s="7">
        <f t="shared" si="0"/>
        <v>117.03753245324494</v>
      </c>
      <c r="G37" s="7">
        <f t="shared" si="1"/>
        <v>117.03753245324494</v>
      </c>
      <c r="H37" s="32">
        <v>2260923.40992</v>
      </c>
      <c r="I37" s="7">
        <f t="shared" si="2"/>
        <v>133.49065205118083</v>
      </c>
    </row>
    <row r="38" spans="1:14" ht="76.5" x14ac:dyDescent="0.2">
      <c r="A38" s="4" t="s">
        <v>47</v>
      </c>
      <c r="B38" s="5" t="s">
        <v>603</v>
      </c>
      <c r="C38" s="7">
        <v>1226479.5</v>
      </c>
      <c r="D38" s="7">
        <v>1226479.5</v>
      </c>
      <c r="E38" s="7">
        <v>1435441.4114300001</v>
      </c>
      <c r="F38" s="7">
        <f t="shared" si="0"/>
        <v>117.03753804527513</v>
      </c>
      <c r="G38" s="7">
        <f t="shared" si="1"/>
        <v>117.03753804527513</v>
      </c>
      <c r="H38" s="32">
        <v>1634225.3379500001</v>
      </c>
      <c r="I38" s="7">
        <f t="shared" si="2"/>
        <v>87.836198478640782</v>
      </c>
    </row>
    <row r="39" spans="1:14" s="15" customFormat="1" ht="51" x14ac:dyDescent="0.2">
      <c r="A39" s="4" t="s">
        <v>48</v>
      </c>
      <c r="B39" s="5" t="s">
        <v>604</v>
      </c>
      <c r="C39" s="7">
        <v>21063.599999999999</v>
      </c>
      <c r="D39" s="7">
        <v>21063.599999999999</v>
      </c>
      <c r="E39" s="7">
        <v>24634.94844</v>
      </c>
      <c r="F39" s="7">
        <f t="shared" si="0"/>
        <v>116.95507149774969</v>
      </c>
      <c r="G39" s="7">
        <f t="shared" si="1"/>
        <v>116.95507149774969</v>
      </c>
      <c r="H39" s="7">
        <v>27629.09103</v>
      </c>
      <c r="I39" s="7">
        <f t="shared" si="2"/>
        <v>89.163079644028372</v>
      </c>
      <c r="N39" s="11"/>
    </row>
    <row r="40" spans="1:14" ht="76.5" x14ac:dyDescent="0.2">
      <c r="A40" s="4" t="s">
        <v>49</v>
      </c>
      <c r="B40" s="5" t="s">
        <v>605</v>
      </c>
      <c r="C40" s="7">
        <v>14274.5</v>
      </c>
      <c r="D40" s="7">
        <v>14274.5</v>
      </c>
      <c r="E40" s="7">
        <v>16694.78314</v>
      </c>
      <c r="F40" s="7">
        <f t="shared" si="0"/>
        <v>116.95529188412902</v>
      </c>
      <c r="G40" s="7">
        <f t="shared" si="1"/>
        <v>116.95529188412902</v>
      </c>
      <c r="H40" s="7">
        <v>16037.19457</v>
      </c>
      <c r="I40" s="7">
        <f t="shared" si="2"/>
        <v>104.10039653213485</v>
      </c>
    </row>
    <row r="41" spans="1:14" ht="76.5" x14ac:dyDescent="0.2">
      <c r="A41" s="4" t="s">
        <v>50</v>
      </c>
      <c r="B41" s="5" t="s">
        <v>606</v>
      </c>
      <c r="C41" s="7">
        <v>6789.1</v>
      </c>
      <c r="D41" s="7">
        <v>6789.1</v>
      </c>
      <c r="E41" s="7">
        <v>7940.1652999999997</v>
      </c>
      <c r="F41" s="7">
        <f t="shared" si="0"/>
        <v>116.95460812184236</v>
      </c>
      <c r="G41" s="7">
        <f t="shared" si="1"/>
        <v>116.95460812184236</v>
      </c>
      <c r="H41" s="7">
        <v>11591.896460000002</v>
      </c>
      <c r="I41" s="7">
        <f t="shared" si="2"/>
        <v>68.497551952771659</v>
      </c>
    </row>
    <row r="42" spans="1:14" ht="51" x14ac:dyDescent="0.2">
      <c r="A42" s="4" t="s">
        <v>51</v>
      </c>
      <c r="B42" s="5" t="s">
        <v>607</v>
      </c>
      <c r="C42" s="7">
        <v>5067095.7</v>
      </c>
      <c r="D42" s="7">
        <v>5067095.7</v>
      </c>
      <c r="E42" s="7">
        <v>4957236.5396999996</v>
      </c>
      <c r="F42" s="7">
        <f t="shared" si="0"/>
        <v>97.831910688010083</v>
      </c>
      <c r="G42" s="7">
        <f t="shared" si="1"/>
        <v>97.831910688010083</v>
      </c>
      <c r="H42" s="7">
        <v>5235252.3277500002</v>
      </c>
      <c r="I42" s="7">
        <f t="shared" si="2"/>
        <v>94.689543681087756</v>
      </c>
      <c r="N42" s="15"/>
    </row>
    <row r="43" spans="1:14" ht="76.5" x14ac:dyDescent="0.2">
      <c r="A43" s="4" t="s">
        <v>52</v>
      </c>
      <c r="B43" s="5" t="s">
        <v>608</v>
      </c>
      <c r="C43" s="7">
        <v>3433904.6</v>
      </c>
      <c r="D43" s="7">
        <v>3433904.6</v>
      </c>
      <c r="E43" s="7">
        <v>3359454.5138600003</v>
      </c>
      <c r="F43" s="7">
        <f t="shared" si="0"/>
        <v>97.831911633771071</v>
      </c>
      <c r="G43" s="7">
        <f t="shared" si="1"/>
        <v>97.831911633771071</v>
      </c>
      <c r="H43" s="7">
        <v>3038781.1381599996</v>
      </c>
      <c r="I43" s="7">
        <f t="shared" si="2"/>
        <v>110.55269731910242</v>
      </c>
    </row>
    <row r="44" spans="1:14" s="15" customFormat="1" ht="76.5" x14ac:dyDescent="0.2">
      <c r="A44" s="4" t="s">
        <v>53</v>
      </c>
      <c r="B44" s="5" t="s">
        <v>609</v>
      </c>
      <c r="C44" s="7">
        <v>1633191.1</v>
      </c>
      <c r="D44" s="7">
        <v>1633191.1</v>
      </c>
      <c r="E44" s="7">
        <v>1597782.02584</v>
      </c>
      <c r="F44" s="7">
        <f t="shared" si="0"/>
        <v>97.831908699477964</v>
      </c>
      <c r="G44" s="7">
        <f t="shared" si="1"/>
        <v>97.831908699477964</v>
      </c>
      <c r="H44" s="7">
        <v>2196471.1895900001</v>
      </c>
      <c r="I44" s="7">
        <f t="shared" si="2"/>
        <v>72.743136054438608</v>
      </c>
      <c r="N44" s="11"/>
    </row>
    <row r="45" spans="1:14" ht="51" x14ac:dyDescent="0.2">
      <c r="A45" s="4" t="s">
        <v>54</v>
      </c>
      <c r="B45" s="5" t="s">
        <v>610</v>
      </c>
      <c r="C45" s="7">
        <v>-477157.5</v>
      </c>
      <c r="D45" s="7">
        <v>-477157.5</v>
      </c>
      <c r="E45" s="7">
        <v>-522322.77679000003</v>
      </c>
      <c r="F45" s="7">
        <f t="shared" si="0"/>
        <v>109.46548609002269</v>
      </c>
      <c r="G45" s="7">
        <f t="shared" si="1"/>
        <v>109.46548609002269</v>
      </c>
      <c r="H45" s="7">
        <v>-659973.54524999997</v>
      </c>
      <c r="I45" s="7">
        <f t="shared" si="2"/>
        <v>79.142986949900035</v>
      </c>
    </row>
    <row r="46" spans="1:14" ht="76.5" x14ac:dyDescent="0.2">
      <c r="A46" s="4" t="s">
        <v>55</v>
      </c>
      <c r="B46" s="5" t="s">
        <v>611</v>
      </c>
      <c r="C46" s="7">
        <v>-323363.40000000002</v>
      </c>
      <c r="D46" s="7">
        <v>-323363.40000000002</v>
      </c>
      <c r="E46" s="7">
        <v>-353971.32983999996</v>
      </c>
      <c r="F46" s="7">
        <f t="shared" si="0"/>
        <v>109.46548986063355</v>
      </c>
      <c r="G46" s="7">
        <f t="shared" si="1"/>
        <v>109.46548986063355</v>
      </c>
      <c r="H46" s="7">
        <v>-383078.98748000001</v>
      </c>
      <c r="I46" s="7">
        <f t="shared" si="2"/>
        <v>92.401656423006045</v>
      </c>
    </row>
    <row r="47" spans="1:14" ht="76.5" x14ac:dyDescent="0.2">
      <c r="A47" s="4" t="s">
        <v>56</v>
      </c>
      <c r="B47" s="5" t="s">
        <v>612</v>
      </c>
      <c r="C47" s="7">
        <v>-153794.1</v>
      </c>
      <c r="D47" s="7">
        <v>-153794.1</v>
      </c>
      <c r="E47" s="7">
        <v>-168351.44694999998</v>
      </c>
      <c r="F47" s="7">
        <f t="shared" si="0"/>
        <v>109.46547816203611</v>
      </c>
      <c r="G47" s="7">
        <f t="shared" si="1"/>
        <v>109.46547816203611</v>
      </c>
      <c r="H47" s="7">
        <v>-276894.55776999996</v>
      </c>
      <c r="I47" s="7">
        <f t="shared" si="2"/>
        <v>60.79983958725532</v>
      </c>
      <c r="N47" s="15"/>
    </row>
    <row r="48" spans="1:14" x14ac:dyDescent="0.2">
      <c r="A48" s="2" t="s">
        <v>57</v>
      </c>
      <c r="B48" s="3" t="s">
        <v>613</v>
      </c>
      <c r="C48" s="6">
        <v>4545903.3</v>
      </c>
      <c r="D48" s="6">
        <v>4545903.3</v>
      </c>
      <c r="E48" s="6">
        <v>5503351.6460800003</v>
      </c>
      <c r="F48" s="6">
        <f t="shared" si="0"/>
        <v>121.06178426804637</v>
      </c>
      <c r="G48" s="6">
        <f t="shared" si="1"/>
        <v>121.06178426804637</v>
      </c>
      <c r="H48" s="6">
        <v>4410707.3885900006</v>
      </c>
      <c r="I48" s="6">
        <f t="shared" si="2"/>
        <v>124.77254012171713</v>
      </c>
    </row>
    <row r="49" spans="1:14" x14ac:dyDescent="0.2">
      <c r="A49" s="4" t="s">
        <v>58</v>
      </c>
      <c r="B49" s="5" t="s">
        <v>614</v>
      </c>
      <c r="C49" s="7">
        <v>4504765.3</v>
      </c>
      <c r="D49" s="7">
        <v>4504765.3</v>
      </c>
      <c r="E49" s="7">
        <v>5402377.9990900001</v>
      </c>
      <c r="F49" s="7">
        <f t="shared" si="0"/>
        <v>119.92584828093042</v>
      </c>
      <c r="G49" s="7">
        <f t="shared" si="1"/>
        <v>119.92584828093042</v>
      </c>
      <c r="H49" s="7">
        <v>4367226.41108</v>
      </c>
      <c r="I49" s="7">
        <f t="shared" si="2"/>
        <v>123.70272320628348</v>
      </c>
    </row>
    <row r="50" spans="1:14" ht="25.5" x14ac:dyDescent="0.2">
      <c r="A50" s="4" t="s">
        <v>59</v>
      </c>
      <c r="B50" s="5" t="s">
        <v>615</v>
      </c>
      <c r="C50" s="7">
        <v>3094872.9</v>
      </c>
      <c r="D50" s="7">
        <v>3094872.9</v>
      </c>
      <c r="E50" s="7">
        <v>3727310.4668000001</v>
      </c>
      <c r="F50" s="7">
        <f t="shared" si="0"/>
        <v>120.43500936015823</v>
      </c>
      <c r="G50" s="7">
        <f t="shared" si="1"/>
        <v>120.43500936015823</v>
      </c>
      <c r="H50" s="7">
        <v>3022110.7566300002</v>
      </c>
      <c r="I50" s="7">
        <f t="shared" si="2"/>
        <v>123.33467456885592</v>
      </c>
    </row>
    <row r="51" spans="1:14" ht="25.5" x14ac:dyDescent="0.2">
      <c r="A51" s="4" t="s">
        <v>59</v>
      </c>
      <c r="B51" s="5" t="s">
        <v>616</v>
      </c>
      <c r="C51" s="7">
        <v>3094839.9</v>
      </c>
      <c r="D51" s="7">
        <v>3094839.9</v>
      </c>
      <c r="E51" s="7">
        <v>3727594.3777100001</v>
      </c>
      <c r="F51" s="7">
        <f t="shared" si="0"/>
        <v>120.44546723434708</v>
      </c>
      <c r="G51" s="7">
        <f t="shared" si="1"/>
        <v>120.44546723434708</v>
      </c>
      <c r="H51" s="7">
        <v>3021916.3763699997</v>
      </c>
      <c r="I51" s="7">
        <f t="shared" si="2"/>
        <v>123.35200294945548</v>
      </c>
    </row>
    <row r="52" spans="1:14" ht="25.5" x14ac:dyDescent="0.2">
      <c r="A52" s="4" t="s">
        <v>60</v>
      </c>
      <c r="B52" s="5" t="s">
        <v>617</v>
      </c>
      <c r="C52" s="7">
        <v>33</v>
      </c>
      <c r="D52" s="7">
        <v>33</v>
      </c>
      <c r="E52" s="7">
        <v>-283.91091</v>
      </c>
      <c r="F52" s="7">
        <v>0</v>
      </c>
      <c r="G52" s="7">
        <v>0</v>
      </c>
      <c r="H52" s="7">
        <v>194.38026000000002</v>
      </c>
      <c r="I52" s="7">
        <v>0</v>
      </c>
    </row>
    <row r="53" spans="1:14" ht="25.5" x14ac:dyDescent="0.2">
      <c r="A53" s="4" t="s">
        <v>61</v>
      </c>
      <c r="B53" s="5" t="s">
        <v>618</v>
      </c>
      <c r="C53" s="7">
        <v>1409740.4</v>
      </c>
      <c r="D53" s="7">
        <v>1409740.4</v>
      </c>
      <c r="E53" s="7">
        <v>1675069.04849</v>
      </c>
      <c r="F53" s="7">
        <f t="shared" si="0"/>
        <v>118.82109986278324</v>
      </c>
      <c r="G53" s="7">
        <f t="shared" si="1"/>
        <v>118.82109986278324</v>
      </c>
      <c r="H53" s="7">
        <v>1344942.84855</v>
      </c>
      <c r="I53" s="7">
        <f t="shared" si="2"/>
        <v>124.54574187266864</v>
      </c>
    </row>
    <row r="54" spans="1:14" ht="38.25" x14ac:dyDescent="0.2">
      <c r="A54" s="4" t="s">
        <v>62</v>
      </c>
      <c r="B54" s="5" t="s">
        <v>619</v>
      </c>
      <c r="C54" s="7">
        <v>1409740.4</v>
      </c>
      <c r="D54" s="7">
        <v>1409740.4</v>
      </c>
      <c r="E54" s="7">
        <v>1675069.72502</v>
      </c>
      <c r="F54" s="7">
        <f t="shared" si="0"/>
        <v>118.82114785246986</v>
      </c>
      <c r="G54" s="7">
        <f t="shared" si="1"/>
        <v>118.82114785246986</v>
      </c>
      <c r="H54" s="7">
        <v>1345047.8541900001</v>
      </c>
      <c r="I54" s="7">
        <f t="shared" si="2"/>
        <v>124.53606909240729</v>
      </c>
    </row>
    <row r="55" spans="1:14" ht="38.25" x14ac:dyDescent="0.2">
      <c r="A55" s="4" t="s">
        <v>63</v>
      </c>
      <c r="B55" s="5" t="s">
        <v>620</v>
      </c>
      <c r="C55" s="7">
        <v>0</v>
      </c>
      <c r="D55" s="7">
        <v>0</v>
      </c>
      <c r="E55" s="7">
        <v>-0.67652999999999996</v>
      </c>
      <c r="F55" s="7">
        <v>0</v>
      </c>
      <c r="G55" s="7">
        <v>0</v>
      </c>
      <c r="H55" s="7">
        <v>-105.00564</v>
      </c>
      <c r="I55" s="7">
        <f t="shared" si="2"/>
        <v>0.64427967869154457</v>
      </c>
    </row>
    <row r="56" spans="1:14" ht="25.5" x14ac:dyDescent="0.2">
      <c r="A56" s="4" t="s">
        <v>64</v>
      </c>
      <c r="B56" s="5" t="s">
        <v>621</v>
      </c>
      <c r="C56" s="7">
        <v>152</v>
      </c>
      <c r="D56" s="7">
        <v>152</v>
      </c>
      <c r="E56" s="7">
        <v>-1.5162</v>
      </c>
      <c r="F56" s="7">
        <v>0</v>
      </c>
      <c r="G56" s="7">
        <v>0</v>
      </c>
      <c r="H56" s="7">
        <v>172.80590000000001</v>
      </c>
      <c r="I56" s="7">
        <v>0</v>
      </c>
    </row>
    <row r="57" spans="1:14" x14ac:dyDescent="0.2">
      <c r="A57" s="4" t="s">
        <v>65</v>
      </c>
      <c r="B57" s="5" t="s">
        <v>622</v>
      </c>
      <c r="C57" s="7">
        <v>0</v>
      </c>
      <c r="D57" s="7">
        <v>0</v>
      </c>
      <c r="E57" s="7">
        <v>-4.4151999999999996</v>
      </c>
      <c r="F57" s="7">
        <v>0</v>
      </c>
      <c r="G57" s="7">
        <v>0</v>
      </c>
      <c r="H57" s="7">
        <v>2.9145500000000002</v>
      </c>
      <c r="I57" s="7">
        <v>0</v>
      </c>
    </row>
    <row r="58" spans="1:14" ht="25.5" x14ac:dyDescent="0.2">
      <c r="A58" s="4" t="s">
        <v>66</v>
      </c>
      <c r="B58" s="5" t="s">
        <v>623</v>
      </c>
      <c r="C58" s="7">
        <v>0</v>
      </c>
      <c r="D58" s="7">
        <v>0</v>
      </c>
      <c r="E58" s="7">
        <v>-4.4151999999999996</v>
      </c>
      <c r="F58" s="7">
        <v>0</v>
      </c>
      <c r="G58" s="7">
        <v>0</v>
      </c>
      <c r="H58" s="7">
        <v>2.9145500000000002</v>
      </c>
      <c r="I58" s="7">
        <v>0</v>
      </c>
    </row>
    <row r="59" spans="1:14" s="15" customFormat="1" x14ac:dyDescent="0.2">
      <c r="A59" s="4" t="s">
        <v>67</v>
      </c>
      <c r="B59" s="5" t="s">
        <v>624</v>
      </c>
      <c r="C59" s="7">
        <v>41138</v>
      </c>
      <c r="D59" s="7">
        <v>41138</v>
      </c>
      <c r="E59" s="7">
        <v>100978.06219</v>
      </c>
      <c r="F59" s="7" t="s">
        <v>1454</v>
      </c>
      <c r="G59" s="7" t="s">
        <v>1454</v>
      </c>
      <c r="H59" s="7">
        <v>43478.062960000003</v>
      </c>
      <c r="I59" s="7">
        <f t="shared" si="2"/>
        <v>232.25060022315213</v>
      </c>
    </row>
    <row r="60" spans="1:14" x14ac:dyDescent="0.2">
      <c r="A60" s="2" t="s">
        <v>68</v>
      </c>
      <c r="B60" s="3" t="s">
        <v>625</v>
      </c>
      <c r="C60" s="6">
        <v>8648723</v>
      </c>
      <c r="D60" s="6">
        <v>8648723</v>
      </c>
      <c r="E60" s="6">
        <v>8814511.1301700007</v>
      </c>
      <c r="F60" s="6">
        <f t="shared" si="0"/>
        <v>101.9169087756655</v>
      </c>
      <c r="G60" s="6">
        <f t="shared" si="1"/>
        <v>101.9169087756655</v>
      </c>
      <c r="H60" s="6">
        <v>7808672.9690800002</v>
      </c>
      <c r="I60" s="6">
        <f t="shared" si="2"/>
        <v>112.8810383668623</v>
      </c>
    </row>
    <row r="61" spans="1:14" x14ac:dyDescent="0.2">
      <c r="A61" s="4" t="s">
        <v>69</v>
      </c>
      <c r="B61" s="5" t="s">
        <v>626</v>
      </c>
      <c r="C61" s="7">
        <v>7025916</v>
      </c>
      <c r="D61" s="7">
        <v>7025916</v>
      </c>
      <c r="E61" s="7">
        <v>7433197.8427600004</v>
      </c>
      <c r="F61" s="7">
        <f t="shared" si="0"/>
        <v>105.79685044284616</v>
      </c>
      <c r="G61" s="7">
        <f t="shared" si="1"/>
        <v>105.79685044284616</v>
      </c>
      <c r="H61" s="7">
        <v>6492124.2604</v>
      </c>
      <c r="I61" s="7">
        <f t="shared" si="2"/>
        <v>114.49561876226346</v>
      </c>
    </row>
    <row r="62" spans="1:14" ht="25.5" x14ac:dyDescent="0.2">
      <c r="A62" s="4" t="s">
        <v>70</v>
      </c>
      <c r="B62" s="5" t="s">
        <v>627</v>
      </c>
      <c r="C62" s="7">
        <v>6330350</v>
      </c>
      <c r="D62" s="7">
        <v>6330350</v>
      </c>
      <c r="E62" s="7">
        <v>6185341.8561300002</v>
      </c>
      <c r="F62" s="7">
        <f t="shared" si="0"/>
        <v>97.70931869691249</v>
      </c>
      <c r="G62" s="7">
        <f t="shared" si="1"/>
        <v>97.70931869691249</v>
      </c>
      <c r="H62" s="7">
        <v>5841101.1403100006</v>
      </c>
      <c r="I62" s="7">
        <f t="shared" si="2"/>
        <v>105.89342159210977</v>
      </c>
      <c r="N62" s="15"/>
    </row>
    <row r="63" spans="1:14" ht="25.5" x14ac:dyDescent="0.2">
      <c r="A63" s="4" t="s">
        <v>71</v>
      </c>
      <c r="B63" s="5" t="s">
        <v>628</v>
      </c>
      <c r="C63" s="7">
        <v>695566</v>
      </c>
      <c r="D63" s="7">
        <v>695566</v>
      </c>
      <c r="E63" s="7">
        <v>1247855.9866300002</v>
      </c>
      <c r="F63" s="7">
        <f t="shared" si="0"/>
        <v>179.40152144153109</v>
      </c>
      <c r="G63" s="7">
        <f t="shared" si="1"/>
        <v>179.40152144153109</v>
      </c>
      <c r="H63" s="7">
        <v>651023.12008999998</v>
      </c>
      <c r="I63" s="7">
        <f t="shared" si="2"/>
        <v>191.67613992840865</v>
      </c>
    </row>
    <row r="64" spans="1:14" s="15" customFormat="1" x14ac:dyDescent="0.2">
      <c r="A64" s="4" t="s">
        <v>72</v>
      </c>
      <c r="B64" s="5" t="s">
        <v>629</v>
      </c>
      <c r="C64" s="7">
        <v>1620791</v>
      </c>
      <c r="D64" s="7">
        <v>1620791</v>
      </c>
      <c r="E64" s="7">
        <v>1379906.1680399999</v>
      </c>
      <c r="F64" s="7">
        <f t="shared" si="0"/>
        <v>85.137822707554506</v>
      </c>
      <c r="G64" s="7">
        <f t="shared" si="1"/>
        <v>85.137822707554506</v>
      </c>
      <c r="H64" s="7">
        <v>1314834.54868</v>
      </c>
      <c r="I64" s="7">
        <f t="shared" si="2"/>
        <v>104.94903479873776</v>
      </c>
      <c r="N64" s="11"/>
    </row>
    <row r="65" spans="1:14" s="15" customFormat="1" x14ac:dyDescent="0.2">
      <c r="A65" s="4" t="s">
        <v>73</v>
      </c>
      <c r="B65" s="5" t="s">
        <v>630</v>
      </c>
      <c r="C65" s="7">
        <v>282414</v>
      </c>
      <c r="D65" s="7">
        <v>282414</v>
      </c>
      <c r="E65" s="7">
        <v>273632.08955000003</v>
      </c>
      <c r="F65" s="7">
        <f t="shared" si="0"/>
        <v>96.890412497255824</v>
      </c>
      <c r="G65" s="7">
        <f t="shared" si="1"/>
        <v>96.890412497255824</v>
      </c>
      <c r="H65" s="7">
        <v>258322.78818999999</v>
      </c>
      <c r="I65" s="7">
        <f t="shared" si="2"/>
        <v>105.92642308766807</v>
      </c>
      <c r="N65" s="11"/>
    </row>
    <row r="66" spans="1:14" s="15" customFormat="1" x14ac:dyDescent="0.2">
      <c r="A66" s="4" t="s">
        <v>74</v>
      </c>
      <c r="B66" s="5" t="s">
        <v>631</v>
      </c>
      <c r="C66" s="7">
        <v>1338377</v>
      </c>
      <c r="D66" s="7">
        <v>1338377</v>
      </c>
      <c r="E66" s="7">
        <v>1106274.07849</v>
      </c>
      <c r="F66" s="7">
        <f t="shared" si="0"/>
        <v>82.657881784429946</v>
      </c>
      <c r="G66" s="7">
        <f t="shared" si="1"/>
        <v>82.657881784429946</v>
      </c>
      <c r="H66" s="7">
        <v>1056511.76049</v>
      </c>
      <c r="I66" s="7">
        <f t="shared" si="2"/>
        <v>104.71005812343448</v>
      </c>
      <c r="N66" s="11"/>
    </row>
    <row r="67" spans="1:14" s="15" customFormat="1" x14ac:dyDescent="0.2">
      <c r="A67" s="4" t="s">
        <v>75</v>
      </c>
      <c r="B67" s="5" t="s">
        <v>632</v>
      </c>
      <c r="C67" s="7">
        <v>2016</v>
      </c>
      <c r="D67" s="7">
        <v>2016</v>
      </c>
      <c r="E67" s="7">
        <v>1407.1193700000001</v>
      </c>
      <c r="F67" s="7">
        <f t="shared" si="0"/>
        <v>69.797587797619059</v>
      </c>
      <c r="G67" s="7">
        <f t="shared" si="1"/>
        <v>69.797587797619059</v>
      </c>
      <c r="H67" s="7">
        <v>1714.16</v>
      </c>
      <c r="I67" s="7">
        <f t="shared" si="2"/>
        <v>82.087983035422596</v>
      </c>
    </row>
    <row r="68" spans="1:14" s="15" customFormat="1" ht="25.5" x14ac:dyDescent="0.2">
      <c r="A68" s="2" t="s">
        <v>76</v>
      </c>
      <c r="B68" s="3" t="s">
        <v>633</v>
      </c>
      <c r="C68" s="6">
        <v>44502</v>
      </c>
      <c r="D68" s="6">
        <v>44502</v>
      </c>
      <c r="E68" s="6">
        <v>85256.149180000008</v>
      </c>
      <c r="F68" s="6">
        <f t="shared" si="0"/>
        <v>191.5782418318278</v>
      </c>
      <c r="G68" s="6">
        <f t="shared" si="1"/>
        <v>191.5782418318278</v>
      </c>
      <c r="H68" s="6">
        <v>48111.354729999999</v>
      </c>
      <c r="I68" s="6">
        <f t="shared" si="2"/>
        <v>177.20587927414618</v>
      </c>
    </row>
    <row r="69" spans="1:14" x14ac:dyDescent="0.2">
      <c r="A69" s="4" t="s">
        <v>77</v>
      </c>
      <c r="B69" s="5" t="s">
        <v>634</v>
      </c>
      <c r="C69" s="7">
        <v>38780</v>
      </c>
      <c r="D69" s="7">
        <v>38780</v>
      </c>
      <c r="E69" s="7">
        <v>78457.837499999994</v>
      </c>
      <c r="F69" s="7" t="s">
        <v>1454</v>
      </c>
      <c r="G69" s="7" t="s">
        <v>1454</v>
      </c>
      <c r="H69" s="7">
        <v>41862.585709999999</v>
      </c>
      <c r="I69" s="7">
        <f t="shared" si="2"/>
        <v>187.41756193349096</v>
      </c>
      <c r="N69" s="15"/>
    </row>
    <row r="70" spans="1:14" x14ac:dyDescent="0.2">
      <c r="A70" s="4" t="s">
        <v>78</v>
      </c>
      <c r="B70" s="5" t="s">
        <v>635</v>
      </c>
      <c r="C70" s="7">
        <v>38530</v>
      </c>
      <c r="D70" s="7">
        <v>38530</v>
      </c>
      <c r="E70" s="7">
        <v>77456.734909999999</v>
      </c>
      <c r="F70" s="7" t="s">
        <v>1454</v>
      </c>
      <c r="G70" s="7" t="s">
        <v>1454</v>
      </c>
      <c r="H70" s="7">
        <v>41312.82172</v>
      </c>
      <c r="I70" s="7">
        <f t="shared" si="2"/>
        <v>187.48836725549137</v>
      </c>
      <c r="N70" s="15"/>
    </row>
    <row r="71" spans="1:14" s="15" customFormat="1" ht="76.5" x14ac:dyDescent="0.2">
      <c r="A71" s="4" t="s">
        <v>79</v>
      </c>
      <c r="B71" s="5" t="s">
        <v>636</v>
      </c>
      <c r="C71" s="7">
        <v>250</v>
      </c>
      <c r="D71" s="7">
        <v>250</v>
      </c>
      <c r="E71" s="7">
        <v>976.00871999999993</v>
      </c>
      <c r="F71" s="7" t="s">
        <v>1454</v>
      </c>
      <c r="G71" s="7" t="s">
        <v>1454</v>
      </c>
      <c r="H71" s="7">
        <v>549.76399000000004</v>
      </c>
      <c r="I71" s="7">
        <f t="shared" si="2"/>
        <v>177.53231163794482</v>
      </c>
    </row>
    <row r="72" spans="1:14" ht="63.75" x14ac:dyDescent="0.2">
      <c r="A72" s="4" t="s">
        <v>80</v>
      </c>
      <c r="B72" s="5" t="s">
        <v>637</v>
      </c>
      <c r="C72" s="7">
        <v>0</v>
      </c>
      <c r="D72" s="7">
        <v>0</v>
      </c>
      <c r="E72" s="7">
        <v>25.093869999999999</v>
      </c>
      <c r="F72" s="7">
        <v>0</v>
      </c>
      <c r="G72" s="7">
        <v>0</v>
      </c>
      <c r="H72" s="7">
        <v>0</v>
      </c>
      <c r="I72" s="7" t="e">
        <f t="shared" si="2"/>
        <v>#DIV/0!</v>
      </c>
    </row>
    <row r="73" spans="1:14" s="15" customFormat="1" ht="25.5" x14ac:dyDescent="0.2">
      <c r="A73" s="4" t="s">
        <v>81</v>
      </c>
      <c r="B73" s="5" t="s">
        <v>638</v>
      </c>
      <c r="C73" s="7">
        <v>5722</v>
      </c>
      <c r="D73" s="7">
        <v>5722</v>
      </c>
      <c r="E73" s="7">
        <v>6798.3116799999998</v>
      </c>
      <c r="F73" s="7">
        <f t="shared" si="0"/>
        <v>118.81006081789585</v>
      </c>
      <c r="G73" s="7">
        <f t="shared" si="1"/>
        <v>118.81006081789585</v>
      </c>
      <c r="H73" s="7">
        <v>6248.7690199999997</v>
      </c>
      <c r="I73" s="7">
        <f t="shared" si="2"/>
        <v>108.7944146797732</v>
      </c>
      <c r="N73" s="11"/>
    </row>
    <row r="74" spans="1:14" x14ac:dyDescent="0.2">
      <c r="A74" s="4" t="s">
        <v>82</v>
      </c>
      <c r="B74" s="5" t="s">
        <v>639</v>
      </c>
      <c r="C74" s="7">
        <v>5718</v>
      </c>
      <c r="D74" s="7">
        <v>5718</v>
      </c>
      <c r="E74" s="7">
        <v>6795.95442</v>
      </c>
      <c r="F74" s="7">
        <f t="shared" si="0"/>
        <v>118.85194858342078</v>
      </c>
      <c r="G74" s="7">
        <f t="shared" si="1"/>
        <v>118.85194858342078</v>
      </c>
      <c r="H74" s="7">
        <v>6248.8647499999997</v>
      </c>
      <c r="I74" s="7">
        <f t="shared" si="2"/>
        <v>108.75502498273788</v>
      </c>
      <c r="N74" s="15"/>
    </row>
    <row r="75" spans="1:14" ht="25.5" x14ac:dyDescent="0.2">
      <c r="A75" s="4" t="s">
        <v>83</v>
      </c>
      <c r="B75" s="5" t="s">
        <v>640</v>
      </c>
      <c r="C75" s="7">
        <v>0</v>
      </c>
      <c r="D75" s="7">
        <v>0</v>
      </c>
      <c r="E75" s="7">
        <v>2.1040000000000001</v>
      </c>
      <c r="F75" s="7">
        <v>0</v>
      </c>
      <c r="G75" s="7">
        <v>0</v>
      </c>
      <c r="H75" s="7">
        <v>0</v>
      </c>
      <c r="I75" s="7" t="e">
        <f t="shared" si="2"/>
        <v>#DIV/0!</v>
      </c>
    </row>
    <row r="76" spans="1:14" ht="25.5" x14ac:dyDescent="0.2">
      <c r="A76" s="4" t="s">
        <v>84</v>
      </c>
      <c r="B76" s="5" t="s">
        <v>641</v>
      </c>
      <c r="C76" s="7">
        <v>4</v>
      </c>
      <c r="D76" s="7">
        <v>4</v>
      </c>
      <c r="E76" s="7">
        <v>0.25325999999999999</v>
      </c>
      <c r="F76" s="7">
        <f t="shared" si="0"/>
        <v>6.3314999999999992</v>
      </c>
      <c r="G76" s="7">
        <f t="shared" si="1"/>
        <v>6.3314999999999992</v>
      </c>
      <c r="H76" s="7">
        <v>-9.573000000000001E-2</v>
      </c>
      <c r="I76" s="7">
        <v>0</v>
      </c>
      <c r="N76" s="15"/>
    </row>
    <row r="77" spans="1:14" x14ac:dyDescent="0.2">
      <c r="A77" s="2" t="s">
        <v>85</v>
      </c>
      <c r="B77" s="3" t="s">
        <v>642</v>
      </c>
      <c r="C77" s="6">
        <v>221194.8</v>
      </c>
      <c r="D77" s="6">
        <v>221194.8</v>
      </c>
      <c r="E77" s="6">
        <v>150777.26636000001</v>
      </c>
      <c r="F77" s="6">
        <f t="shared" si="0"/>
        <v>68.164923569631839</v>
      </c>
      <c r="G77" s="6">
        <f t="shared" si="1"/>
        <v>68.164923569631839</v>
      </c>
      <c r="H77" s="6">
        <v>187113.23405999999</v>
      </c>
      <c r="I77" s="6">
        <f t="shared" si="2"/>
        <v>80.580760157056318</v>
      </c>
    </row>
    <row r="78" spans="1:14" s="15" customFormat="1" ht="38.25" x14ac:dyDescent="0.2">
      <c r="A78" s="4" t="s">
        <v>86</v>
      </c>
      <c r="B78" s="5" t="s">
        <v>643</v>
      </c>
      <c r="C78" s="7">
        <v>0</v>
      </c>
      <c r="D78" s="7">
        <v>0</v>
      </c>
      <c r="E78" s="7">
        <v>16.392589999999998</v>
      </c>
      <c r="F78" s="7">
        <v>0</v>
      </c>
      <c r="G78" s="7">
        <v>0</v>
      </c>
      <c r="H78" s="7">
        <v>0.78300000000000003</v>
      </c>
      <c r="I78" s="7">
        <f t="shared" ref="I78:I147" si="3">E78/H78*100</f>
        <v>2093.5619412515962</v>
      </c>
      <c r="N78" s="11"/>
    </row>
    <row r="79" spans="1:14" s="15" customFormat="1" ht="25.5" x14ac:dyDescent="0.2">
      <c r="A79" s="4" t="s">
        <v>87</v>
      </c>
      <c r="B79" s="5" t="s">
        <v>644</v>
      </c>
      <c r="C79" s="7">
        <v>0</v>
      </c>
      <c r="D79" s="7">
        <v>0</v>
      </c>
      <c r="E79" s="7">
        <v>16.392589999999998</v>
      </c>
      <c r="F79" s="7">
        <v>0</v>
      </c>
      <c r="G79" s="7">
        <v>0</v>
      </c>
      <c r="H79" s="7">
        <v>0.78300000000000003</v>
      </c>
      <c r="I79" s="7">
        <f t="shared" si="3"/>
        <v>2093.5619412515962</v>
      </c>
      <c r="N79" s="11"/>
    </row>
    <row r="80" spans="1:14" s="15" customFormat="1" ht="51" x14ac:dyDescent="0.2">
      <c r="A80" s="4" t="s">
        <v>88</v>
      </c>
      <c r="B80" s="5" t="s">
        <v>645</v>
      </c>
      <c r="C80" s="7">
        <v>0</v>
      </c>
      <c r="D80" s="7">
        <v>0</v>
      </c>
      <c r="E80" s="7">
        <v>2.2999999999999998</v>
      </c>
      <c r="F80" s="7">
        <v>0</v>
      </c>
      <c r="G80" s="7">
        <v>0</v>
      </c>
      <c r="H80" s="7">
        <v>0</v>
      </c>
      <c r="I80" s="7" t="e">
        <f t="shared" si="3"/>
        <v>#DIV/0!</v>
      </c>
      <c r="N80" s="11"/>
    </row>
    <row r="81" spans="1:14" ht="51" x14ac:dyDescent="0.2">
      <c r="A81" s="4" t="s">
        <v>89</v>
      </c>
      <c r="B81" s="5" t="s">
        <v>646</v>
      </c>
      <c r="C81" s="7">
        <v>6575.5</v>
      </c>
      <c r="D81" s="7">
        <v>6575.5</v>
      </c>
      <c r="E81" s="7">
        <v>7155.6049999999996</v>
      </c>
      <c r="F81" s="7">
        <f t="shared" ref="F81:F147" si="4">E81/C81*100</f>
        <v>108.82221884267355</v>
      </c>
      <c r="G81" s="7">
        <f t="shared" ref="G78:G147" si="5">E81/D81*100</f>
        <v>108.82221884267355</v>
      </c>
      <c r="H81" s="7">
        <v>4997.3180000000002</v>
      </c>
      <c r="I81" s="7">
        <f t="shared" si="3"/>
        <v>143.1889065294624</v>
      </c>
      <c r="N81" s="15"/>
    </row>
    <row r="82" spans="1:14" ht="25.5" x14ac:dyDescent="0.2">
      <c r="A82" s="4" t="s">
        <v>90</v>
      </c>
      <c r="B82" s="5" t="s">
        <v>647</v>
      </c>
      <c r="C82" s="7">
        <v>214619.3</v>
      </c>
      <c r="D82" s="7">
        <v>214619.3</v>
      </c>
      <c r="E82" s="7">
        <v>143602.96877000001</v>
      </c>
      <c r="F82" s="7">
        <f t="shared" si="4"/>
        <v>66.910556865109527</v>
      </c>
      <c r="G82" s="7">
        <f t="shared" si="5"/>
        <v>66.910556865109527</v>
      </c>
      <c r="H82" s="7">
        <v>182115.13305999999</v>
      </c>
      <c r="I82" s="7">
        <f t="shared" si="3"/>
        <v>78.852847842517463</v>
      </c>
      <c r="N82" s="15"/>
    </row>
    <row r="83" spans="1:14" ht="63.75" x14ac:dyDescent="0.2">
      <c r="A83" s="4" t="s">
        <v>1348</v>
      </c>
      <c r="B83" s="5" t="s">
        <v>1349</v>
      </c>
      <c r="C83" s="7">
        <v>0</v>
      </c>
      <c r="D83" s="7">
        <v>0</v>
      </c>
      <c r="E83" s="7">
        <v>0</v>
      </c>
      <c r="F83" s="7">
        <v>0</v>
      </c>
      <c r="G83" s="7">
        <v>0</v>
      </c>
      <c r="H83" s="7">
        <v>16.57</v>
      </c>
      <c r="I83" s="7">
        <f t="shared" si="3"/>
        <v>0</v>
      </c>
      <c r="N83" s="15"/>
    </row>
    <row r="84" spans="1:14" ht="25.5" x14ac:dyDescent="0.2">
      <c r="A84" s="4" t="s">
        <v>91</v>
      </c>
      <c r="B84" s="5" t="s">
        <v>648</v>
      </c>
      <c r="C84" s="7">
        <v>124800.8</v>
      </c>
      <c r="D84" s="7">
        <v>124800.8</v>
      </c>
      <c r="E84" s="7">
        <v>103817.57921</v>
      </c>
      <c r="F84" s="7">
        <f t="shared" si="4"/>
        <v>83.186629580900117</v>
      </c>
      <c r="G84" s="7">
        <f t="shared" si="5"/>
        <v>83.186629580900117</v>
      </c>
      <c r="H84" s="7">
        <v>109941.37366</v>
      </c>
      <c r="I84" s="7">
        <f t="shared" si="3"/>
        <v>94.429945482636796</v>
      </c>
      <c r="N84" s="15"/>
    </row>
    <row r="85" spans="1:14" ht="38.25" x14ac:dyDescent="0.2">
      <c r="A85" s="4" t="s">
        <v>92</v>
      </c>
      <c r="B85" s="5" t="s">
        <v>649</v>
      </c>
      <c r="C85" s="7">
        <v>47470</v>
      </c>
      <c r="D85" s="7">
        <v>47470</v>
      </c>
      <c r="E85" s="7">
        <v>9107.2800000000007</v>
      </c>
      <c r="F85" s="7">
        <f t="shared" si="4"/>
        <v>19.185338108278916</v>
      </c>
      <c r="G85" s="7">
        <f t="shared" si="5"/>
        <v>19.185338108278916</v>
      </c>
      <c r="H85" s="7">
        <v>37134.856289999996</v>
      </c>
      <c r="I85" s="7">
        <f t="shared" si="3"/>
        <v>24.524882845588095</v>
      </c>
      <c r="N85" s="15"/>
    </row>
    <row r="86" spans="1:14" ht="51" x14ac:dyDescent="0.2">
      <c r="A86" s="4" t="s">
        <v>93</v>
      </c>
      <c r="B86" s="5" t="s">
        <v>650</v>
      </c>
      <c r="C86" s="7">
        <v>47470</v>
      </c>
      <c r="D86" s="7">
        <v>47470</v>
      </c>
      <c r="E86" s="7">
        <v>9107.2800000000007</v>
      </c>
      <c r="F86" s="7">
        <f t="shared" si="4"/>
        <v>19.185338108278916</v>
      </c>
      <c r="G86" s="7">
        <f t="shared" si="5"/>
        <v>19.185338108278916</v>
      </c>
      <c r="H86" s="7">
        <v>37134.856289999996</v>
      </c>
      <c r="I86" s="7">
        <f t="shared" si="3"/>
        <v>24.524882845588095</v>
      </c>
      <c r="N86" s="15"/>
    </row>
    <row r="87" spans="1:14" ht="25.5" x14ac:dyDescent="0.2">
      <c r="A87" s="4" t="s">
        <v>94</v>
      </c>
      <c r="B87" s="5" t="s">
        <v>651</v>
      </c>
      <c r="C87" s="7">
        <v>6463.6</v>
      </c>
      <c r="D87" s="7">
        <v>6463.6</v>
      </c>
      <c r="E87" s="7">
        <v>5858.5090599999994</v>
      </c>
      <c r="F87" s="7">
        <f t="shared" si="4"/>
        <v>90.638484126492955</v>
      </c>
      <c r="G87" s="7">
        <f t="shared" si="5"/>
        <v>90.638484126492955</v>
      </c>
      <c r="H87" s="7">
        <v>5825.5050000000001</v>
      </c>
      <c r="I87" s="7">
        <f t="shared" si="3"/>
        <v>100.56654418801459</v>
      </c>
      <c r="N87" s="15"/>
    </row>
    <row r="88" spans="1:14" ht="51" x14ac:dyDescent="0.2">
      <c r="A88" s="4" t="s">
        <v>95</v>
      </c>
      <c r="B88" s="5" t="s">
        <v>652</v>
      </c>
      <c r="C88" s="7">
        <v>132.4</v>
      </c>
      <c r="D88" s="7">
        <v>132.4</v>
      </c>
      <c r="E88" s="7">
        <v>75.900000000000006</v>
      </c>
      <c r="F88" s="7">
        <f t="shared" si="4"/>
        <v>57.326283987915403</v>
      </c>
      <c r="G88" s="7">
        <f t="shared" si="5"/>
        <v>57.326283987915403</v>
      </c>
      <c r="H88" s="7">
        <v>123.9</v>
      </c>
      <c r="I88" s="7">
        <f t="shared" si="3"/>
        <v>61.259079903147708</v>
      </c>
      <c r="N88" s="15"/>
    </row>
    <row r="89" spans="1:14" ht="25.5" x14ac:dyDescent="0.2">
      <c r="A89" s="4" t="s">
        <v>96</v>
      </c>
      <c r="B89" s="5" t="s">
        <v>653</v>
      </c>
      <c r="C89" s="7">
        <v>21</v>
      </c>
      <c r="D89" s="7">
        <v>21</v>
      </c>
      <c r="E89" s="7">
        <v>0</v>
      </c>
      <c r="F89" s="7">
        <f t="shared" si="4"/>
        <v>0</v>
      </c>
      <c r="G89" s="7">
        <f t="shared" si="5"/>
        <v>0</v>
      </c>
      <c r="H89" s="7">
        <v>0</v>
      </c>
      <c r="I89" s="7" t="e">
        <f t="shared" si="3"/>
        <v>#DIV/0!</v>
      </c>
      <c r="N89" s="15"/>
    </row>
    <row r="90" spans="1:14" ht="76.5" x14ac:dyDescent="0.2">
      <c r="A90" s="4" t="s">
        <v>97</v>
      </c>
      <c r="B90" s="5" t="s">
        <v>654</v>
      </c>
      <c r="C90" s="7">
        <v>48</v>
      </c>
      <c r="D90" s="7">
        <v>48</v>
      </c>
      <c r="E90" s="7">
        <v>4.8</v>
      </c>
      <c r="F90" s="7">
        <f t="shared" si="4"/>
        <v>10</v>
      </c>
      <c r="G90" s="7">
        <f t="shared" si="5"/>
        <v>10</v>
      </c>
      <c r="H90" s="7">
        <v>36.56</v>
      </c>
      <c r="I90" s="7">
        <f t="shared" si="3"/>
        <v>13.129102844638949</v>
      </c>
      <c r="N90" s="15"/>
    </row>
    <row r="91" spans="1:14" ht="51" x14ac:dyDescent="0.2">
      <c r="A91" s="4" t="s">
        <v>98</v>
      </c>
      <c r="B91" s="5" t="s">
        <v>655</v>
      </c>
      <c r="C91" s="7">
        <v>32063</v>
      </c>
      <c r="D91" s="7">
        <v>32063</v>
      </c>
      <c r="E91" s="7">
        <v>21935.450499999999</v>
      </c>
      <c r="F91" s="7">
        <f t="shared" si="4"/>
        <v>68.413593550198044</v>
      </c>
      <c r="G91" s="7">
        <f t="shared" si="5"/>
        <v>68.413593550198044</v>
      </c>
      <c r="H91" s="7">
        <v>24917.098109999999</v>
      </c>
      <c r="I91" s="7">
        <f t="shared" si="3"/>
        <v>88.033728499052728</v>
      </c>
      <c r="N91" s="15"/>
    </row>
    <row r="92" spans="1:14" ht="51" x14ac:dyDescent="0.2">
      <c r="A92" s="4" t="s">
        <v>99</v>
      </c>
      <c r="B92" s="5" t="s">
        <v>656</v>
      </c>
      <c r="C92" s="7">
        <v>10196.299999999999</v>
      </c>
      <c r="D92" s="7">
        <v>10196.299999999999</v>
      </c>
      <c r="E92" s="7">
        <v>2990.8135000000002</v>
      </c>
      <c r="F92" s="7">
        <f t="shared" si="4"/>
        <v>29.332341143355929</v>
      </c>
      <c r="G92" s="7">
        <f t="shared" si="5"/>
        <v>29.332341143355929</v>
      </c>
      <c r="H92" s="7">
        <v>5471.3384100000003</v>
      </c>
      <c r="I92" s="7">
        <f t="shared" si="3"/>
        <v>54.663288502383104</v>
      </c>
      <c r="N92" s="15"/>
    </row>
    <row r="93" spans="1:14" ht="114.75" x14ac:dyDescent="0.2">
      <c r="A93" s="4" t="s">
        <v>100</v>
      </c>
      <c r="B93" s="5" t="s">
        <v>657</v>
      </c>
      <c r="C93" s="7">
        <v>21866.7</v>
      </c>
      <c r="D93" s="7">
        <v>21866.7</v>
      </c>
      <c r="E93" s="7">
        <v>18944.636999999999</v>
      </c>
      <c r="F93" s="7">
        <f t="shared" si="4"/>
        <v>86.636927382732637</v>
      </c>
      <c r="G93" s="7">
        <f t="shared" si="5"/>
        <v>86.636927382732637</v>
      </c>
      <c r="H93" s="7">
        <v>19445.759699999999</v>
      </c>
      <c r="I93" s="7">
        <f t="shared" si="3"/>
        <v>97.422971857458464</v>
      </c>
      <c r="N93" s="15"/>
    </row>
    <row r="94" spans="1:14" ht="89.25" x14ac:dyDescent="0.2">
      <c r="A94" s="4" t="s">
        <v>101</v>
      </c>
      <c r="B94" s="5" t="s">
        <v>658</v>
      </c>
      <c r="C94" s="7">
        <v>1.6</v>
      </c>
      <c r="D94" s="7">
        <v>1.6</v>
      </c>
      <c r="E94" s="7">
        <v>22.4</v>
      </c>
      <c r="F94" s="7" t="s">
        <v>1454</v>
      </c>
      <c r="G94" s="7" t="s">
        <v>1454</v>
      </c>
      <c r="H94" s="7">
        <v>3.2</v>
      </c>
      <c r="I94" s="7">
        <f t="shared" si="3"/>
        <v>699.99999999999989</v>
      </c>
      <c r="N94" s="15"/>
    </row>
    <row r="95" spans="1:14" ht="38.25" x14ac:dyDescent="0.2">
      <c r="A95" s="4" t="s">
        <v>102</v>
      </c>
      <c r="B95" s="5" t="s">
        <v>659</v>
      </c>
      <c r="C95" s="7">
        <v>1612.8</v>
      </c>
      <c r="D95" s="7">
        <v>1612.8</v>
      </c>
      <c r="E95" s="7">
        <v>1560.4</v>
      </c>
      <c r="F95" s="7">
        <f t="shared" si="4"/>
        <v>96.750992063492063</v>
      </c>
      <c r="G95" s="7">
        <f t="shared" si="5"/>
        <v>96.750992063492063</v>
      </c>
      <c r="H95" s="7">
        <v>1480</v>
      </c>
      <c r="I95" s="7">
        <f t="shared" si="3"/>
        <v>105.43243243243244</v>
      </c>
    </row>
    <row r="96" spans="1:14" ht="63.75" x14ac:dyDescent="0.2">
      <c r="A96" s="4" t="s">
        <v>103</v>
      </c>
      <c r="B96" s="5" t="s">
        <v>660</v>
      </c>
      <c r="C96" s="7">
        <v>1612.8</v>
      </c>
      <c r="D96" s="7">
        <v>1612.8</v>
      </c>
      <c r="E96" s="7">
        <v>1560.4</v>
      </c>
      <c r="F96" s="7">
        <f t="shared" si="4"/>
        <v>96.750992063492063</v>
      </c>
      <c r="G96" s="7">
        <f t="shared" si="5"/>
        <v>96.750992063492063</v>
      </c>
      <c r="H96" s="7">
        <v>1480</v>
      </c>
      <c r="I96" s="7">
        <f t="shared" si="3"/>
        <v>105.43243243243244</v>
      </c>
    </row>
    <row r="97" spans="1:9" ht="25.5" x14ac:dyDescent="0.2">
      <c r="A97" s="4" t="s">
        <v>104</v>
      </c>
      <c r="B97" s="5" t="s">
        <v>661</v>
      </c>
      <c r="C97" s="7">
        <v>5</v>
      </c>
      <c r="D97" s="7">
        <v>5</v>
      </c>
      <c r="E97" s="7">
        <v>10</v>
      </c>
      <c r="F97" s="7" t="s">
        <v>1454</v>
      </c>
      <c r="G97" s="7" t="s">
        <v>1454</v>
      </c>
      <c r="H97" s="7">
        <v>0</v>
      </c>
      <c r="I97" s="7" t="e">
        <f t="shared" si="3"/>
        <v>#DIV/0!</v>
      </c>
    </row>
    <row r="98" spans="1:9" ht="25.5" x14ac:dyDescent="0.2">
      <c r="A98" s="4" t="s">
        <v>105</v>
      </c>
      <c r="B98" s="5" t="s">
        <v>662</v>
      </c>
      <c r="C98" s="7">
        <v>12</v>
      </c>
      <c r="D98" s="7">
        <v>12</v>
      </c>
      <c r="E98" s="7">
        <v>11.25</v>
      </c>
      <c r="F98" s="7">
        <f t="shared" si="4"/>
        <v>93.75</v>
      </c>
      <c r="G98" s="7">
        <f t="shared" si="5"/>
        <v>93.75</v>
      </c>
      <c r="H98" s="7">
        <v>13.574999999999999</v>
      </c>
      <c r="I98" s="7">
        <f t="shared" si="3"/>
        <v>82.872928176795583</v>
      </c>
    </row>
    <row r="99" spans="1:9" ht="51" x14ac:dyDescent="0.2">
      <c r="A99" s="4" t="s">
        <v>106</v>
      </c>
      <c r="B99" s="5" t="s">
        <v>663</v>
      </c>
      <c r="C99" s="7">
        <v>776</v>
      </c>
      <c r="D99" s="7">
        <v>776</v>
      </c>
      <c r="E99" s="7">
        <v>-395</v>
      </c>
      <c r="F99" s="7">
        <v>0</v>
      </c>
      <c r="G99" s="7">
        <v>0</v>
      </c>
      <c r="H99" s="7">
        <v>572.75</v>
      </c>
      <c r="I99" s="7">
        <v>0</v>
      </c>
    </row>
    <row r="100" spans="1:9" ht="51" x14ac:dyDescent="0.2">
      <c r="A100" s="4" t="s">
        <v>107</v>
      </c>
      <c r="B100" s="5" t="s">
        <v>664</v>
      </c>
      <c r="C100" s="7">
        <v>437.5</v>
      </c>
      <c r="D100" s="7">
        <v>437.5</v>
      </c>
      <c r="E100" s="7">
        <v>885</v>
      </c>
      <c r="F100" s="7" t="s">
        <v>1454</v>
      </c>
      <c r="G100" s="7" t="s">
        <v>1454</v>
      </c>
      <c r="H100" s="7">
        <v>445</v>
      </c>
      <c r="I100" s="7">
        <f t="shared" si="3"/>
        <v>198.87640449438203</v>
      </c>
    </row>
    <row r="101" spans="1:9" ht="38.25" x14ac:dyDescent="0.2">
      <c r="A101" s="4" t="s">
        <v>108</v>
      </c>
      <c r="B101" s="5" t="s">
        <v>665</v>
      </c>
      <c r="C101" s="7">
        <v>495</v>
      </c>
      <c r="D101" s="7">
        <v>495</v>
      </c>
      <c r="E101" s="7">
        <v>155</v>
      </c>
      <c r="F101" s="7">
        <f t="shared" si="4"/>
        <v>31.313131313131315</v>
      </c>
      <c r="G101" s="7">
        <f t="shared" si="5"/>
        <v>31.313131313131315</v>
      </c>
      <c r="H101" s="7">
        <v>1330</v>
      </c>
      <c r="I101" s="7">
        <f t="shared" si="3"/>
        <v>11.654135338345863</v>
      </c>
    </row>
    <row r="102" spans="1:9" ht="51" x14ac:dyDescent="0.2">
      <c r="A102" s="4" t="s">
        <v>109</v>
      </c>
      <c r="B102" s="5" t="s">
        <v>666</v>
      </c>
      <c r="C102" s="7">
        <v>280.60000000000002</v>
      </c>
      <c r="D102" s="7">
        <v>280.60000000000002</v>
      </c>
      <c r="E102" s="7">
        <v>554.4</v>
      </c>
      <c r="F102" s="7">
        <f t="shared" si="4"/>
        <v>197.5766215253029</v>
      </c>
      <c r="G102" s="7">
        <f t="shared" si="5"/>
        <v>197.5766215253029</v>
      </c>
      <c r="H102" s="7">
        <v>274.745</v>
      </c>
      <c r="I102" s="7">
        <f t="shared" si="3"/>
        <v>201.78711168538098</v>
      </c>
    </row>
    <row r="103" spans="1:9" ht="25.5" x14ac:dyDescent="0.2">
      <c r="A103" s="2" t="s">
        <v>110</v>
      </c>
      <c r="B103" s="3" t="s">
        <v>667</v>
      </c>
      <c r="C103" s="6">
        <v>32</v>
      </c>
      <c r="D103" s="6">
        <v>32</v>
      </c>
      <c r="E103" s="6">
        <v>-23.03163</v>
      </c>
      <c r="F103" s="6">
        <v>0</v>
      </c>
      <c r="G103" s="6">
        <v>0</v>
      </c>
      <c r="H103" s="6">
        <v>-0.69540000000000002</v>
      </c>
      <c r="I103" s="6">
        <f t="shared" si="3"/>
        <v>3311.9974115616915</v>
      </c>
    </row>
    <row r="104" spans="1:9" ht="25.5" x14ac:dyDescent="0.2">
      <c r="A104" s="4" t="s">
        <v>111</v>
      </c>
      <c r="B104" s="5" t="s">
        <v>668</v>
      </c>
      <c r="C104" s="7">
        <v>0</v>
      </c>
      <c r="D104" s="7">
        <v>0</v>
      </c>
      <c r="E104" s="7">
        <v>8.1886099999999988</v>
      </c>
      <c r="F104" s="7">
        <v>0</v>
      </c>
      <c r="G104" s="7">
        <v>0</v>
      </c>
      <c r="H104" s="7">
        <v>2.2236199999999999</v>
      </c>
      <c r="I104" s="7">
        <f t="shared" si="3"/>
        <v>368.25581709104972</v>
      </c>
    </row>
    <row r="105" spans="1:9" ht="26.25" x14ac:dyDescent="0.25">
      <c r="A105" s="4" t="s">
        <v>112</v>
      </c>
      <c r="B105" s="37" t="s">
        <v>669</v>
      </c>
      <c r="C105" s="7">
        <v>0</v>
      </c>
      <c r="D105" s="7">
        <v>0</v>
      </c>
      <c r="E105" s="7">
        <v>8.1886099999999988</v>
      </c>
      <c r="F105" s="7">
        <v>0</v>
      </c>
      <c r="G105" s="7">
        <v>0</v>
      </c>
      <c r="H105" s="7">
        <v>1.0000000000000001E-5</v>
      </c>
      <c r="I105" s="7">
        <f t="shared" si="3"/>
        <v>81886099.99999997</v>
      </c>
    </row>
    <row r="106" spans="1:9" ht="25.5" x14ac:dyDescent="0.2">
      <c r="A106" s="4" t="s">
        <v>1350</v>
      </c>
      <c r="B106" s="5" t="s">
        <v>1351</v>
      </c>
      <c r="C106" s="7">
        <v>0</v>
      </c>
      <c r="D106" s="7">
        <v>0</v>
      </c>
      <c r="E106" s="7">
        <v>0</v>
      </c>
      <c r="F106" s="7">
        <v>0</v>
      </c>
      <c r="G106" s="7">
        <v>0</v>
      </c>
      <c r="H106" s="7">
        <v>2.42197</v>
      </c>
      <c r="I106" s="7">
        <f t="shared" si="3"/>
        <v>0</v>
      </c>
    </row>
    <row r="107" spans="1:9" ht="25.5" x14ac:dyDescent="0.2">
      <c r="A107" s="4" t="s">
        <v>1358</v>
      </c>
      <c r="B107" s="5" t="s">
        <v>1359</v>
      </c>
      <c r="C107" s="7"/>
      <c r="D107" s="7"/>
      <c r="E107" s="7"/>
      <c r="F107" s="7"/>
      <c r="G107" s="7"/>
      <c r="H107" s="7">
        <v>-0.19836000000000001</v>
      </c>
      <c r="I107" s="7"/>
    </row>
    <row r="108" spans="1:9" x14ac:dyDescent="0.2">
      <c r="A108" s="4" t="s">
        <v>1352</v>
      </c>
      <c r="B108" s="5" t="s">
        <v>1353</v>
      </c>
      <c r="C108" s="7">
        <v>0</v>
      </c>
      <c r="D108" s="7">
        <v>0</v>
      </c>
      <c r="E108" s="7">
        <v>0</v>
      </c>
      <c r="F108" s="7">
        <v>0</v>
      </c>
      <c r="G108" s="7">
        <v>0</v>
      </c>
      <c r="H108" s="7">
        <v>0.18397999999999998</v>
      </c>
      <c r="I108" s="7">
        <v>0</v>
      </c>
    </row>
    <row r="109" spans="1:9" x14ac:dyDescent="0.2">
      <c r="A109" s="4" t="s">
        <v>1354</v>
      </c>
      <c r="B109" s="5" t="s">
        <v>1355</v>
      </c>
      <c r="C109" s="7">
        <v>0</v>
      </c>
      <c r="D109" s="7">
        <v>0</v>
      </c>
      <c r="E109" s="7">
        <v>0</v>
      </c>
      <c r="F109" s="7">
        <v>0</v>
      </c>
      <c r="G109" s="7">
        <v>0</v>
      </c>
      <c r="H109" s="7">
        <v>0.18397999999999998</v>
      </c>
      <c r="I109" s="7">
        <v>0</v>
      </c>
    </row>
    <row r="110" spans="1:9" ht="51" x14ac:dyDescent="0.2">
      <c r="A110" s="4" t="s">
        <v>1356</v>
      </c>
      <c r="B110" s="5" t="s">
        <v>1357</v>
      </c>
      <c r="C110" s="7">
        <v>0</v>
      </c>
      <c r="D110" s="7">
        <v>0</v>
      </c>
      <c r="E110" s="7">
        <v>0</v>
      </c>
      <c r="F110" s="7">
        <v>0</v>
      </c>
      <c r="G110" s="7">
        <v>0</v>
      </c>
      <c r="H110" s="7">
        <v>0.18397999999999998</v>
      </c>
      <c r="I110" s="7">
        <v>0</v>
      </c>
    </row>
    <row r="111" spans="1:9" x14ac:dyDescent="0.2">
      <c r="A111" s="4" t="s">
        <v>113</v>
      </c>
      <c r="B111" s="5" t="s">
        <v>670</v>
      </c>
      <c r="C111" s="7">
        <v>12</v>
      </c>
      <c r="D111" s="7">
        <v>12</v>
      </c>
      <c r="E111" s="7">
        <v>6.4139799999999996</v>
      </c>
      <c r="F111" s="7">
        <f t="shared" si="4"/>
        <v>53.449833333333331</v>
      </c>
      <c r="G111" s="7">
        <f t="shared" si="5"/>
        <v>53.449833333333331</v>
      </c>
      <c r="H111" s="7">
        <v>-2.2471199999999998</v>
      </c>
      <c r="I111" s="7">
        <v>0</v>
      </c>
    </row>
    <row r="112" spans="1:9" x14ac:dyDescent="0.2">
      <c r="A112" s="4" t="s">
        <v>114</v>
      </c>
      <c r="B112" s="5" t="s">
        <v>671</v>
      </c>
      <c r="C112" s="7">
        <v>11</v>
      </c>
      <c r="D112" s="7">
        <v>11</v>
      </c>
      <c r="E112" s="7">
        <v>1.7650399999999999</v>
      </c>
      <c r="F112" s="7">
        <f t="shared" si="4"/>
        <v>16.045818181818181</v>
      </c>
      <c r="G112" s="7">
        <f t="shared" si="5"/>
        <v>16.045818181818181</v>
      </c>
      <c r="H112" s="7">
        <v>1.4000000000000001E-4</v>
      </c>
      <c r="I112" s="7">
        <f t="shared" si="3"/>
        <v>1260742.8571428568</v>
      </c>
    </row>
    <row r="113" spans="1:14" ht="25.5" x14ac:dyDescent="0.2">
      <c r="A113" s="4" t="s">
        <v>115</v>
      </c>
      <c r="B113" s="5" t="s">
        <v>672</v>
      </c>
      <c r="C113" s="7">
        <v>0</v>
      </c>
      <c r="D113" s="7">
        <v>0</v>
      </c>
      <c r="E113" s="7">
        <v>4.2264200000000001</v>
      </c>
      <c r="F113" s="7">
        <v>0</v>
      </c>
      <c r="G113" s="7">
        <v>0</v>
      </c>
      <c r="H113" s="7">
        <v>-0.92273000000000005</v>
      </c>
      <c r="I113" s="7">
        <v>0</v>
      </c>
    </row>
    <row r="114" spans="1:14" x14ac:dyDescent="0.2">
      <c r="A114" s="4" t="s">
        <v>116</v>
      </c>
      <c r="B114" s="5" t="s">
        <v>673</v>
      </c>
      <c r="C114" s="7">
        <v>1</v>
      </c>
      <c r="D114" s="7">
        <v>1</v>
      </c>
      <c r="E114" s="7">
        <v>1.1596500000000001</v>
      </c>
      <c r="F114" s="7">
        <f t="shared" si="4"/>
        <v>115.965</v>
      </c>
      <c r="G114" s="7">
        <f t="shared" si="5"/>
        <v>115.965</v>
      </c>
      <c r="H114" s="7">
        <v>0.66648000000000007</v>
      </c>
      <c r="I114" s="7">
        <f t="shared" si="3"/>
        <v>173.99621894130354</v>
      </c>
    </row>
    <row r="115" spans="1:14" x14ac:dyDescent="0.2">
      <c r="A115" s="4" t="s">
        <v>117</v>
      </c>
      <c r="B115" s="5" t="s">
        <v>674</v>
      </c>
      <c r="C115" s="7">
        <v>0</v>
      </c>
      <c r="D115" s="7">
        <v>0</v>
      </c>
      <c r="E115" s="7">
        <v>-0.73712999999999995</v>
      </c>
      <c r="F115" s="7">
        <v>0</v>
      </c>
      <c r="G115" s="7">
        <v>0</v>
      </c>
      <c r="H115" s="7">
        <v>-1.9910099999999999</v>
      </c>
      <c r="I115" s="7">
        <f t="shared" si="3"/>
        <v>37.022918016484098</v>
      </c>
    </row>
    <row r="116" spans="1:14" ht="25.5" x14ac:dyDescent="0.2">
      <c r="A116" s="4" t="s">
        <v>118</v>
      </c>
      <c r="B116" s="5" t="s">
        <v>675</v>
      </c>
      <c r="C116" s="7">
        <v>20</v>
      </c>
      <c r="D116" s="7">
        <v>20</v>
      </c>
      <c r="E116" s="7">
        <v>0.80977999999999994</v>
      </c>
      <c r="F116" s="7">
        <f t="shared" si="4"/>
        <v>4.0488999999999997</v>
      </c>
      <c r="G116" s="7">
        <f t="shared" si="5"/>
        <v>4.0488999999999997</v>
      </c>
      <c r="H116" s="7">
        <v>-0.85587999999999997</v>
      </c>
      <c r="I116" s="7">
        <v>0</v>
      </c>
    </row>
    <row r="117" spans="1:14" x14ac:dyDescent="0.2">
      <c r="A117" s="4" t="s">
        <v>119</v>
      </c>
      <c r="B117" s="5" t="s">
        <v>676</v>
      </c>
      <c r="C117" s="7">
        <v>20</v>
      </c>
      <c r="D117" s="7">
        <v>20</v>
      </c>
      <c r="E117" s="7">
        <v>6.9699999999999996E-3</v>
      </c>
      <c r="F117" s="7">
        <v>0</v>
      </c>
      <c r="G117" s="7">
        <v>0</v>
      </c>
      <c r="H117" s="7">
        <v>-0.85653999999999997</v>
      </c>
      <c r="I117" s="7">
        <v>0</v>
      </c>
    </row>
    <row r="118" spans="1:14" x14ac:dyDescent="0.2">
      <c r="A118" s="4" t="s">
        <v>120</v>
      </c>
      <c r="B118" s="5" t="s">
        <v>677</v>
      </c>
      <c r="C118" s="7">
        <v>0</v>
      </c>
      <c r="D118" s="7">
        <v>0</v>
      </c>
      <c r="E118" s="7">
        <v>0.80280999999999991</v>
      </c>
      <c r="F118" s="7">
        <v>0</v>
      </c>
      <c r="G118" s="7">
        <v>0</v>
      </c>
      <c r="H118" s="7">
        <v>6.6E-4</v>
      </c>
      <c r="I118" s="7">
        <f t="shared" si="3"/>
        <v>121637.87878787877</v>
      </c>
    </row>
    <row r="119" spans="1:14" ht="25.5" x14ac:dyDescent="0.2">
      <c r="A119" s="4" t="s">
        <v>121</v>
      </c>
      <c r="B119" s="5" t="s">
        <v>678</v>
      </c>
      <c r="C119" s="7">
        <v>0</v>
      </c>
      <c r="D119" s="7">
        <v>0</v>
      </c>
      <c r="E119" s="7">
        <v>-38.444000000000003</v>
      </c>
      <c r="F119" s="7">
        <v>0</v>
      </c>
      <c r="G119" s="7">
        <v>0</v>
      </c>
      <c r="H119" s="7">
        <v>0</v>
      </c>
      <c r="I119" s="7" t="e">
        <f t="shared" si="3"/>
        <v>#DIV/0!</v>
      </c>
    </row>
    <row r="120" spans="1:14" s="15" customFormat="1" ht="25.5" x14ac:dyDescent="0.2">
      <c r="A120" s="4" t="s">
        <v>121</v>
      </c>
      <c r="B120" s="5" t="s">
        <v>679</v>
      </c>
      <c r="C120" s="7">
        <v>0</v>
      </c>
      <c r="D120" s="7">
        <v>0</v>
      </c>
      <c r="E120" s="7">
        <v>-38.444000000000003</v>
      </c>
      <c r="F120" s="7">
        <v>0</v>
      </c>
      <c r="G120" s="7">
        <v>0</v>
      </c>
      <c r="H120" s="7">
        <v>0</v>
      </c>
      <c r="I120" s="7" t="e">
        <f t="shared" si="3"/>
        <v>#DIV/0!</v>
      </c>
      <c r="N120" s="11"/>
    </row>
    <row r="121" spans="1:14" ht="25.5" x14ac:dyDescent="0.2">
      <c r="A121" s="2" t="s">
        <v>122</v>
      </c>
      <c r="B121" s="3" t="s">
        <v>680</v>
      </c>
      <c r="C121" s="6">
        <v>1911830.9</v>
      </c>
      <c r="D121" s="6">
        <v>1911830.9</v>
      </c>
      <c r="E121" s="6">
        <v>2621239.49645</v>
      </c>
      <c r="F121" s="6">
        <f t="shared" si="4"/>
        <v>137.10624179418798</v>
      </c>
      <c r="G121" s="6">
        <f t="shared" si="5"/>
        <v>137.10624179418798</v>
      </c>
      <c r="H121" s="6">
        <v>601798.39204999991</v>
      </c>
      <c r="I121" s="6">
        <f t="shared" si="3"/>
        <v>435.56771355284985</v>
      </c>
    </row>
    <row r="122" spans="1:14" ht="51" x14ac:dyDescent="0.2">
      <c r="A122" s="4" t="s">
        <v>123</v>
      </c>
      <c r="B122" s="5" t="s">
        <v>681</v>
      </c>
      <c r="C122" s="7">
        <v>3369</v>
      </c>
      <c r="D122" s="7">
        <v>3369</v>
      </c>
      <c r="E122" s="7">
        <v>1819.8131000000001</v>
      </c>
      <c r="F122" s="7">
        <f t="shared" si="4"/>
        <v>54.016417334520625</v>
      </c>
      <c r="G122" s="7">
        <f t="shared" si="5"/>
        <v>54.016417334520625</v>
      </c>
      <c r="H122" s="7">
        <v>2421.91644</v>
      </c>
      <c r="I122" s="7">
        <f t="shared" si="3"/>
        <v>75.139384247294686</v>
      </c>
    </row>
    <row r="123" spans="1:14" ht="38.25" x14ac:dyDescent="0.2">
      <c r="A123" s="4" t="s">
        <v>124</v>
      </c>
      <c r="B123" s="5" t="s">
        <v>682</v>
      </c>
      <c r="C123" s="7">
        <v>3369</v>
      </c>
      <c r="D123" s="7">
        <v>3369</v>
      </c>
      <c r="E123" s="7">
        <v>1819.8131000000001</v>
      </c>
      <c r="F123" s="7">
        <f t="shared" si="4"/>
        <v>54.016417334520625</v>
      </c>
      <c r="G123" s="7">
        <f t="shared" si="5"/>
        <v>54.016417334520625</v>
      </c>
      <c r="H123" s="7">
        <v>2421.91644</v>
      </c>
      <c r="I123" s="7">
        <f t="shared" si="3"/>
        <v>75.139384247294686</v>
      </c>
    </row>
    <row r="124" spans="1:14" x14ac:dyDescent="0.2">
      <c r="A124" s="4" t="s">
        <v>125</v>
      </c>
      <c r="B124" s="5" t="s">
        <v>683</v>
      </c>
      <c r="C124" s="7">
        <v>1836668.7</v>
      </c>
      <c r="D124" s="7">
        <v>1836668.7</v>
      </c>
      <c r="E124" s="7">
        <v>2528234.2852800004</v>
      </c>
      <c r="F124" s="7">
        <f t="shared" si="4"/>
        <v>137.65325696898958</v>
      </c>
      <c r="G124" s="7">
        <f t="shared" si="5"/>
        <v>137.65325696898958</v>
      </c>
      <c r="H124" s="7">
        <v>527041.25542000006</v>
      </c>
      <c r="I124" s="7">
        <f t="shared" si="3"/>
        <v>479.70329822951834</v>
      </c>
    </row>
    <row r="125" spans="1:14" ht="25.5" x14ac:dyDescent="0.2">
      <c r="A125" s="4" t="s">
        <v>126</v>
      </c>
      <c r="B125" s="5" t="s">
        <v>684</v>
      </c>
      <c r="C125" s="7">
        <v>1836668.7</v>
      </c>
      <c r="D125" s="7">
        <v>1836668.7</v>
      </c>
      <c r="E125" s="7">
        <v>2528234.2852800004</v>
      </c>
      <c r="F125" s="7">
        <f t="shared" si="4"/>
        <v>137.65325696898958</v>
      </c>
      <c r="G125" s="7">
        <f t="shared" si="5"/>
        <v>137.65325696898958</v>
      </c>
      <c r="H125" s="7">
        <v>527041.25542000006</v>
      </c>
      <c r="I125" s="7">
        <f t="shared" si="3"/>
        <v>479.70329822951834</v>
      </c>
    </row>
    <row r="126" spans="1:14" ht="25.5" x14ac:dyDescent="0.2">
      <c r="A126" s="4" t="s">
        <v>127</v>
      </c>
      <c r="B126" s="5" t="s">
        <v>685</v>
      </c>
      <c r="C126" s="7">
        <v>1836668.7</v>
      </c>
      <c r="D126" s="7">
        <v>1836668.7</v>
      </c>
      <c r="E126" s="7">
        <v>2528234.2852800004</v>
      </c>
      <c r="F126" s="7">
        <f t="shared" si="4"/>
        <v>137.65325696898958</v>
      </c>
      <c r="G126" s="7">
        <f t="shared" si="5"/>
        <v>137.65325696898958</v>
      </c>
      <c r="H126" s="7">
        <v>527041.25542000006</v>
      </c>
      <c r="I126" s="7">
        <f t="shared" si="3"/>
        <v>479.70329822951834</v>
      </c>
    </row>
    <row r="127" spans="1:14" x14ac:dyDescent="0.2">
      <c r="A127" s="4" t="s">
        <v>128</v>
      </c>
      <c r="B127" s="5" t="s">
        <v>686</v>
      </c>
      <c r="C127" s="7">
        <v>366</v>
      </c>
      <c r="D127" s="7">
        <v>366</v>
      </c>
      <c r="E127" s="7">
        <v>401.38245000000001</v>
      </c>
      <c r="F127" s="7">
        <f t="shared" si="4"/>
        <v>109.66733606557378</v>
      </c>
      <c r="G127" s="7">
        <f t="shared" si="5"/>
        <v>109.66733606557378</v>
      </c>
      <c r="H127" s="7">
        <v>185.00187</v>
      </c>
      <c r="I127" s="7">
        <f t="shared" si="3"/>
        <v>216.96129341827736</v>
      </c>
    </row>
    <row r="128" spans="1:14" ht="25.5" x14ac:dyDescent="0.2">
      <c r="A128" s="4" t="s">
        <v>129</v>
      </c>
      <c r="B128" s="5" t="s">
        <v>687</v>
      </c>
      <c r="C128" s="7">
        <v>366</v>
      </c>
      <c r="D128" s="7">
        <v>366</v>
      </c>
      <c r="E128" s="7">
        <v>401.38245000000001</v>
      </c>
      <c r="F128" s="7">
        <f t="shared" si="4"/>
        <v>109.66733606557378</v>
      </c>
      <c r="G128" s="7">
        <f t="shared" si="5"/>
        <v>109.66733606557378</v>
      </c>
      <c r="H128" s="7">
        <v>185.00187</v>
      </c>
      <c r="I128" s="7">
        <f t="shared" si="3"/>
        <v>216.96129341827736</v>
      </c>
    </row>
    <row r="129" spans="1:9" ht="51" x14ac:dyDescent="0.2">
      <c r="A129" s="4" t="s">
        <v>130</v>
      </c>
      <c r="B129" s="5" t="s">
        <v>688</v>
      </c>
      <c r="C129" s="7">
        <v>69438.100000000006</v>
      </c>
      <c r="D129" s="7">
        <v>69438.100000000006</v>
      </c>
      <c r="E129" s="7">
        <v>86319.374299999996</v>
      </c>
      <c r="F129" s="7">
        <f t="shared" si="4"/>
        <v>124.31125606835438</v>
      </c>
      <c r="G129" s="7">
        <f t="shared" si="5"/>
        <v>124.31125606835438</v>
      </c>
      <c r="H129" s="7">
        <v>69037.141409999997</v>
      </c>
      <c r="I129" s="7">
        <f t="shared" si="3"/>
        <v>125.03323940857243</v>
      </c>
    </row>
    <row r="130" spans="1:9" ht="51" x14ac:dyDescent="0.2">
      <c r="A130" s="4" t="s">
        <v>131</v>
      </c>
      <c r="B130" s="5" t="s">
        <v>689</v>
      </c>
      <c r="C130" s="7">
        <v>50907.8</v>
      </c>
      <c r="D130" s="7">
        <v>50907.8</v>
      </c>
      <c r="E130" s="7">
        <v>56451.628049999999</v>
      </c>
      <c r="F130" s="7">
        <f t="shared" si="4"/>
        <v>110.8899383787946</v>
      </c>
      <c r="G130" s="7">
        <f t="shared" si="5"/>
        <v>110.8899383787946</v>
      </c>
      <c r="H130" s="7">
        <v>53673.643710000004</v>
      </c>
      <c r="I130" s="7">
        <f t="shared" si="3"/>
        <v>105.17569545866779</v>
      </c>
    </row>
    <row r="131" spans="1:9" ht="51" x14ac:dyDescent="0.2">
      <c r="A131" s="4" t="s">
        <v>132</v>
      </c>
      <c r="B131" s="5" t="s">
        <v>690</v>
      </c>
      <c r="C131" s="7">
        <v>50907.8</v>
      </c>
      <c r="D131" s="7">
        <v>50907.8</v>
      </c>
      <c r="E131" s="7">
        <v>56451.628049999999</v>
      </c>
      <c r="F131" s="7">
        <f t="shared" si="4"/>
        <v>110.8899383787946</v>
      </c>
      <c r="G131" s="7">
        <f t="shared" si="5"/>
        <v>110.8899383787946</v>
      </c>
      <c r="H131" s="7">
        <v>53673.643710000004</v>
      </c>
      <c r="I131" s="7">
        <f t="shared" si="3"/>
        <v>105.17569545866779</v>
      </c>
    </row>
    <row r="132" spans="1:9" ht="51" x14ac:dyDescent="0.2">
      <c r="A132" s="4" t="s">
        <v>133</v>
      </c>
      <c r="B132" s="5" t="s">
        <v>691</v>
      </c>
      <c r="C132" s="7">
        <v>4035.7</v>
      </c>
      <c r="D132" s="7">
        <v>4035.7</v>
      </c>
      <c r="E132" s="7">
        <v>3729.5887799999996</v>
      </c>
      <c r="F132" s="7">
        <f t="shared" si="4"/>
        <v>92.414916371385374</v>
      </c>
      <c r="G132" s="7">
        <f t="shared" si="5"/>
        <v>92.414916371385374</v>
      </c>
      <c r="H132" s="7">
        <v>3562.95874</v>
      </c>
      <c r="I132" s="7">
        <f t="shared" si="3"/>
        <v>104.67673223743252</v>
      </c>
    </row>
    <row r="133" spans="1:9" ht="51" x14ac:dyDescent="0.2">
      <c r="A133" s="4" t="s">
        <v>134</v>
      </c>
      <c r="B133" s="5" t="s">
        <v>692</v>
      </c>
      <c r="C133" s="7">
        <v>4035.7</v>
      </c>
      <c r="D133" s="7">
        <v>4035.7</v>
      </c>
      <c r="E133" s="7">
        <v>3729.5887799999996</v>
      </c>
      <c r="F133" s="7">
        <f t="shared" si="4"/>
        <v>92.414916371385374</v>
      </c>
      <c r="G133" s="7">
        <f t="shared" si="5"/>
        <v>92.414916371385374</v>
      </c>
      <c r="H133" s="7">
        <v>3562.95874</v>
      </c>
      <c r="I133" s="7">
        <f t="shared" si="3"/>
        <v>104.67673223743252</v>
      </c>
    </row>
    <row r="134" spans="1:9" ht="25.5" x14ac:dyDescent="0.2">
      <c r="A134" s="4" t="s">
        <v>135</v>
      </c>
      <c r="B134" s="5" t="s">
        <v>693</v>
      </c>
      <c r="C134" s="7">
        <v>14345</v>
      </c>
      <c r="D134" s="7">
        <v>14345</v>
      </c>
      <c r="E134" s="7">
        <v>24054.873640000002</v>
      </c>
      <c r="F134" s="7">
        <f t="shared" si="4"/>
        <v>167.68820941094461</v>
      </c>
      <c r="G134" s="7">
        <f t="shared" si="5"/>
        <v>167.68820941094461</v>
      </c>
      <c r="H134" s="7">
        <v>11448.54672</v>
      </c>
      <c r="I134" s="7">
        <f t="shared" si="3"/>
        <v>210.11290103727683</v>
      </c>
    </row>
    <row r="135" spans="1:9" ht="25.5" x14ac:dyDescent="0.2">
      <c r="A135" s="4" t="s">
        <v>136</v>
      </c>
      <c r="B135" s="5" t="s">
        <v>694</v>
      </c>
      <c r="C135" s="7">
        <v>14345</v>
      </c>
      <c r="D135" s="7">
        <v>14345</v>
      </c>
      <c r="E135" s="7">
        <v>24054.873640000002</v>
      </c>
      <c r="F135" s="7">
        <f t="shared" si="4"/>
        <v>167.68820941094461</v>
      </c>
      <c r="G135" s="7">
        <f t="shared" si="5"/>
        <v>167.68820941094461</v>
      </c>
      <c r="H135" s="7">
        <v>11448.54672</v>
      </c>
      <c r="I135" s="7">
        <f t="shared" si="3"/>
        <v>210.11290103727683</v>
      </c>
    </row>
    <row r="136" spans="1:9" ht="76.5" x14ac:dyDescent="0.2">
      <c r="A136" s="4" t="s">
        <v>137</v>
      </c>
      <c r="B136" s="5" t="s">
        <v>695</v>
      </c>
      <c r="C136" s="7">
        <v>149.6</v>
      </c>
      <c r="D136" s="7">
        <v>149.6</v>
      </c>
      <c r="E136" s="7">
        <v>2083.2838299999999</v>
      </c>
      <c r="F136" s="7" t="s">
        <v>1454</v>
      </c>
      <c r="G136" s="7" t="s">
        <v>1454</v>
      </c>
      <c r="H136" s="7">
        <v>351.99223999999998</v>
      </c>
      <c r="I136" s="7">
        <f t="shared" si="3"/>
        <v>591.85504487258015</v>
      </c>
    </row>
    <row r="137" spans="1:9" ht="25.5" x14ac:dyDescent="0.2">
      <c r="A137" s="4" t="s">
        <v>138</v>
      </c>
      <c r="B137" s="5" t="s">
        <v>696</v>
      </c>
      <c r="C137" s="7">
        <v>77.599999999999994</v>
      </c>
      <c r="D137" s="7">
        <v>77.599999999999994</v>
      </c>
      <c r="E137" s="7">
        <v>255.82957000000002</v>
      </c>
      <c r="F137" s="7" t="s">
        <v>1454</v>
      </c>
      <c r="G137" s="7" t="s">
        <v>1454</v>
      </c>
      <c r="H137" s="7">
        <v>319.53896999999995</v>
      </c>
      <c r="I137" s="7">
        <f t="shared" si="3"/>
        <v>80.062087575734523</v>
      </c>
    </row>
    <row r="138" spans="1:9" ht="25.5" x14ac:dyDescent="0.2">
      <c r="A138" s="4" t="s">
        <v>139</v>
      </c>
      <c r="B138" s="5" t="s">
        <v>697</v>
      </c>
      <c r="C138" s="7">
        <v>77.599999999999994</v>
      </c>
      <c r="D138" s="7">
        <v>77.599999999999994</v>
      </c>
      <c r="E138" s="7">
        <v>255.82957000000002</v>
      </c>
      <c r="F138" s="7" t="s">
        <v>1454</v>
      </c>
      <c r="G138" s="7" t="s">
        <v>1454</v>
      </c>
      <c r="H138" s="7">
        <v>319.53896999999995</v>
      </c>
      <c r="I138" s="7">
        <f t="shared" si="3"/>
        <v>80.062087575734523</v>
      </c>
    </row>
    <row r="139" spans="1:9" ht="63.75" x14ac:dyDescent="0.2">
      <c r="A139" s="4" t="s">
        <v>140</v>
      </c>
      <c r="B139" s="5" t="s">
        <v>698</v>
      </c>
      <c r="C139" s="7">
        <v>77.599999999999994</v>
      </c>
      <c r="D139" s="7">
        <v>77.599999999999994</v>
      </c>
      <c r="E139" s="7">
        <v>255.82957000000002</v>
      </c>
      <c r="F139" s="7" t="s">
        <v>1454</v>
      </c>
      <c r="G139" s="7" t="s">
        <v>1454</v>
      </c>
      <c r="H139" s="7">
        <v>319.53896999999995</v>
      </c>
      <c r="I139" s="7">
        <f t="shared" si="3"/>
        <v>80.062087575734523</v>
      </c>
    </row>
    <row r="140" spans="1:9" ht="39" x14ac:dyDescent="0.25">
      <c r="A140" s="4" t="s">
        <v>141</v>
      </c>
      <c r="B140" s="37" t="s">
        <v>699</v>
      </c>
      <c r="C140" s="7">
        <v>0</v>
      </c>
      <c r="D140" s="7">
        <v>0</v>
      </c>
      <c r="E140" s="7">
        <v>1.9E-3</v>
      </c>
      <c r="F140" s="7">
        <v>0</v>
      </c>
      <c r="G140" s="7">
        <v>0</v>
      </c>
      <c r="H140" s="7">
        <v>2413.3195900000001</v>
      </c>
      <c r="I140" s="7">
        <v>0</v>
      </c>
    </row>
    <row r="141" spans="1:9" ht="38.25" x14ac:dyDescent="0.2">
      <c r="A141" s="4" t="s">
        <v>142</v>
      </c>
      <c r="B141" s="5" t="s">
        <v>700</v>
      </c>
      <c r="C141" s="7">
        <v>0</v>
      </c>
      <c r="D141" s="7">
        <v>0</v>
      </c>
      <c r="E141" s="7">
        <v>1.9E-3</v>
      </c>
      <c r="F141" s="7">
        <v>0</v>
      </c>
      <c r="G141" s="7">
        <v>0</v>
      </c>
      <c r="H141" s="7">
        <v>2413.3195900000001</v>
      </c>
      <c r="I141" s="7">
        <v>0</v>
      </c>
    </row>
    <row r="142" spans="1:9" ht="89.25" x14ac:dyDescent="0.2">
      <c r="A142" s="4" t="s">
        <v>143</v>
      </c>
      <c r="B142" s="5" t="s">
        <v>701</v>
      </c>
      <c r="C142" s="7">
        <v>0</v>
      </c>
      <c r="D142" s="7">
        <v>0</v>
      </c>
      <c r="E142" s="7">
        <v>1.9E-3</v>
      </c>
      <c r="F142" s="7">
        <v>0</v>
      </c>
      <c r="G142" s="7">
        <v>0</v>
      </c>
      <c r="H142" s="7">
        <v>2413.3195900000001</v>
      </c>
      <c r="I142" s="7">
        <v>0</v>
      </c>
    </row>
    <row r="143" spans="1:9" x14ac:dyDescent="0.2">
      <c r="A143" s="4" t="s">
        <v>144</v>
      </c>
      <c r="B143" s="5" t="s">
        <v>702</v>
      </c>
      <c r="C143" s="7">
        <v>1505.6</v>
      </c>
      <c r="D143" s="7">
        <v>1505.6</v>
      </c>
      <c r="E143" s="7">
        <v>3786.2389900000003</v>
      </c>
      <c r="F143" s="7" t="s">
        <v>1454</v>
      </c>
      <c r="G143" s="7" t="s">
        <v>1454</v>
      </c>
      <c r="H143" s="7">
        <v>380.21834999999999</v>
      </c>
      <c r="I143" s="7">
        <f t="shared" si="3"/>
        <v>995.80648593104468</v>
      </c>
    </row>
    <row r="144" spans="1:9" ht="38.25" x14ac:dyDescent="0.2">
      <c r="A144" s="4" t="s">
        <v>145</v>
      </c>
      <c r="B144" s="5" t="s">
        <v>703</v>
      </c>
      <c r="C144" s="7">
        <v>1505.6</v>
      </c>
      <c r="D144" s="7">
        <v>1505.6</v>
      </c>
      <c r="E144" s="7">
        <v>3786.2389900000003</v>
      </c>
      <c r="F144" s="7" t="s">
        <v>1454</v>
      </c>
      <c r="G144" s="7" t="s">
        <v>1454</v>
      </c>
      <c r="H144" s="7">
        <v>380.21834999999999</v>
      </c>
      <c r="I144" s="7">
        <f t="shared" si="3"/>
        <v>995.80648593104468</v>
      </c>
    </row>
    <row r="145" spans="1:9" ht="38.25" x14ac:dyDescent="0.2">
      <c r="A145" s="4" t="s">
        <v>146</v>
      </c>
      <c r="B145" s="5" t="s">
        <v>704</v>
      </c>
      <c r="C145" s="7">
        <v>1505.6</v>
      </c>
      <c r="D145" s="7">
        <v>1505.6</v>
      </c>
      <c r="E145" s="7">
        <v>3786.2389900000003</v>
      </c>
      <c r="F145" s="7" t="s">
        <v>1454</v>
      </c>
      <c r="G145" s="7" t="s">
        <v>1454</v>
      </c>
      <c r="H145" s="7">
        <v>380.21834999999999</v>
      </c>
      <c r="I145" s="7">
        <f t="shared" si="3"/>
        <v>995.80648593104468</v>
      </c>
    </row>
    <row r="146" spans="1:9" ht="51.75" x14ac:dyDescent="0.25">
      <c r="A146" s="4" t="s">
        <v>147</v>
      </c>
      <c r="B146" s="37" t="s">
        <v>705</v>
      </c>
      <c r="C146" s="7">
        <v>405.9</v>
      </c>
      <c r="D146" s="7">
        <v>405.9</v>
      </c>
      <c r="E146" s="7">
        <v>422.57085999999998</v>
      </c>
      <c r="F146" s="7">
        <f t="shared" si="4"/>
        <v>104.10713476225672</v>
      </c>
      <c r="G146" s="7">
        <f t="shared" si="5"/>
        <v>104.10713476225672</v>
      </c>
      <c r="H146" s="7">
        <v>0</v>
      </c>
      <c r="I146" s="7" t="e">
        <f t="shared" si="3"/>
        <v>#DIV/0!</v>
      </c>
    </row>
    <row r="147" spans="1:9" ht="51" x14ac:dyDescent="0.2">
      <c r="A147" s="4" t="s">
        <v>148</v>
      </c>
      <c r="B147" s="5" t="s">
        <v>706</v>
      </c>
      <c r="C147" s="7">
        <v>405.9</v>
      </c>
      <c r="D147" s="7">
        <v>405.9</v>
      </c>
      <c r="E147" s="7">
        <v>422.57085999999998</v>
      </c>
      <c r="F147" s="7">
        <f t="shared" si="4"/>
        <v>104.10713476225672</v>
      </c>
      <c r="G147" s="7">
        <f t="shared" si="5"/>
        <v>104.10713476225672</v>
      </c>
      <c r="H147" s="7">
        <v>0</v>
      </c>
      <c r="I147" s="7" t="e">
        <f t="shared" si="3"/>
        <v>#DIV/0!</v>
      </c>
    </row>
    <row r="148" spans="1:9" ht="63.75" x14ac:dyDescent="0.2">
      <c r="A148" s="4" t="s">
        <v>149</v>
      </c>
      <c r="B148" s="5" t="s">
        <v>707</v>
      </c>
      <c r="C148" s="7">
        <v>405.9</v>
      </c>
      <c r="D148" s="7">
        <v>405.9</v>
      </c>
      <c r="E148" s="7">
        <v>422.57085999999998</v>
      </c>
      <c r="F148" s="7">
        <f t="shared" ref="F148:F211" si="6">E148/C148*100</f>
        <v>104.10713476225672</v>
      </c>
      <c r="G148" s="7">
        <f t="shared" ref="G148:G211" si="7">E148/D148*100</f>
        <v>104.10713476225672</v>
      </c>
      <c r="H148" s="7">
        <v>0</v>
      </c>
      <c r="I148" s="7" t="e">
        <f t="shared" ref="I148:I211" si="8">E148/H148*100</f>
        <v>#DIV/0!</v>
      </c>
    </row>
    <row r="149" spans="1:9" x14ac:dyDescent="0.2">
      <c r="A149" s="2" t="s">
        <v>150</v>
      </c>
      <c r="B149" s="3" t="s">
        <v>708</v>
      </c>
      <c r="C149" s="6">
        <v>658640.4</v>
      </c>
      <c r="D149" s="6">
        <v>658640.4</v>
      </c>
      <c r="E149" s="6">
        <v>515352.89402999997</v>
      </c>
      <c r="F149" s="6">
        <f t="shared" si="6"/>
        <v>78.244956432979208</v>
      </c>
      <c r="G149" s="6">
        <f t="shared" si="7"/>
        <v>78.244956432979208</v>
      </c>
      <c r="H149" s="6">
        <v>450919.20945999998</v>
      </c>
      <c r="I149" s="6">
        <f t="shared" si="8"/>
        <v>114.28940777377012</v>
      </c>
    </row>
    <row r="150" spans="1:9" x14ac:dyDescent="0.2">
      <c r="A150" s="4" t="s">
        <v>151</v>
      </c>
      <c r="B150" s="5" t="s">
        <v>709</v>
      </c>
      <c r="C150" s="7">
        <v>25031.3</v>
      </c>
      <c r="D150" s="7">
        <v>25031.3</v>
      </c>
      <c r="E150" s="7">
        <v>20993.555239999998</v>
      </c>
      <c r="F150" s="7">
        <f t="shared" si="6"/>
        <v>83.869216700690728</v>
      </c>
      <c r="G150" s="7">
        <f t="shared" si="7"/>
        <v>83.869216700690728</v>
      </c>
      <c r="H150" s="7">
        <v>36451.341799999995</v>
      </c>
      <c r="I150" s="7">
        <f t="shared" si="8"/>
        <v>57.59336749573373</v>
      </c>
    </row>
    <row r="151" spans="1:9" ht="25.5" x14ac:dyDescent="0.2">
      <c r="A151" s="4" t="s">
        <v>152</v>
      </c>
      <c r="B151" s="5" t="s">
        <v>710</v>
      </c>
      <c r="C151" s="7">
        <v>4065.2</v>
      </c>
      <c r="D151" s="7">
        <v>4065.2</v>
      </c>
      <c r="E151" s="7">
        <v>3726.0001400000001</v>
      </c>
      <c r="F151" s="7">
        <f t="shared" si="6"/>
        <v>91.656010528387284</v>
      </c>
      <c r="G151" s="7">
        <f t="shared" si="7"/>
        <v>91.656010528387284</v>
      </c>
      <c r="H151" s="7">
        <v>4534.7212900000004</v>
      </c>
      <c r="I151" s="7">
        <f t="shared" si="8"/>
        <v>82.166023041296981</v>
      </c>
    </row>
    <row r="152" spans="1:9" x14ac:dyDescent="0.2">
      <c r="A152" s="4" t="s">
        <v>153</v>
      </c>
      <c r="B152" s="5" t="s">
        <v>711</v>
      </c>
      <c r="C152" s="7">
        <v>3639.5</v>
      </c>
      <c r="D152" s="7">
        <v>3639.5</v>
      </c>
      <c r="E152" s="7">
        <v>4999.1014000000005</v>
      </c>
      <c r="F152" s="7">
        <f t="shared" si="6"/>
        <v>137.35681824426433</v>
      </c>
      <c r="G152" s="7">
        <f t="shared" si="7"/>
        <v>137.35681824426433</v>
      </c>
      <c r="H152" s="7">
        <v>6236.4289900000003</v>
      </c>
      <c r="I152" s="7">
        <f t="shared" si="8"/>
        <v>80.159678046779135</v>
      </c>
    </row>
    <row r="153" spans="1:9" x14ac:dyDescent="0.2">
      <c r="A153" s="4" t="s">
        <v>154</v>
      </c>
      <c r="B153" s="5" t="s">
        <v>712</v>
      </c>
      <c r="C153" s="7">
        <v>17326.599999999999</v>
      </c>
      <c r="D153" s="7">
        <v>17326.599999999999</v>
      </c>
      <c r="E153" s="7">
        <v>12267.9257</v>
      </c>
      <c r="F153" s="7">
        <f t="shared" si="6"/>
        <v>70.803999053478478</v>
      </c>
      <c r="G153" s="7">
        <f t="shared" si="7"/>
        <v>70.803999053478478</v>
      </c>
      <c r="H153" s="7">
        <v>25676.844829999998</v>
      </c>
      <c r="I153" s="7">
        <f t="shared" si="8"/>
        <v>47.778166598049268</v>
      </c>
    </row>
    <row r="154" spans="1:9" x14ac:dyDescent="0.2">
      <c r="A154" s="4" t="s">
        <v>155</v>
      </c>
      <c r="B154" s="5" t="s">
        <v>713</v>
      </c>
      <c r="C154" s="7">
        <v>11684.5</v>
      </c>
      <c r="D154" s="7">
        <v>11684.5</v>
      </c>
      <c r="E154" s="7">
        <v>9307.3434499999985</v>
      </c>
      <c r="F154" s="7">
        <f t="shared" si="6"/>
        <v>79.655470495100332</v>
      </c>
      <c r="G154" s="7">
        <f t="shared" si="7"/>
        <v>79.655470495100332</v>
      </c>
      <c r="H154" s="7">
        <v>20350.680609999999</v>
      </c>
      <c r="I154" s="7">
        <f t="shared" si="8"/>
        <v>45.734801839632425</v>
      </c>
    </row>
    <row r="155" spans="1:9" x14ac:dyDescent="0.2">
      <c r="A155" s="4" t="s">
        <v>156</v>
      </c>
      <c r="B155" s="5" t="s">
        <v>714</v>
      </c>
      <c r="C155" s="7">
        <v>5642.1</v>
      </c>
      <c r="D155" s="7">
        <v>5642.1</v>
      </c>
      <c r="E155" s="7">
        <v>2960.5822499999999</v>
      </c>
      <c r="F155" s="7">
        <f t="shared" si="6"/>
        <v>52.473055245387357</v>
      </c>
      <c r="G155" s="7">
        <f t="shared" si="7"/>
        <v>52.473055245387357</v>
      </c>
      <c r="H155" s="7">
        <v>5326.1642199999997</v>
      </c>
      <c r="I155" s="7">
        <f t="shared" si="8"/>
        <v>55.585635885631781</v>
      </c>
    </row>
    <row r="156" spans="1:9" ht="25.5" x14ac:dyDescent="0.2">
      <c r="A156" s="4" t="s">
        <v>157</v>
      </c>
      <c r="B156" s="5" t="s">
        <v>715</v>
      </c>
      <c r="C156" s="7">
        <v>0</v>
      </c>
      <c r="D156" s="7">
        <v>0</v>
      </c>
      <c r="E156" s="7">
        <v>0.52800000000000002</v>
      </c>
      <c r="F156" s="7">
        <v>0</v>
      </c>
      <c r="G156" s="7">
        <v>0</v>
      </c>
      <c r="H156" s="7">
        <v>3.3466900000000002</v>
      </c>
      <c r="I156" s="7">
        <f t="shared" si="8"/>
        <v>15.776782432791803</v>
      </c>
    </row>
    <row r="157" spans="1:9" x14ac:dyDescent="0.2">
      <c r="A157" s="4" t="s">
        <v>158</v>
      </c>
      <c r="B157" s="5" t="s">
        <v>716</v>
      </c>
      <c r="C157" s="7">
        <v>32757.7</v>
      </c>
      <c r="D157" s="7">
        <v>32757.7</v>
      </c>
      <c r="E157" s="7">
        <v>15685.872949999999</v>
      </c>
      <c r="F157" s="7">
        <f t="shared" si="6"/>
        <v>47.884536918037583</v>
      </c>
      <c r="G157" s="7">
        <f t="shared" si="7"/>
        <v>47.884536918037583</v>
      </c>
      <c r="H157" s="7">
        <v>862.80340999999999</v>
      </c>
      <c r="I157" s="7">
        <f t="shared" si="8"/>
        <v>1818.0123963580531</v>
      </c>
    </row>
    <row r="158" spans="1:9" ht="38.25" x14ac:dyDescent="0.2">
      <c r="A158" s="4" t="s">
        <v>159</v>
      </c>
      <c r="B158" s="5" t="s">
        <v>717</v>
      </c>
      <c r="C158" s="7">
        <v>32103.7</v>
      </c>
      <c r="D158" s="7">
        <v>32103.7</v>
      </c>
      <c r="E158" s="7">
        <v>15008.26117</v>
      </c>
      <c r="F158" s="7">
        <f t="shared" si="6"/>
        <v>46.749319143899299</v>
      </c>
      <c r="G158" s="7">
        <f t="shared" si="7"/>
        <v>46.749319143899299</v>
      </c>
      <c r="H158" s="7">
        <v>670.43060000000003</v>
      </c>
      <c r="I158" s="7">
        <f t="shared" si="8"/>
        <v>2238.6002622791975</v>
      </c>
    </row>
    <row r="159" spans="1:9" ht="38.25" x14ac:dyDescent="0.2">
      <c r="A159" s="4" t="s">
        <v>160</v>
      </c>
      <c r="B159" s="5" t="s">
        <v>718</v>
      </c>
      <c r="C159" s="7">
        <v>32103.7</v>
      </c>
      <c r="D159" s="7">
        <v>32103.7</v>
      </c>
      <c r="E159" s="7">
        <v>15008.26117</v>
      </c>
      <c r="F159" s="7">
        <f t="shared" si="6"/>
        <v>46.749319143899299</v>
      </c>
      <c r="G159" s="7">
        <f t="shared" si="7"/>
        <v>46.749319143899299</v>
      </c>
      <c r="H159" s="7">
        <v>670.43060000000003</v>
      </c>
      <c r="I159" s="7">
        <f t="shared" si="8"/>
        <v>2238.6002622791975</v>
      </c>
    </row>
    <row r="160" spans="1:9" ht="25.5" x14ac:dyDescent="0.2">
      <c r="A160" s="4" t="s">
        <v>161</v>
      </c>
      <c r="B160" s="5" t="s">
        <v>719</v>
      </c>
      <c r="C160" s="7">
        <v>49</v>
      </c>
      <c r="D160" s="7">
        <v>49</v>
      </c>
      <c r="E160" s="7">
        <v>133.18977999999998</v>
      </c>
      <c r="F160" s="7" t="s">
        <v>1454</v>
      </c>
      <c r="G160" s="7" t="s">
        <v>1454</v>
      </c>
      <c r="H160" s="7">
        <v>47.372810000000001</v>
      </c>
      <c r="I160" s="7">
        <f t="shared" si="8"/>
        <v>281.15237411502505</v>
      </c>
    </row>
    <row r="161" spans="1:14" ht="38.25" x14ac:dyDescent="0.2">
      <c r="A161" s="4" t="s">
        <v>162</v>
      </c>
      <c r="B161" s="5" t="s">
        <v>720</v>
      </c>
      <c r="C161" s="7">
        <v>485</v>
      </c>
      <c r="D161" s="7">
        <v>485</v>
      </c>
      <c r="E161" s="7">
        <v>320</v>
      </c>
      <c r="F161" s="7">
        <f t="shared" si="6"/>
        <v>65.979381443298962</v>
      </c>
      <c r="G161" s="7">
        <f t="shared" si="7"/>
        <v>65.979381443298962</v>
      </c>
      <c r="H161" s="7">
        <v>145</v>
      </c>
      <c r="I161" s="7">
        <f t="shared" si="8"/>
        <v>220.68965517241378</v>
      </c>
    </row>
    <row r="162" spans="1:14" ht="76.5" x14ac:dyDescent="0.2">
      <c r="A162" s="4" t="s">
        <v>163</v>
      </c>
      <c r="B162" s="5" t="s">
        <v>721</v>
      </c>
      <c r="C162" s="7">
        <v>485</v>
      </c>
      <c r="D162" s="7">
        <v>485</v>
      </c>
      <c r="E162" s="7">
        <v>320</v>
      </c>
      <c r="F162" s="7">
        <f t="shared" si="6"/>
        <v>65.979381443298962</v>
      </c>
      <c r="G162" s="7">
        <f t="shared" si="7"/>
        <v>65.979381443298962</v>
      </c>
      <c r="H162" s="7">
        <v>145</v>
      </c>
      <c r="I162" s="7">
        <f t="shared" si="8"/>
        <v>220.68965517241378</v>
      </c>
    </row>
    <row r="163" spans="1:14" ht="15" x14ac:dyDescent="0.25">
      <c r="A163" s="4" t="s">
        <v>164</v>
      </c>
      <c r="B163" s="45" t="s">
        <v>722</v>
      </c>
      <c r="C163" s="7">
        <v>120</v>
      </c>
      <c r="D163" s="7">
        <v>120</v>
      </c>
      <c r="E163" s="7">
        <v>224.422</v>
      </c>
      <c r="F163" s="7">
        <f t="shared" si="6"/>
        <v>187.01833333333332</v>
      </c>
      <c r="G163" s="7">
        <f t="shared" si="7"/>
        <v>187.01833333333332</v>
      </c>
      <c r="H163" s="7">
        <v>0</v>
      </c>
      <c r="I163" s="7" t="e">
        <f t="shared" si="8"/>
        <v>#DIV/0!</v>
      </c>
    </row>
    <row r="164" spans="1:14" ht="25.5" x14ac:dyDescent="0.2">
      <c r="A164" s="4" t="s">
        <v>165</v>
      </c>
      <c r="B164" s="5" t="s">
        <v>723</v>
      </c>
      <c r="C164" s="7">
        <v>120</v>
      </c>
      <c r="D164" s="7">
        <v>120</v>
      </c>
      <c r="E164" s="7">
        <v>224.422</v>
      </c>
      <c r="F164" s="7">
        <f t="shared" si="6"/>
        <v>187.01833333333332</v>
      </c>
      <c r="G164" s="7">
        <f t="shared" si="7"/>
        <v>187.01833333333332</v>
      </c>
      <c r="H164" s="7">
        <v>0</v>
      </c>
      <c r="I164" s="7" t="e">
        <f t="shared" si="8"/>
        <v>#DIV/0!</v>
      </c>
    </row>
    <row r="165" spans="1:14" ht="15" x14ac:dyDescent="0.25">
      <c r="A165" s="4" t="s">
        <v>166</v>
      </c>
      <c r="B165" s="37" t="s">
        <v>724</v>
      </c>
      <c r="C165" s="7">
        <v>600851.4</v>
      </c>
      <c r="D165" s="7">
        <v>600851.4</v>
      </c>
      <c r="E165" s="7">
        <v>478673.46583999996</v>
      </c>
      <c r="F165" s="7">
        <f t="shared" si="6"/>
        <v>79.66586511074118</v>
      </c>
      <c r="G165" s="7">
        <f t="shared" si="7"/>
        <v>79.66586511074118</v>
      </c>
      <c r="H165" s="7">
        <v>413605.06425</v>
      </c>
      <c r="I165" s="7">
        <f t="shared" si="8"/>
        <v>115.73201278567274</v>
      </c>
      <c r="N165" s="15"/>
    </row>
    <row r="166" spans="1:14" ht="15" x14ac:dyDescent="0.25">
      <c r="A166" s="4" t="s">
        <v>167</v>
      </c>
      <c r="B166" s="37" t="s">
        <v>725</v>
      </c>
      <c r="C166" s="7">
        <v>600851.4</v>
      </c>
      <c r="D166" s="7">
        <v>600851.4</v>
      </c>
      <c r="E166" s="7">
        <v>478673.46583999996</v>
      </c>
      <c r="F166" s="7">
        <f t="shared" si="6"/>
        <v>79.66586511074118</v>
      </c>
      <c r="G166" s="7">
        <f t="shared" si="7"/>
        <v>79.66586511074118</v>
      </c>
      <c r="H166" s="7">
        <v>413605.06425</v>
      </c>
      <c r="I166" s="7">
        <f t="shared" si="8"/>
        <v>115.73201278567274</v>
      </c>
      <c r="N166" s="15"/>
    </row>
    <row r="167" spans="1:14" ht="39" x14ac:dyDescent="0.25">
      <c r="A167" s="4" t="s">
        <v>168</v>
      </c>
      <c r="B167" s="37" t="s">
        <v>726</v>
      </c>
      <c r="C167" s="7">
        <v>5406</v>
      </c>
      <c r="D167" s="7">
        <v>5406</v>
      </c>
      <c r="E167" s="7">
        <v>0</v>
      </c>
      <c r="F167" s="7">
        <f t="shared" si="6"/>
        <v>0</v>
      </c>
      <c r="G167" s="7">
        <f t="shared" si="7"/>
        <v>0</v>
      </c>
      <c r="H167" s="7">
        <v>0</v>
      </c>
      <c r="I167" s="7" t="e">
        <f t="shared" si="8"/>
        <v>#DIV/0!</v>
      </c>
      <c r="N167" s="15"/>
    </row>
    <row r="168" spans="1:14" ht="26.25" x14ac:dyDescent="0.25">
      <c r="A168" s="4" t="s">
        <v>169</v>
      </c>
      <c r="B168" s="37" t="s">
        <v>727</v>
      </c>
      <c r="C168" s="7">
        <v>574116.4</v>
      </c>
      <c r="D168" s="7">
        <v>574116.4</v>
      </c>
      <c r="E168" s="7">
        <v>463138.25947000005</v>
      </c>
      <c r="F168" s="7">
        <f t="shared" si="6"/>
        <v>80.669749108368975</v>
      </c>
      <c r="G168" s="7">
        <f t="shared" si="7"/>
        <v>80.669749108368975</v>
      </c>
      <c r="H168" s="7">
        <v>397879.58955000003</v>
      </c>
      <c r="I168" s="7">
        <f t="shared" si="8"/>
        <v>116.40161285825374</v>
      </c>
      <c r="N168" s="15"/>
    </row>
    <row r="169" spans="1:14" ht="25.5" x14ac:dyDescent="0.2">
      <c r="A169" s="4" t="s">
        <v>170</v>
      </c>
      <c r="B169" s="5" t="s">
        <v>728</v>
      </c>
      <c r="C169" s="7">
        <v>21329</v>
      </c>
      <c r="D169" s="7">
        <v>21329</v>
      </c>
      <c r="E169" s="7">
        <v>15535.20637</v>
      </c>
      <c r="F169" s="7">
        <f t="shared" si="6"/>
        <v>72.836074687045809</v>
      </c>
      <c r="G169" s="7">
        <f t="shared" si="7"/>
        <v>72.836074687045809</v>
      </c>
      <c r="H169" s="7">
        <v>15725.474699999999</v>
      </c>
      <c r="I169" s="7">
        <f t="shared" si="8"/>
        <v>98.790063043375099</v>
      </c>
      <c r="N169" s="15"/>
    </row>
    <row r="170" spans="1:14" ht="25.5" x14ac:dyDescent="0.2">
      <c r="A170" s="2" t="s">
        <v>171</v>
      </c>
      <c r="B170" s="3" t="s">
        <v>729</v>
      </c>
      <c r="C170" s="6">
        <v>2318232.7000000002</v>
      </c>
      <c r="D170" s="6">
        <v>2318232.7000000002</v>
      </c>
      <c r="E170" s="6">
        <v>1411346.8608599999</v>
      </c>
      <c r="F170" s="6">
        <f t="shared" si="6"/>
        <v>60.88029302925456</v>
      </c>
      <c r="G170" s="6">
        <f t="shared" si="7"/>
        <v>60.88029302925456</v>
      </c>
      <c r="H170" s="6">
        <v>1350735.11512</v>
      </c>
      <c r="I170" s="6">
        <f t="shared" si="8"/>
        <v>104.4873154670755</v>
      </c>
      <c r="N170" s="15"/>
    </row>
    <row r="171" spans="1:14" ht="15" x14ac:dyDescent="0.25">
      <c r="A171" s="4" t="s">
        <v>172</v>
      </c>
      <c r="B171" s="37" t="s">
        <v>730</v>
      </c>
      <c r="C171" s="7">
        <v>38221.9</v>
      </c>
      <c r="D171" s="7">
        <v>38221.9</v>
      </c>
      <c r="E171" s="7">
        <v>29178.539570000001</v>
      </c>
      <c r="F171" s="7">
        <f t="shared" si="6"/>
        <v>76.339845926026712</v>
      </c>
      <c r="G171" s="7">
        <f t="shared" si="7"/>
        <v>76.339845926026712</v>
      </c>
      <c r="H171" s="7">
        <v>25796.646379999998</v>
      </c>
      <c r="I171" s="7">
        <f t="shared" si="8"/>
        <v>113.10981722268352</v>
      </c>
    </row>
    <row r="172" spans="1:14" ht="38.25" x14ac:dyDescent="0.2">
      <c r="A172" s="4" t="s">
        <v>173</v>
      </c>
      <c r="B172" s="5" t="s">
        <v>731</v>
      </c>
      <c r="C172" s="7">
        <v>2</v>
      </c>
      <c r="D172" s="7">
        <v>2</v>
      </c>
      <c r="E172" s="7">
        <v>1</v>
      </c>
      <c r="F172" s="7">
        <f t="shared" si="6"/>
        <v>50</v>
      </c>
      <c r="G172" s="7">
        <f t="shared" si="7"/>
        <v>50</v>
      </c>
      <c r="H172" s="7">
        <v>1.65</v>
      </c>
      <c r="I172" s="7">
        <f t="shared" si="8"/>
        <v>60.606060606060609</v>
      </c>
    </row>
    <row r="173" spans="1:14" ht="25.5" x14ac:dyDescent="0.2">
      <c r="A173" s="4" t="s">
        <v>174</v>
      </c>
      <c r="B173" s="5" t="s">
        <v>732</v>
      </c>
      <c r="C173" s="7">
        <v>0</v>
      </c>
      <c r="D173" s="7">
        <v>0</v>
      </c>
      <c r="E173" s="7">
        <v>0.28999999999999998</v>
      </c>
      <c r="F173" s="7">
        <v>0</v>
      </c>
      <c r="G173" s="7">
        <v>0</v>
      </c>
      <c r="H173" s="7">
        <v>199.67</v>
      </c>
      <c r="I173" s="7">
        <f t="shared" si="8"/>
        <v>0.14523964541493464</v>
      </c>
    </row>
    <row r="174" spans="1:14" x14ac:dyDescent="0.2">
      <c r="A174" s="4" t="s">
        <v>175</v>
      </c>
      <c r="B174" s="5" t="s">
        <v>733</v>
      </c>
      <c r="C174" s="7">
        <v>0</v>
      </c>
      <c r="D174" s="7">
        <v>0</v>
      </c>
      <c r="E174" s="7">
        <v>0.1</v>
      </c>
      <c r="F174" s="7">
        <v>0</v>
      </c>
      <c r="G174" s="7">
        <v>0</v>
      </c>
      <c r="H174" s="7">
        <v>0.22500000000000001</v>
      </c>
      <c r="I174" s="7">
        <f t="shared" si="8"/>
        <v>44.44444444444445</v>
      </c>
    </row>
    <row r="175" spans="1:14" ht="25.5" x14ac:dyDescent="0.2">
      <c r="A175" s="4" t="s">
        <v>176</v>
      </c>
      <c r="B175" s="5" t="s">
        <v>734</v>
      </c>
      <c r="C175" s="7">
        <v>50.3</v>
      </c>
      <c r="D175" s="7">
        <v>50.3</v>
      </c>
      <c r="E175" s="7">
        <v>94.25</v>
      </c>
      <c r="F175" s="7">
        <f t="shared" si="6"/>
        <v>187.37574552683898</v>
      </c>
      <c r="G175" s="7">
        <f t="shared" si="7"/>
        <v>187.37574552683898</v>
      </c>
      <c r="H175" s="7">
        <v>102.25</v>
      </c>
      <c r="I175" s="7">
        <f t="shared" si="8"/>
        <v>92.1760391198044</v>
      </c>
    </row>
    <row r="176" spans="1:14" ht="51" x14ac:dyDescent="0.2">
      <c r="A176" s="4" t="s">
        <v>177</v>
      </c>
      <c r="B176" s="5" t="s">
        <v>735</v>
      </c>
      <c r="C176" s="7">
        <v>50.3</v>
      </c>
      <c r="D176" s="7">
        <v>50.3</v>
      </c>
      <c r="E176" s="7">
        <v>94.25</v>
      </c>
      <c r="F176" s="7">
        <f t="shared" si="6"/>
        <v>187.37574552683898</v>
      </c>
      <c r="G176" s="7">
        <f t="shared" si="7"/>
        <v>187.37574552683898</v>
      </c>
      <c r="H176" s="7">
        <v>102.25</v>
      </c>
      <c r="I176" s="7">
        <f t="shared" si="8"/>
        <v>92.1760391198044</v>
      </c>
    </row>
    <row r="177" spans="1:9" ht="25.5" x14ac:dyDescent="0.2">
      <c r="A177" s="4" t="s">
        <v>178</v>
      </c>
      <c r="B177" s="5" t="s">
        <v>736</v>
      </c>
      <c r="C177" s="7">
        <v>108.3</v>
      </c>
      <c r="D177" s="7">
        <v>108.3</v>
      </c>
      <c r="E177" s="7">
        <v>67.976199999999992</v>
      </c>
      <c r="F177" s="7">
        <f t="shared" si="6"/>
        <v>62.766574330563238</v>
      </c>
      <c r="G177" s="7">
        <f t="shared" si="7"/>
        <v>62.766574330563238</v>
      </c>
      <c r="H177" s="7">
        <v>189.05620000000002</v>
      </c>
      <c r="I177" s="7">
        <f t="shared" si="8"/>
        <v>35.955551841198535</v>
      </c>
    </row>
    <row r="178" spans="1:9" ht="51" x14ac:dyDescent="0.2">
      <c r="A178" s="4" t="s">
        <v>179</v>
      </c>
      <c r="B178" s="5" t="s">
        <v>737</v>
      </c>
      <c r="C178" s="7">
        <v>108.3</v>
      </c>
      <c r="D178" s="7">
        <v>108.3</v>
      </c>
      <c r="E178" s="7">
        <v>67.976199999999992</v>
      </c>
      <c r="F178" s="7">
        <f t="shared" si="6"/>
        <v>62.766574330563238</v>
      </c>
      <c r="G178" s="7">
        <f t="shared" si="7"/>
        <v>62.766574330563238</v>
      </c>
      <c r="H178" s="7">
        <v>189.05620000000002</v>
      </c>
      <c r="I178" s="7">
        <f t="shared" si="8"/>
        <v>35.955551841198535</v>
      </c>
    </row>
    <row r="179" spans="1:9" x14ac:dyDescent="0.2">
      <c r="A179" s="4" t="s">
        <v>180</v>
      </c>
      <c r="B179" s="5" t="s">
        <v>738</v>
      </c>
      <c r="C179" s="7">
        <v>38061.300000000003</v>
      </c>
      <c r="D179" s="7">
        <v>38061.300000000003</v>
      </c>
      <c r="E179" s="7">
        <v>29014.92337</v>
      </c>
      <c r="F179" s="7">
        <f t="shared" si="6"/>
        <v>76.23208710685131</v>
      </c>
      <c r="G179" s="7">
        <f t="shared" si="7"/>
        <v>76.23208710685131</v>
      </c>
      <c r="H179" s="7">
        <v>25303.795180000001</v>
      </c>
      <c r="I179" s="7">
        <f t="shared" si="8"/>
        <v>114.66629082159683</v>
      </c>
    </row>
    <row r="180" spans="1:9" ht="25.5" x14ac:dyDescent="0.2">
      <c r="A180" s="4" t="s">
        <v>181</v>
      </c>
      <c r="B180" s="5" t="s">
        <v>739</v>
      </c>
      <c r="C180" s="7">
        <v>0</v>
      </c>
      <c r="D180" s="7">
        <v>0</v>
      </c>
      <c r="E180" s="7">
        <v>0.6</v>
      </c>
      <c r="F180" s="7">
        <v>0</v>
      </c>
      <c r="G180" s="7">
        <v>0</v>
      </c>
      <c r="H180" s="7">
        <v>0</v>
      </c>
      <c r="I180" s="7" t="e">
        <f t="shared" si="8"/>
        <v>#DIV/0!</v>
      </c>
    </row>
    <row r="181" spans="1:9" ht="25.5" x14ac:dyDescent="0.2">
      <c r="A181" s="4" t="s">
        <v>182</v>
      </c>
      <c r="B181" s="5" t="s">
        <v>740</v>
      </c>
      <c r="C181" s="7">
        <v>38061.300000000003</v>
      </c>
      <c r="D181" s="7">
        <v>38061.300000000003</v>
      </c>
      <c r="E181" s="7">
        <v>29014.323370000002</v>
      </c>
      <c r="F181" s="7">
        <f t="shared" si="6"/>
        <v>76.23051070247206</v>
      </c>
      <c r="G181" s="7">
        <f t="shared" si="7"/>
        <v>76.23051070247206</v>
      </c>
      <c r="H181" s="7">
        <v>25303.795180000001</v>
      </c>
      <c r="I181" s="7">
        <f t="shared" si="8"/>
        <v>114.6639196357896</v>
      </c>
    </row>
    <row r="182" spans="1:9" ht="15" x14ac:dyDescent="0.25">
      <c r="A182" s="4" t="s">
        <v>183</v>
      </c>
      <c r="B182" s="37" t="s">
        <v>741</v>
      </c>
      <c r="C182" s="7">
        <v>2280010.7999999998</v>
      </c>
      <c r="D182" s="7">
        <v>2280010.7999999998</v>
      </c>
      <c r="E182" s="7">
        <v>1382168.3212899999</v>
      </c>
      <c r="F182" s="7">
        <f t="shared" si="6"/>
        <v>60.621130447715423</v>
      </c>
      <c r="G182" s="7">
        <f t="shared" si="7"/>
        <v>60.621130447715423</v>
      </c>
      <c r="H182" s="7">
        <v>1324938.4687399999</v>
      </c>
      <c r="I182" s="7">
        <f t="shared" si="8"/>
        <v>104.31943474359416</v>
      </c>
    </row>
    <row r="183" spans="1:9" ht="25.5" x14ac:dyDescent="0.2">
      <c r="A183" s="4" t="s">
        <v>184</v>
      </c>
      <c r="B183" s="5" t="s">
        <v>742</v>
      </c>
      <c r="C183" s="7">
        <v>6508.1</v>
      </c>
      <c r="D183" s="7">
        <v>6508.1</v>
      </c>
      <c r="E183" s="7">
        <v>5043.8701300000002</v>
      </c>
      <c r="F183" s="7">
        <f t="shared" si="6"/>
        <v>77.50142330326824</v>
      </c>
      <c r="G183" s="7">
        <f t="shared" si="7"/>
        <v>77.50142330326824</v>
      </c>
      <c r="H183" s="7">
        <v>5661.78017</v>
      </c>
      <c r="I183" s="7">
        <f t="shared" si="8"/>
        <v>89.086294037445825</v>
      </c>
    </row>
    <row r="184" spans="1:9" ht="25.5" x14ac:dyDescent="0.2">
      <c r="A184" s="4" t="s">
        <v>185</v>
      </c>
      <c r="B184" s="5" t="s">
        <v>743</v>
      </c>
      <c r="C184" s="7">
        <v>6508.1</v>
      </c>
      <c r="D184" s="7">
        <v>6508.1</v>
      </c>
      <c r="E184" s="7">
        <v>5043.8701300000002</v>
      </c>
      <c r="F184" s="7">
        <f t="shared" si="6"/>
        <v>77.50142330326824</v>
      </c>
      <c r="G184" s="7">
        <f t="shared" si="7"/>
        <v>77.50142330326824</v>
      </c>
      <c r="H184" s="7">
        <v>5661.78017</v>
      </c>
      <c r="I184" s="7">
        <f t="shared" si="8"/>
        <v>89.086294037445825</v>
      </c>
    </row>
    <row r="185" spans="1:9" x14ac:dyDescent="0.2">
      <c r="A185" s="4" t="s">
        <v>186</v>
      </c>
      <c r="B185" s="5" t="s">
        <v>744</v>
      </c>
      <c r="C185" s="7">
        <v>2273502.7000000002</v>
      </c>
      <c r="D185" s="7">
        <v>2273502.7000000002</v>
      </c>
      <c r="E185" s="7">
        <v>1377124.4511600002</v>
      </c>
      <c r="F185" s="7">
        <f t="shared" si="6"/>
        <v>60.5728091354367</v>
      </c>
      <c r="G185" s="7">
        <f t="shared" si="7"/>
        <v>60.5728091354367</v>
      </c>
      <c r="H185" s="7">
        <v>1319276.68857</v>
      </c>
      <c r="I185" s="7">
        <f t="shared" si="8"/>
        <v>104.38480897079315</v>
      </c>
    </row>
    <row r="186" spans="1:9" ht="18" customHeight="1" x14ac:dyDescent="0.2">
      <c r="A186" s="4" t="s">
        <v>187</v>
      </c>
      <c r="B186" s="5" t="s">
        <v>745</v>
      </c>
      <c r="C186" s="7">
        <v>2273502.7000000002</v>
      </c>
      <c r="D186" s="7">
        <v>2273502.7000000002</v>
      </c>
      <c r="E186" s="7">
        <v>1377124.4511600002</v>
      </c>
      <c r="F186" s="7">
        <f t="shared" si="6"/>
        <v>60.5728091354367</v>
      </c>
      <c r="G186" s="7">
        <f t="shared" si="7"/>
        <v>60.5728091354367</v>
      </c>
      <c r="H186" s="7">
        <v>1319276.68857</v>
      </c>
      <c r="I186" s="7">
        <f t="shared" si="8"/>
        <v>104.38480897079315</v>
      </c>
    </row>
    <row r="187" spans="1:9" x14ac:dyDescent="0.2">
      <c r="A187" s="2" t="s">
        <v>188</v>
      </c>
      <c r="B187" s="3" t="s">
        <v>746</v>
      </c>
      <c r="C187" s="6">
        <v>16228.1</v>
      </c>
      <c r="D187" s="6">
        <v>16228.1</v>
      </c>
      <c r="E187" s="6">
        <v>16856.020489999999</v>
      </c>
      <c r="F187" s="6">
        <f t="shared" si="6"/>
        <v>103.86934077310343</v>
      </c>
      <c r="G187" s="6">
        <f t="shared" si="7"/>
        <v>103.86934077310343</v>
      </c>
      <c r="H187" s="6">
        <v>13146.579300000001</v>
      </c>
      <c r="I187" s="6">
        <f t="shared" si="8"/>
        <v>128.21601806334516</v>
      </c>
    </row>
    <row r="188" spans="1:9" x14ac:dyDescent="0.2">
      <c r="A188" s="4" t="s">
        <v>189</v>
      </c>
      <c r="B188" s="5" t="s">
        <v>747</v>
      </c>
      <c r="C188" s="7">
        <v>339.6</v>
      </c>
      <c r="D188" s="7">
        <v>339.6</v>
      </c>
      <c r="E188" s="7">
        <v>324.28737000000001</v>
      </c>
      <c r="F188" s="7">
        <f t="shared" si="6"/>
        <v>95.490980565371018</v>
      </c>
      <c r="G188" s="7">
        <f t="shared" si="7"/>
        <v>95.490980565371018</v>
      </c>
      <c r="H188" s="7">
        <v>302.36065000000002</v>
      </c>
      <c r="I188" s="7">
        <f t="shared" si="8"/>
        <v>107.25184312178189</v>
      </c>
    </row>
    <row r="189" spans="1:9" ht="25.5" x14ac:dyDescent="0.2">
      <c r="A189" s="4" t="s">
        <v>190</v>
      </c>
      <c r="B189" s="5" t="s">
        <v>748</v>
      </c>
      <c r="C189" s="7">
        <v>339.6</v>
      </c>
      <c r="D189" s="7">
        <v>339.6</v>
      </c>
      <c r="E189" s="7">
        <v>324.28737000000001</v>
      </c>
      <c r="F189" s="7">
        <f t="shared" si="6"/>
        <v>95.490980565371018</v>
      </c>
      <c r="G189" s="7">
        <f t="shared" si="7"/>
        <v>95.490980565371018</v>
      </c>
      <c r="H189" s="7">
        <v>302.36065000000002</v>
      </c>
      <c r="I189" s="7">
        <f t="shared" si="8"/>
        <v>107.25184312178189</v>
      </c>
    </row>
    <row r="190" spans="1:9" ht="51" x14ac:dyDescent="0.2">
      <c r="A190" s="4" t="s">
        <v>191</v>
      </c>
      <c r="B190" s="5" t="s">
        <v>749</v>
      </c>
      <c r="C190" s="7">
        <v>1119.2</v>
      </c>
      <c r="D190" s="7">
        <v>1119.2</v>
      </c>
      <c r="E190" s="7">
        <v>1096.4853700000001</v>
      </c>
      <c r="F190" s="7">
        <f t="shared" si="6"/>
        <v>97.970458363116521</v>
      </c>
      <c r="G190" s="7">
        <f t="shared" si="7"/>
        <v>97.970458363116521</v>
      </c>
      <c r="H190" s="7">
        <v>856.75853000000006</v>
      </c>
      <c r="I190" s="7">
        <f t="shared" si="8"/>
        <v>127.98067735608072</v>
      </c>
    </row>
    <row r="191" spans="1:9" ht="63.75" x14ac:dyDescent="0.2">
      <c r="A191" s="4" t="s">
        <v>192</v>
      </c>
      <c r="B191" s="5" t="s">
        <v>750</v>
      </c>
      <c r="C191" s="7">
        <v>179.8</v>
      </c>
      <c r="D191" s="7">
        <v>179.8</v>
      </c>
      <c r="E191" s="7">
        <v>378.07794999999999</v>
      </c>
      <c r="F191" s="7" t="s">
        <v>1454</v>
      </c>
      <c r="G191" s="7" t="s">
        <v>1454</v>
      </c>
      <c r="H191" s="7">
        <v>167.06870999999998</v>
      </c>
      <c r="I191" s="7">
        <f t="shared" si="8"/>
        <v>226.30087345499948</v>
      </c>
    </row>
    <row r="192" spans="1:9" ht="63.75" x14ac:dyDescent="0.2">
      <c r="A192" s="4" t="s">
        <v>193</v>
      </c>
      <c r="B192" s="5" t="s">
        <v>751</v>
      </c>
      <c r="C192" s="7">
        <v>939.4</v>
      </c>
      <c r="D192" s="7">
        <v>939.4</v>
      </c>
      <c r="E192" s="7">
        <v>718.40742</v>
      </c>
      <c r="F192" s="7">
        <f t="shared" si="6"/>
        <v>76.475135192676177</v>
      </c>
      <c r="G192" s="7">
        <f t="shared" si="7"/>
        <v>76.475135192676177</v>
      </c>
      <c r="H192" s="7">
        <v>689.68981999999994</v>
      </c>
      <c r="I192" s="7">
        <f t="shared" si="8"/>
        <v>104.16384281270095</v>
      </c>
    </row>
    <row r="193" spans="1:14" ht="63.75" x14ac:dyDescent="0.2">
      <c r="A193" s="4" t="s">
        <v>194</v>
      </c>
      <c r="B193" s="5" t="s">
        <v>752</v>
      </c>
      <c r="C193" s="7">
        <v>24.4</v>
      </c>
      <c r="D193" s="7">
        <v>24.4</v>
      </c>
      <c r="E193" s="7">
        <v>36.270000000000003</v>
      </c>
      <c r="F193" s="7">
        <f t="shared" si="6"/>
        <v>148.64754098360658</v>
      </c>
      <c r="G193" s="7">
        <f t="shared" si="7"/>
        <v>148.64754098360658</v>
      </c>
      <c r="H193" s="7">
        <v>167.01900000000001</v>
      </c>
      <c r="I193" s="7">
        <f t="shared" si="8"/>
        <v>21.716092181129092</v>
      </c>
    </row>
    <row r="194" spans="1:14" ht="63.75" x14ac:dyDescent="0.2">
      <c r="A194" s="4" t="s">
        <v>195</v>
      </c>
      <c r="B194" s="5" t="s">
        <v>753</v>
      </c>
      <c r="C194" s="7">
        <v>939.4</v>
      </c>
      <c r="D194" s="7">
        <v>939.4</v>
      </c>
      <c r="E194" s="7">
        <v>718.40742</v>
      </c>
      <c r="F194" s="7">
        <f t="shared" si="6"/>
        <v>76.475135192676177</v>
      </c>
      <c r="G194" s="7">
        <f t="shared" si="7"/>
        <v>76.475135192676177</v>
      </c>
      <c r="H194" s="7">
        <v>689.68981999999994</v>
      </c>
      <c r="I194" s="7">
        <f t="shared" si="8"/>
        <v>104.16384281270095</v>
      </c>
    </row>
    <row r="195" spans="1:14" ht="28.5" customHeight="1" x14ac:dyDescent="0.25">
      <c r="A195" s="4" t="s">
        <v>196</v>
      </c>
      <c r="B195" s="37" t="s">
        <v>754</v>
      </c>
      <c r="C195" s="7">
        <v>155.4</v>
      </c>
      <c r="D195" s="7">
        <v>155.4</v>
      </c>
      <c r="E195" s="7">
        <v>341.80795000000001</v>
      </c>
      <c r="F195" s="7" t="s">
        <v>1454</v>
      </c>
      <c r="G195" s="7" t="s">
        <v>1454</v>
      </c>
      <c r="H195" s="7">
        <v>4.9710000000000004E-2</v>
      </c>
      <c r="I195" s="7">
        <f t="shared" si="8"/>
        <v>687604.00321866816</v>
      </c>
    </row>
    <row r="196" spans="1:14" ht="26.25" x14ac:dyDescent="0.25">
      <c r="A196" s="4" t="s">
        <v>197</v>
      </c>
      <c r="B196" s="37" t="s">
        <v>755</v>
      </c>
      <c r="C196" s="7">
        <v>14769.3</v>
      </c>
      <c r="D196" s="7">
        <v>14769.3</v>
      </c>
      <c r="E196" s="7">
        <v>15435.24775</v>
      </c>
      <c r="F196" s="7">
        <f t="shared" si="6"/>
        <v>104.50900008802041</v>
      </c>
      <c r="G196" s="7">
        <f t="shared" si="7"/>
        <v>104.50900008802041</v>
      </c>
      <c r="H196" s="7">
        <v>11987.46012</v>
      </c>
      <c r="I196" s="7">
        <f t="shared" si="8"/>
        <v>128.76161918776836</v>
      </c>
    </row>
    <row r="197" spans="1:14" ht="39" x14ac:dyDescent="0.25">
      <c r="A197" s="4" t="s">
        <v>198</v>
      </c>
      <c r="B197" s="37" t="s">
        <v>756</v>
      </c>
      <c r="C197" s="7">
        <v>14769.3</v>
      </c>
      <c r="D197" s="7">
        <v>14769.3</v>
      </c>
      <c r="E197" s="7">
        <v>15435.24775</v>
      </c>
      <c r="F197" s="7">
        <f t="shared" si="6"/>
        <v>104.50900008802041</v>
      </c>
      <c r="G197" s="7">
        <f t="shared" si="7"/>
        <v>104.50900008802041</v>
      </c>
      <c r="H197" s="7">
        <v>11987.46012</v>
      </c>
      <c r="I197" s="7">
        <f t="shared" si="8"/>
        <v>128.76161918776836</v>
      </c>
    </row>
    <row r="198" spans="1:14" ht="39" x14ac:dyDescent="0.25">
      <c r="A198" s="4" t="s">
        <v>199</v>
      </c>
      <c r="B198" s="37" t="s">
        <v>757</v>
      </c>
      <c r="C198" s="7">
        <v>14769.3</v>
      </c>
      <c r="D198" s="7">
        <v>14769.3</v>
      </c>
      <c r="E198" s="7">
        <v>15435.24775</v>
      </c>
      <c r="F198" s="7">
        <f t="shared" si="6"/>
        <v>104.50900008802041</v>
      </c>
      <c r="G198" s="7">
        <f t="shared" si="7"/>
        <v>104.50900008802041</v>
      </c>
      <c r="H198" s="7">
        <v>11987.46012</v>
      </c>
      <c r="I198" s="7">
        <f t="shared" si="8"/>
        <v>128.76161918776836</v>
      </c>
    </row>
    <row r="199" spans="1:14" x14ac:dyDescent="0.2">
      <c r="A199" s="2" t="s">
        <v>200</v>
      </c>
      <c r="B199" s="3" t="s">
        <v>758</v>
      </c>
      <c r="C199" s="6">
        <v>6677.3</v>
      </c>
      <c r="D199" s="6">
        <v>6677.3</v>
      </c>
      <c r="E199" s="6">
        <v>6291.0097999999998</v>
      </c>
      <c r="F199" s="6">
        <f t="shared" si="6"/>
        <v>94.214874275530519</v>
      </c>
      <c r="G199" s="6">
        <f t="shared" si="7"/>
        <v>94.214874275530519</v>
      </c>
      <c r="H199" s="6">
        <v>6248.268</v>
      </c>
      <c r="I199" s="6">
        <f t="shared" si="8"/>
        <v>100.68405836625445</v>
      </c>
    </row>
    <row r="200" spans="1:14" ht="25.5" x14ac:dyDescent="0.2">
      <c r="A200" s="4" t="s">
        <v>201</v>
      </c>
      <c r="B200" s="5" t="s">
        <v>759</v>
      </c>
      <c r="C200" s="7">
        <v>6677.3</v>
      </c>
      <c r="D200" s="7">
        <v>6677.3</v>
      </c>
      <c r="E200" s="7">
        <v>6291.0097999999998</v>
      </c>
      <c r="F200" s="7">
        <f t="shared" si="6"/>
        <v>94.214874275530519</v>
      </c>
      <c r="G200" s="7">
        <f t="shared" si="7"/>
        <v>94.214874275530519</v>
      </c>
      <c r="H200" s="7">
        <v>6248.268</v>
      </c>
      <c r="I200" s="7">
        <f t="shared" si="8"/>
        <v>100.68405836625445</v>
      </c>
    </row>
    <row r="201" spans="1:14" ht="25.5" x14ac:dyDescent="0.2">
      <c r="A201" s="4" t="s">
        <v>202</v>
      </c>
      <c r="B201" s="5" t="s">
        <v>760</v>
      </c>
      <c r="C201" s="7">
        <v>6677.3</v>
      </c>
      <c r="D201" s="7">
        <v>6677.3</v>
      </c>
      <c r="E201" s="7">
        <v>6291.0097999999998</v>
      </c>
      <c r="F201" s="7">
        <f t="shared" si="6"/>
        <v>94.214874275530519</v>
      </c>
      <c r="G201" s="7">
        <f t="shared" si="7"/>
        <v>94.214874275530519</v>
      </c>
      <c r="H201" s="7">
        <v>6248.268</v>
      </c>
      <c r="I201" s="7">
        <f t="shared" si="8"/>
        <v>100.68405836625445</v>
      </c>
    </row>
    <row r="202" spans="1:14" x14ac:dyDescent="0.2">
      <c r="A202" s="2" t="s">
        <v>203</v>
      </c>
      <c r="B202" s="3" t="s">
        <v>761</v>
      </c>
      <c r="C202" s="6">
        <v>905983.9</v>
      </c>
      <c r="D202" s="6">
        <v>905983.9</v>
      </c>
      <c r="E202" s="6">
        <v>926038.79732000001</v>
      </c>
      <c r="F202" s="6">
        <f t="shared" si="6"/>
        <v>102.21360416228147</v>
      </c>
      <c r="G202" s="6">
        <f t="shared" si="7"/>
        <v>102.21360416228147</v>
      </c>
      <c r="H202" s="6">
        <v>648763.62448</v>
      </c>
      <c r="I202" s="6">
        <f t="shared" si="8"/>
        <v>142.73901346769293</v>
      </c>
    </row>
    <row r="203" spans="1:14" ht="25.5" x14ac:dyDescent="0.2">
      <c r="A203" s="4" t="s">
        <v>204</v>
      </c>
      <c r="B203" s="5" t="s">
        <v>762</v>
      </c>
      <c r="C203" s="7">
        <v>754049</v>
      </c>
      <c r="D203" s="7">
        <v>754049</v>
      </c>
      <c r="E203" s="7">
        <v>880747.75210000004</v>
      </c>
      <c r="F203" s="7">
        <f t="shared" si="6"/>
        <v>116.80245608707128</v>
      </c>
      <c r="G203" s="7">
        <f t="shared" si="7"/>
        <v>116.80245608707128</v>
      </c>
      <c r="H203" s="7">
        <v>577689.73499999999</v>
      </c>
      <c r="I203" s="7">
        <f t="shared" si="8"/>
        <v>152.46034311134161</v>
      </c>
    </row>
    <row r="204" spans="1:14" ht="38.25" x14ac:dyDescent="0.2">
      <c r="A204" s="4" t="s">
        <v>205</v>
      </c>
      <c r="B204" s="5" t="s">
        <v>763</v>
      </c>
      <c r="C204" s="7">
        <v>871.1</v>
      </c>
      <c r="D204" s="7">
        <v>871.1</v>
      </c>
      <c r="E204" s="7">
        <v>808.09546999999998</v>
      </c>
      <c r="F204" s="7">
        <f t="shared" si="6"/>
        <v>92.767244862817122</v>
      </c>
      <c r="G204" s="7">
        <f t="shared" si="7"/>
        <v>92.767244862817122</v>
      </c>
      <c r="H204" s="7">
        <v>743.07581999999991</v>
      </c>
      <c r="I204" s="7">
        <f t="shared" si="8"/>
        <v>108.75006940745293</v>
      </c>
    </row>
    <row r="205" spans="1:14" ht="51" x14ac:dyDescent="0.2">
      <c r="A205" s="4" t="s">
        <v>206</v>
      </c>
      <c r="B205" s="5" t="s">
        <v>764</v>
      </c>
      <c r="C205" s="7">
        <v>871.1</v>
      </c>
      <c r="D205" s="7">
        <v>871.1</v>
      </c>
      <c r="E205" s="7">
        <v>808.09546999999998</v>
      </c>
      <c r="F205" s="7">
        <f t="shared" si="6"/>
        <v>92.767244862817122</v>
      </c>
      <c r="G205" s="7">
        <f t="shared" si="7"/>
        <v>92.767244862817122</v>
      </c>
      <c r="H205" s="7">
        <v>743.07582000000002</v>
      </c>
      <c r="I205" s="7">
        <f t="shared" si="8"/>
        <v>108.75006940745293</v>
      </c>
    </row>
    <row r="206" spans="1:14" s="15" customFormat="1" ht="51" x14ac:dyDescent="0.2">
      <c r="A206" s="4" t="s">
        <v>207</v>
      </c>
      <c r="B206" s="5" t="s">
        <v>765</v>
      </c>
      <c r="C206" s="7">
        <v>1791.4</v>
      </c>
      <c r="D206" s="7">
        <v>1791.4</v>
      </c>
      <c r="E206" s="7">
        <v>1684.2402099999999</v>
      </c>
      <c r="F206" s="7">
        <f t="shared" si="6"/>
        <v>94.018098135536448</v>
      </c>
      <c r="G206" s="7">
        <f t="shared" si="7"/>
        <v>94.018098135536448</v>
      </c>
      <c r="H206" s="7">
        <v>1615.46712</v>
      </c>
      <c r="I206" s="7">
        <f t="shared" si="8"/>
        <v>104.25716433027743</v>
      </c>
      <c r="N206" s="11"/>
    </row>
    <row r="207" spans="1:14" ht="63.75" x14ac:dyDescent="0.2">
      <c r="A207" s="4" t="s">
        <v>208</v>
      </c>
      <c r="B207" s="5" t="s">
        <v>766</v>
      </c>
      <c r="C207" s="7">
        <v>1791.4</v>
      </c>
      <c r="D207" s="7">
        <v>1791.4</v>
      </c>
      <c r="E207" s="7">
        <v>1684.2402099999999</v>
      </c>
      <c r="F207" s="7">
        <f t="shared" si="6"/>
        <v>94.018098135536448</v>
      </c>
      <c r="G207" s="7">
        <f t="shared" si="7"/>
        <v>94.018098135536448</v>
      </c>
      <c r="H207" s="7">
        <v>1615.46712</v>
      </c>
      <c r="I207" s="7">
        <f t="shared" si="8"/>
        <v>104.25716433027743</v>
      </c>
    </row>
    <row r="208" spans="1:14" ht="38.25" x14ac:dyDescent="0.2">
      <c r="A208" s="4" t="s">
        <v>209</v>
      </c>
      <c r="B208" s="5" t="s">
        <v>767</v>
      </c>
      <c r="C208" s="7">
        <v>6153.5</v>
      </c>
      <c r="D208" s="7">
        <v>6153.5</v>
      </c>
      <c r="E208" s="7">
        <v>25776.52162</v>
      </c>
      <c r="F208" s="7" t="s">
        <v>1454</v>
      </c>
      <c r="G208" s="7" t="s">
        <v>1454</v>
      </c>
      <c r="H208" s="7">
        <v>9247.7470199999989</v>
      </c>
      <c r="I208" s="7">
        <f t="shared" si="8"/>
        <v>278.73298830789167</v>
      </c>
    </row>
    <row r="209" spans="1:14" ht="63.75" x14ac:dyDescent="0.2">
      <c r="A209" s="4" t="s">
        <v>210</v>
      </c>
      <c r="B209" s="5" t="s">
        <v>768</v>
      </c>
      <c r="C209" s="7">
        <v>5279.6</v>
      </c>
      <c r="D209" s="7">
        <v>5279.6</v>
      </c>
      <c r="E209" s="7">
        <v>1424.221</v>
      </c>
      <c r="F209" s="7">
        <f t="shared" si="6"/>
        <v>26.975926206530797</v>
      </c>
      <c r="G209" s="7">
        <f t="shared" si="7"/>
        <v>26.975926206530797</v>
      </c>
      <c r="H209" s="7">
        <v>4040.0699900000004</v>
      </c>
      <c r="I209" s="7">
        <f t="shared" si="8"/>
        <v>35.252384328123973</v>
      </c>
      <c r="N209" s="15"/>
    </row>
    <row r="210" spans="1:14" ht="51" x14ac:dyDescent="0.2">
      <c r="A210" s="4" t="s">
        <v>211</v>
      </c>
      <c r="B210" s="5" t="s">
        <v>769</v>
      </c>
      <c r="C210" s="7">
        <v>873.9</v>
      </c>
      <c r="D210" s="7">
        <v>873.9</v>
      </c>
      <c r="E210" s="7">
        <v>24352.300620000002</v>
      </c>
      <c r="F210" s="7" t="s">
        <v>1454</v>
      </c>
      <c r="G210" s="7" t="s">
        <v>1454</v>
      </c>
      <c r="H210" s="7">
        <v>5207.6770299999998</v>
      </c>
      <c r="I210" s="7">
        <f t="shared" si="8"/>
        <v>467.62309720270815</v>
      </c>
    </row>
    <row r="211" spans="1:14" ht="38.25" x14ac:dyDescent="0.2">
      <c r="A211" s="4" t="s">
        <v>212</v>
      </c>
      <c r="B211" s="5" t="s">
        <v>770</v>
      </c>
      <c r="C211" s="7">
        <v>9844.2000000000007</v>
      </c>
      <c r="D211" s="7">
        <v>9844.2000000000007</v>
      </c>
      <c r="E211" s="7">
        <v>7309.8616099999999</v>
      </c>
      <c r="F211" s="7">
        <f t="shared" si="6"/>
        <v>74.255517055728234</v>
      </c>
      <c r="G211" s="7">
        <f t="shared" si="7"/>
        <v>74.255517055728234</v>
      </c>
      <c r="H211" s="7">
        <v>13382.46982</v>
      </c>
      <c r="I211" s="7">
        <f t="shared" si="8"/>
        <v>54.622664637550436</v>
      </c>
    </row>
    <row r="212" spans="1:14" ht="63.75" x14ac:dyDescent="0.2">
      <c r="A212" s="4" t="s">
        <v>213</v>
      </c>
      <c r="B212" s="5" t="s">
        <v>771</v>
      </c>
      <c r="C212" s="7">
        <v>8872.2000000000007</v>
      </c>
      <c r="D212" s="7">
        <v>8872.2000000000007</v>
      </c>
      <c r="E212" s="7">
        <v>5508.0899500000005</v>
      </c>
      <c r="F212" s="7">
        <f t="shared" ref="F212:F279" si="9">E212/C212*100</f>
        <v>62.082571966366849</v>
      </c>
      <c r="G212" s="7">
        <f t="shared" ref="G212:G279" si="10">E212/D212*100</f>
        <v>62.082571966366849</v>
      </c>
      <c r="H212" s="7">
        <v>11009.7935</v>
      </c>
      <c r="I212" s="7">
        <f t="shared" ref="I212:I279" si="11">E212/H212*100</f>
        <v>50.029003268771575</v>
      </c>
    </row>
    <row r="213" spans="1:14" ht="63.75" x14ac:dyDescent="0.2">
      <c r="A213" s="4" t="s">
        <v>214</v>
      </c>
      <c r="B213" s="5" t="s">
        <v>772</v>
      </c>
      <c r="C213" s="7">
        <v>972</v>
      </c>
      <c r="D213" s="7">
        <v>972</v>
      </c>
      <c r="E213" s="7">
        <v>1801.7716599999999</v>
      </c>
      <c r="F213" s="7">
        <f t="shared" si="9"/>
        <v>185.36745473251028</v>
      </c>
      <c r="G213" s="7">
        <f t="shared" si="10"/>
        <v>185.36745473251028</v>
      </c>
      <c r="H213" s="7">
        <v>2372.67632</v>
      </c>
      <c r="I213" s="7">
        <f t="shared" si="11"/>
        <v>75.938367353874881</v>
      </c>
    </row>
    <row r="214" spans="1:14" ht="38.25" x14ac:dyDescent="0.2">
      <c r="A214" s="4" t="s">
        <v>215</v>
      </c>
      <c r="B214" s="5" t="s">
        <v>773</v>
      </c>
      <c r="C214" s="7">
        <v>2063.6999999999998</v>
      </c>
      <c r="D214" s="7">
        <v>2063.6999999999998</v>
      </c>
      <c r="E214" s="7">
        <v>919.95001000000002</v>
      </c>
      <c r="F214" s="7">
        <f t="shared" si="9"/>
        <v>44.577700731695501</v>
      </c>
      <c r="G214" s="7">
        <f t="shared" si="10"/>
        <v>44.577700731695501</v>
      </c>
      <c r="H214" s="7">
        <v>1854.47624</v>
      </c>
      <c r="I214" s="7">
        <f t="shared" si="11"/>
        <v>49.606999009057134</v>
      </c>
    </row>
    <row r="215" spans="1:14" ht="63.75" x14ac:dyDescent="0.2">
      <c r="A215" s="4" t="s">
        <v>216</v>
      </c>
      <c r="B215" s="5" t="s">
        <v>774</v>
      </c>
      <c r="C215" s="7">
        <v>2036.5</v>
      </c>
      <c r="D215" s="7">
        <v>2036.5</v>
      </c>
      <c r="E215" s="7">
        <v>787.90001000000007</v>
      </c>
      <c r="F215" s="7">
        <f t="shared" si="9"/>
        <v>38.688927571814389</v>
      </c>
      <c r="G215" s="7">
        <f t="shared" si="10"/>
        <v>38.688927571814389</v>
      </c>
      <c r="H215" s="7">
        <v>1836.47624</v>
      </c>
      <c r="I215" s="7">
        <f t="shared" si="11"/>
        <v>42.902815339445944</v>
      </c>
    </row>
    <row r="216" spans="1:14" ht="51" x14ac:dyDescent="0.2">
      <c r="A216" s="4" t="s">
        <v>217</v>
      </c>
      <c r="B216" s="5" t="s">
        <v>775</v>
      </c>
      <c r="C216" s="7">
        <v>27.2</v>
      </c>
      <c r="D216" s="7">
        <v>27.2</v>
      </c>
      <c r="E216" s="7">
        <v>132.05000000000001</v>
      </c>
      <c r="F216" s="7" t="s">
        <v>1454</v>
      </c>
      <c r="G216" s="7" t="s">
        <v>1454</v>
      </c>
      <c r="H216" s="7">
        <v>18</v>
      </c>
      <c r="I216" s="7">
        <f t="shared" si="11"/>
        <v>733.6111111111112</v>
      </c>
    </row>
    <row r="217" spans="1:14" ht="38.25" x14ac:dyDescent="0.2">
      <c r="A217" s="4" t="s">
        <v>218</v>
      </c>
      <c r="B217" s="5" t="s">
        <v>776</v>
      </c>
      <c r="C217" s="7">
        <v>2.5</v>
      </c>
      <c r="D217" s="7">
        <v>2.5</v>
      </c>
      <c r="E217" s="7">
        <v>3.9381599999999999</v>
      </c>
      <c r="F217" s="7">
        <f t="shared" si="9"/>
        <v>157.5264</v>
      </c>
      <c r="G217" s="7">
        <f t="shared" si="10"/>
        <v>157.5264</v>
      </c>
      <c r="H217" s="7">
        <v>6.5005899999999999</v>
      </c>
      <c r="I217" s="7">
        <f t="shared" si="11"/>
        <v>60.581577979844901</v>
      </c>
    </row>
    <row r="218" spans="1:14" ht="63.75" x14ac:dyDescent="0.2">
      <c r="A218" s="4" t="s">
        <v>219</v>
      </c>
      <c r="B218" s="5" t="s">
        <v>777</v>
      </c>
      <c r="C218" s="7">
        <v>2.5</v>
      </c>
      <c r="D218" s="7">
        <v>2.5</v>
      </c>
      <c r="E218" s="7">
        <v>3.9381599999999999</v>
      </c>
      <c r="F218" s="7">
        <f t="shared" si="9"/>
        <v>157.5264</v>
      </c>
      <c r="G218" s="7">
        <f t="shared" si="10"/>
        <v>157.5264</v>
      </c>
      <c r="H218" s="7">
        <v>6.5005899999999999</v>
      </c>
      <c r="I218" s="7">
        <f t="shared" si="11"/>
        <v>60.581577979844901</v>
      </c>
    </row>
    <row r="219" spans="1:14" ht="38.25" x14ac:dyDescent="0.2">
      <c r="A219" s="4" t="s">
        <v>220</v>
      </c>
      <c r="B219" s="5" t="s">
        <v>778</v>
      </c>
      <c r="C219" s="7">
        <v>69.5</v>
      </c>
      <c r="D219" s="7">
        <v>69.5</v>
      </c>
      <c r="E219" s="7">
        <v>43.55</v>
      </c>
      <c r="F219" s="7">
        <f t="shared" si="9"/>
        <v>62.661870503597115</v>
      </c>
      <c r="G219" s="7">
        <f t="shared" si="10"/>
        <v>62.661870503597115</v>
      </c>
      <c r="H219" s="7">
        <v>80.3</v>
      </c>
      <c r="I219" s="7">
        <f t="shared" si="11"/>
        <v>54.234122042341212</v>
      </c>
    </row>
    <row r="220" spans="1:14" ht="63.75" x14ac:dyDescent="0.2">
      <c r="A220" s="4" t="s">
        <v>221</v>
      </c>
      <c r="B220" s="5" t="s">
        <v>779</v>
      </c>
      <c r="C220" s="7">
        <v>2</v>
      </c>
      <c r="D220" s="7">
        <v>2</v>
      </c>
      <c r="E220" s="7">
        <v>0</v>
      </c>
      <c r="F220" s="7">
        <f t="shared" si="9"/>
        <v>0</v>
      </c>
      <c r="G220" s="7">
        <f t="shared" si="10"/>
        <v>0</v>
      </c>
      <c r="H220" s="7">
        <v>1</v>
      </c>
      <c r="I220" s="7">
        <f t="shared" si="11"/>
        <v>0</v>
      </c>
    </row>
    <row r="221" spans="1:14" ht="51" x14ac:dyDescent="0.2">
      <c r="A221" s="4" t="s">
        <v>222</v>
      </c>
      <c r="B221" s="5" t="s">
        <v>780</v>
      </c>
      <c r="C221" s="7">
        <v>67.5</v>
      </c>
      <c r="D221" s="7">
        <v>67.5</v>
      </c>
      <c r="E221" s="7">
        <v>43.55</v>
      </c>
      <c r="F221" s="7">
        <f t="shared" si="9"/>
        <v>64.518518518518519</v>
      </c>
      <c r="G221" s="7">
        <f t="shared" si="10"/>
        <v>64.518518518518519</v>
      </c>
      <c r="H221" s="7">
        <v>79.3</v>
      </c>
      <c r="I221" s="7">
        <f t="shared" si="11"/>
        <v>54.918032786885242</v>
      </c>
    </row>
    <row r="222" spans="1:14" ht="38.25" x14ac:dyDescent="0.2">
      <c r="A222" s="4" t="s">
        <v>223</v>
      </c>
      <c r="B222" s="5" t="s">
        <v>781</v>
      </c>
      <c r="C222" s="7">
        <v>685523.2</v>
      </c>
      <c r="D222" s="7">
        <v>685523.2</v>
      </c>
      <c r="E222" s="7">
        <v>813763.74549</v>
      </c>
      <c r="F222" s="7">
        <f t="shared" si="9"/>
        <v>118.70695922326189</v>
      </c>
      <c r="G222" s="7">
        <f t="shared" si="10"/>
        <v>118.70695922326189</v>
      </c>
      <c r="H222" s="7">
        <v>526010.41992000001</v>
      </c>
      <c r="I222" s="7">
        <f t="shared" si="11"/>
        <v>154.70487174260995</v>
      </c>
    </row>
    <row r="223" spans="1:14" ht="51" x14ac:dyDescent="0.2">
      <c r="A223" s="4" t="s">
        <v>224</v>
      </c>
      <c r="B223" s="5" t="s">
        <v>782</v>
      </c>
      <c r="C223" s="7">
        <v>603795.19999999995</v>
      </c>
      <c r="D223" s="7">
        <v>603795.19999999995</v>
      </c>
      <c r="E223" s="7">
        <v>716964.21325000003</v>
      </c>
      <c r="F223" s="7">
        <f t="shared" si="9"/>
        <v>118.74294682203504</v>
      </c>
      <c r="G223" s="7">
        <f t="shared" si="10"/>
        <v>118.74294682203504</v>
      </c>
      <c r="H223" s="7">
        <v>439893.29847000004</v>
      </c>
      <c r="I223" s="7">
        <f t="shared" si="11"/>
        <v>162.98593675868324</v>
      </c>
    </row>
    <row r="224" spans="1:14" ht="63.75" x14ac:dyDescent="0.2">
      <c r="A224" s="4" t="s">
        <v>225</v>
      </c>
      <c r="B224" s="5" t="s">
        <v>783</v>
      </c>
      <c r="C224" s="7">
        <v>192.6</v>
      </c>
      <c r="D224" s="7">
        <v>192.6</v>
      </c>
      <c r="E224" s="7">
        <v>43.322629999999997</v>
      </c>
      <c r="F224" s="7">
        <f t="shared" si="9"/>
        <v>22.493577362409138</v>
      </c>
      <c r="G224" s="7">
        <f t="shared" si="10"/>
        <v>22.493577362409138</v>
      </c>
      <c r="H224" s="7">
        <v>226.83696</v>
      </c>
      <c r="I224" s="7">
        <f t="shared" si="11"/>
        <v>19.09857635193136</v>
      </c>
    </row>
    <row r="225" spans="1:9" ht="51" x14ac:dyDescent="0.2">
      <c r="A225" s="4" t="s">
        <v>226</v>
      </c>
      <c r="B225" s="5" t="s">
        <v>784</v>
      </c>
      <c r="C225" s="7">
        <v>81535.399999999994</v>
      </c>
      <c r="D225" s="7">
        <v>81535.399999999994</v>
      </c>
      <c r="E225" s="7">
        <v>96756.209610000005</v>
      </c>
      <c r="F225" s="7">
        <f t="shared" si="9"/>
        <v>118.667731574261</v>
      </c>
      <c r="G225" s="7">
        <f t="shared" si="10"/>
        <v>118.667731574261</v>
      </c>
      <c r="H225" s="7">
        <v>85890.284489999991</v>
      </c>
      <c r="I225" s="7">
        <f t="shared" si="11"/>
        <v>112.65093623163527</v>
      </c>
    </row>
    <row r="226" spans="1:9" ht="38.25" x14ac:dyDescent="0.2">
      <c r="A226" s="4" t="s">
        <v>227</v>
      </c>
      <c r="B226" s="5" t="s">
        <v>785</v>
      </c>
      <c r="C226" s="7">
        <v>718.1</v>
      </c>
      <c r="D226" s="7">
        <v>718.1</v>
      </c>
      <c r="E226" s="7">
        <v>360.18880000000001</v>
      </c>
      <c r="F226" s="7">
        <f t="shared" si="9"/>
        <v>50.158585155270849</v>
      </c>
      <c r="G226" s="7">
        <f t="shared" si="10"/>
        <v>50.158585155270849</v>
      </c>
      <c r="H226" s="7">
        <v>599.61138000000005</v>
      </c>
      <c r="I226" s="7">
        <f t="shared" si="11"/>
        <v>60.070374248067139</v>
      </c>
    </row>
    <row r="227" spans="1:9" ht="63.75" x14ac:dyDescent="0.2">
      <c r="A227" s="4" t="s">
        <v>228</v>
      </c>
      <c r="B227" s="5" t="s">
        <v>786</v>
      </c>
      <c r="C227" s="7">
        <v>522</v>
      </c>
      <c r="D227" s="7">
        <v>522</v>
      </c>
      <c r="E227" s="7">
        <v>55</v>
      </c>
      <c r="F227" s="7">
        <f t="shared" si="9"/>
        <v>10.536398467432949</v>
      </c>
      <c r="G227" s="7">
        <f t="shared" si="10"/>
        <v>10.536398467432949</v>
      </c>
      <c r="H227" s="7">
        <v>360.00200000000001</v>
      </c>
      <c r="I227" s="7">
        <f t="shared" si="11"/>
        <v>15.277692901706102</v>
      </c>
    </row>
    <row r="228" spans="1:9" ht="51" x14ac:dyDescent="0.2">
      <c r="A228" s="4" t="s">
        <v>229</v>
      </c>
      <c r="B228" s="5" t="s">
        <v>787</v>
      </c>
      <c r="C228" s="7">
        <v>196.1</v>
      </c>
      <c r="D228" s="7">
        <v>196.1</v>
      </c>
      <c r="E228" s="7">
        <v>305.18880000000001</v>
      </c>
      <c r="F228" s="7">
        <f t="shared" si="9"/>
        <v>155.62916879143296</v>
      </c>
      <c r="G228" s="7">
        <f t="shared" si="10"/>
        <v>155.62916879143296</v>
      </c>
      <c r="H228" s="7">
        <v>239.60938000000002</v>
      </c>
      <c r="I228" s="7">
        <f t="shared" si="11"/>
        <v>127.36930415662357</v>
      </c>
    </row>
    <row r="229" spans="1:9" ht="51" x14ac:dyDescent="0.2">
      <c r="A229" s="4" t="s">
        <v>230</v>
      </c>
      <c r="B229" s="5" t="s">
        <v>788</v>
      </c>
      <c r="C229" s="7">
        <v>22950.6</v>
      </c>
      <c r="D229" s="7">
        <v>22950.6</v>
      </c>
      <c r="E229" s="7">
        <v>9947.0652899999986</v>
      </c>
      <c r="F229" s="7">
        <f t="shared" si="9"/>
        <v>43.341199315050581</v>
      </c>
      <c r="G229" s="7">
        <f t="shared" si="10"/>
        <v>43.341199315050581</v>
      </c>
      <c r="H229" s="7">
        <v>6727.9547999999995</v>
      </c>
      <c r="I229" s="7">
        <f t="shared" si="11"/>
        <v>147.84679127154658</v>
      </c>
    </row>
    <row r="230" spans="1:9" ht="76.5" x14ac:dyDescent="0.2">
      <c r="A230" s="4" t="s">
        <v>231</v>
      </c>
      <c r="B230" s="5" t="s">
        <v>789</v>
      </c>
      <c r="C230" s="7">
        <v>17706</v>
      </c>
      <c r="D230" s="7">
        <v>17706</v>
      </c>
      <c r="E230" s="7">
        <v>4763.6811399999997</v>
      </c>
      <c r="F230" s="7">
        <f t="shared" si="9"/>
        <v>26.904332655596967</v>
      </c>
      <c r="G230" s="7">
        <f t="shared" si="10"/>
        <v>26.904332655596967</v>
      </c>
      <c r="H230" s="7">
        <v>2254.8300099999997</v>
      </c>
      <c r="I230" s="7">
        <f t="shared" si="11"/>
        <v>211.26564392319759</v>
      </c>
    </row>
    <row r="231" spans="1:9" ht="63.75" x14ac:dyDescent="0.2">
      <c r="A231" s="4" t="s">
        <v>232</v>
      </c>
      <c r="B231" s="5" t="s">
        <v>790</v>
      </c>
      <c r="C231" s="7">
        <v>5244.6</v>
      </c>
      <c r="D231" s="7">
        <v>5244.6</v>
      </c>
      <c r="E231" s="7">
        <v>5183.3841500000008</v>
      </c>
      <c r="F231" s="7">
        <f t="shared" si="9"/>
        <v>98.832783243717358</v>
      </c>
      <c r="G231" s="7">
        <f t="shared" si="10"/>
        <v>98.832783243717358</v>
      </c>
      <c r="H231" s="7">
        <v>4473.1247899999998</v>
      </c>
      <c r="I231" s="7">
        <f t="shared" si="11"/>
        <v>115.87837123587157</v>
      </c>
    </row>
    <row r="232" spans="1:9" ht="51" x14ac:dyDescent="0.2">
      <c r="A232" s="4" t="s">
        <v>233</v>
      </c>
      <c r="B232" s="5" t="s">
        <v>791</v>
      </c>
      <c r="C232" s="7">
        <v>1121.9000000000001</v>
      </c>
      <c r="D232" s="7">
        <v>1121.9000000000001</v>
      </c>
      <c r="E232" s="7">
        <v>1140.52485</v>
      </c>
      <c r="F232" s="7">
        <f t="shared" si="9"/>
        <v>101.66011676620019</v>
      </c>
      <c r="G232" s="7">
        <f t="shared" si="10"/>
        <v>101.66011676620019</v>
      </c>
      <c r="H232" s="7">
        <v>894.04343999999992</v>
      </c>
      <c r="I232" s="7">
        <f t="shared" si="11"/>
        <v>127.56928790842647</v>
      </c>
    </row>
    <row r="233" spans="1:9" ht="89.25" x14ac:dyDescent="0.2">
      <c r="A233" s="4" t="s">
        <v>234</v>
      </c>
      <c r="B233" s="5" t="s">
        <v>792</v>
      </c>
      <c r="C233" s="7">
        <v>110</v>
      </c>
      <c r="D233" s="7">
        <v>110</v>
      </c>
      <c r="E233" s="7">
        <v>50</v>
      </c>
      <c r="F233" s="7">
        <f t="shared" si="9"/>
        <v>45.454545454545453</v>
      </c>
      <c r="G233" s="7">
        <f t="shared" si="10"/>
        <v>45.454545454545453</v>
      </c>
      <c r="H233" s="7">
        <v>62.6</v>
      </c>
      <c r="I233" s="7">
        <f t="shared" si="11"/>
        <v>79.87220447284345</v>
      </c>
    </row>
    <row r="234" spans="1:9" ht="76.5" x14ac:dyDescent="0.2">
      <c r="A234" s="4" t="s">
        <v>235</v>
      </c>
      <c r="B234" s="5" t="s">
        <v>793</v>
      </c>
      <c r="C234" s="7">
        <v>633.79999999999995</v>
      </c>
      <c r="D234" s="7">
        <v>633.79999999999995</v>
      </c>
      <c r="E234" s="7">
        <v>704.30831000000001</v>
      </c>
      <c r="F234" s="7">
        <f t="shared" si="9"/>
        <v>111.12469390975073</v>
      </c>
      <c r="G234" s="7">
        <f t="shared" si="10"/>
        <v>111.12469390975073</v>
      </c>
      <c r="H234" s="7">
        <v>751.4434399999999</v>
      </c>
      <c r="I234" s="7">
        <f t="shared" si="11"/>
        <v>93.727388185064214</v>
      </c>
    </row>
    <row r="235" spans="1:9" ht="140.25" x14ac:dyDescent="0.2">
      <c r="A235" s="4" t="s">
        <v>236</v>
      </c>
      <c r="B235" s="5" t="s">
        <v>794</v>
      </c>
      <c r="C235" s="7">
        <v>378.1</v>
      </c>
      <c r="D235" s="7">
        <v>378.1</v>
      </c>
      <c r="E235" s="7">
        <v>386.21653999999995</v>
      </c>
      <c r="F235" s="7">
        <f t="shared" si="9"/>
        <v>102.14666490346467</v>
      </c>
      <c r="G235" s="7">
        <f t="shared" si="10"/>
        <v>102.14666490346467</v>
      </c>
      <c r="H235" s="7">
        <v>80</v>
      </c>
      <c r="I235" s="7">
        <f t="shared" si="11"/>
        <v>482.77067499999993</v>
      </c>
    </row>
    <row r="236" spans="1:9" ht="38.25" x14ac:dyDescent="0.2">
      <c r="A236" s="4" t="s">
        <v>1360</v>
      </c>
      <c r="B236" s="5" t="s">
        <v>1361</v>
      </c>
      <c r="C236" s="7">
        <v>0</v>
      </c>
      <c r="D236" s="7">
        <v>0</v>
      </c>
      <c r="E236" s="7">
        <v>0</v>
      </c>
      <c r="F236" s="7">
        <v>0</v>
      </c>
      <c r="G236" s="7">
        <v>0</v>
      </c>
      <c r="H236" s="7">
        <v>0.8</v>
      </c>
      <c r="I236" s="7">
        <f t="shared" si="11"/>
        <v>0</v>
      </c>
    </row>
    <row r="237" spans="1:9" ht="63.75" x14ac:dyDescent="0.2">
      <c r="A237" s="4" t="s">
        <v>1362</v>
      </c>
      <c r="B237" s="5" t="s">
        <v>1363</v>
      </c>
      <c r="C237" s="7">
        <v>0</v>
      </c>
      <c r="D237" s="7">
        <v>0</v>
      </c>
      <c r="E237" s="7">
        <v>0</v>
      </c>
      <c r="F237" s="7">
        <v>0</v>
      </c>
      <c r="G237" s="7">
        <v>0</v>
      </c>
      <c r="H237" s="7">
        <v>0.8</v>
      </c>
      <c r="I237" s="7">
        <f t="shared" si="11"/>
        <v>0</v>
      </c>
    </row>
    <row r="238" spans="1:9" ht="38.25" x14ac:dyDescent="0.2">
      <c r="A238" s="4" t="s">
        <v>237</v>
      </c>
      <c r="B238" s="5" t="s">
        <v>795</v>
      </c>
      <c r="C238" s="7">
        <v>184.3</v>
      </c>
      <c r="D238" s="7">
        <v>184.3</v>
      </c>
      <c r="E238" s="7">
        <v>461.31540999999999</v>
      </c>
      <c r="F238" s="7" t="s">
        <v>1454</v>
      </c>
      <c r="G238" s="7" t="s">
        <v>1454</v>
      </c>
      <c r="H238" s="7">
        <v>468.59520000000003</v>
      </c>
      <c r="I238" s="7">
        <f t="shared" si="11"/>
        <v>98.446465093965955</v>
      </c>
    </row>
    <row r="239" spans="1:9" ht="51" x14ac:dyDescent="0.2">
      <c r="A239" s="4" t="s">
        <v>238</v>
      </c>
      <c r="B239" s="5" t="s">
        <v>796</v>
      </c>
      <c r="C239" s="7">
        <v>184.3</v>
      </c>
      <c r="D239" s="7">
        <v>184.3</v>
      </c>
      <c r="E239" s="7">
        <v>461.31540999999999</v>
      </c>
      <c r="F239" s="7" t="s">
        <v>1454</v>
      </c>
      <c r="G239" s="7" t="s">
        <v>1454</v>
      </c>
      <c r="H239" s="7">
        <v>468.59520000000003</v>
      </c>
      <c r="I239" s="7">
        <f t="shared" si="11"/>
        <v>98.446465093965955</v>
      </c>
    </row>
    <row r="240" spans="1:9" ht="63.75" x14ac:dyDescent="0.2">
      <c r="A240" s="4" t="s">
        <v>1364</v>
      </c>
      <c r="B240" s="5" t="s">
        <v>1365</v>
      </c>
      <c r="C240" s="7">
        <v>0</v>
      </c>
      <c r="D240" s="7">
        <v>0</v>
      </c>
      <c r="E240" s="7">
        <v>0</v>
      </c>
      <c r="F240" s="7">
        <v>0</v>
      </c>
      <c r="G240" s="7">
        <v>0</v>
      </c>
      <c r="H240" s="7">
        <v>213.25</v>
      </c>
      <c r="I240" s="7">
        <v>0</v>
      </c>
    </row>
    <row r="241" spans="1:14" ht="76.5" x14ac:dyDescent="0.2">
      <c r="A241" s="4" t="s">
        <v>1366</v>
      </c>
      <c r="B241" s="5" t="s">
        <v>1367</v>
      </c>
      <c r="C241" s="7">
        <v>0</v>
      </c>
      <c r="D241" s="7">
        <v>0</v>
      </c>
      <c r="E241" s="7">
        <v>0</v>
      </c>
      <c r="F241" s="7">
        <v>0</v>
      </c>
      <c r="G241" s="7">
        <v>0</v>
      </c>
      <c r="H241" s="7">
        <v>213.25</v>
      </c>
      <c r="I241" s="7">
        <v>0</v>
      </c>
    </row>
    <row r="242" spans="1:14" ht="38.25" x14ac:dyDescent="0.2">
      <c r="A242" s="4" t="s">
        <v>239</v>
      </c>
      <c r="B242" s="5" t="s">
        <v>797</v>
      </c>
      <c r="C242" s="7">
        <v>12567.8</v>
      </c>
      <c r="D242" s="7">
        <v>12567.8</v>
      </c>
      <c r="E242" s="7">
        <v>6018.5637100000004</v>
      </c>
      <c r="F242" s="7">
        <f t="shared" si="9"/>
        <v>47.888761040118403</v>
      </c>
      <c r="G242" s="7">
        <f t="shared" si="10"/>
        <v>47.888761040118403</v>
      </c>
      <c r="H242" s="7">
        <v>5726.5230899999997</v>
      </c>
      <c r="I242" s="7">
        <f t="shared" si="11"/>
        <v>105.09978944309123</v>
      </c>
    </row>
    <row r="243" spans="1:14" ht="63.75" x14ac:dyDescent="0.2">
      <c r="A243" s="4" t="s">
        <v>240</v>
      </c>
      <c r="B243" s="5" t="s">
        <v>798</v>
      </c>
      <c r="C243" s="7">
        <v>892.5</v>
      </c>
      <c r="D243" s="7">
        <v>892.5</v>
      </c>
      <c r="E243" s="7">
        <v>355.05</v>
      </c>
      <c r="F243" s="7">
        <f t="shared" si="9"/>
        <v>39.781512605042018</v>
      </c>
      <c r="G243" s="7">
        <f t="shared" si="10"/>
        <v>39.781512605042018</v>
      </c>
      <c r="H243" s="7">
        <v>619</v>
      </c>
      <c r="I243" s="7">
        <f t="shared" si="11"/>
        <v>57.358642972536359</v>
      </c>
    </row>
    <row r="244" spans="1:14" ht="51" x14ac:dyDescent="0.2">
      <c r="A244" s="4" t="s">
        <v>241</v>
      </c>
      <c r="B244" s="5" t="s">
        <v>799</v>
      </c>
      <c r="C244" s="7">
        <v>11675.3</v>
      </c>
      <c r="D244" s="7">
        <v>11675.3</v>
      </c>
      <c r="E244" s="7">
        <v>5663.5137100000002</v>
      </c>
      <c r="F244" s="7">
        <f t="shared" si="9"/>
        <v>48.508506933440685</v>
      </c>
      <c r="G244" s="7">
        <f t="shared" si="10"/>
        <v>48.508506933440685</v>
      </c>
      <c r="H244" s="7">
        <v>5107.5230899999997</v>
      </c>
      <c r="I244" s="7">
        <f t="shared" si="11"/>
        <v>110.88571916764454</v>
      </c>
    </row>
    <row r="245" spans="1:14" s="15" customFormat="1" ht="51" x14ac:dyDescent="0.2">
      <c r="A245" s="4" t="s">
        <v>242</v>
      </c>
      <c r="B245" s="5" t="s">
        <v>800</v>
      </c>
      <c r="C245" s="7">
        <v>10187.200000000001</v>
      </c>
      <c r="D245" s="7">
        <v>10187.200000000001</v>
      </c>
      <c r="E245" s="7">
        <v>12510.191470000002</v>
      </c>
      <c r="F245" s="7">
        <f t="shared" si="9"/>
        <v>122.80304175828492</v>
      </c>
      <c r="G245" s="7">
        <f t="shared" si="10"/>
        <v>122.80304175828492</v>
      </c>
      <c r="H245" s="7">
        <v>10118.50056</v>
      </c>
      <c r="I245" s="7">
        <f t="shared" si="11"/>
        <v>123.63681155936015</v>
      </c>
      <c r="N245" s="11"/>
    </row>
    <row r="246" spans="1:14" s="15" customFormat="1" ht="76.5" x14ac:dyDescent="0.2">
      <c r="A246" s="4" t="s">
        <v>243</v>
      </c>
      <c r="B246" s="5" t="s">
        <v>801</v>
      </c>
      <c r="C246" s="7">
        <v>10</v>
      </c>
      <c r="D246" s="7">
        <v>10</v>
      </c>
      <c r="E246" s="7">
        <v>10</v>
      </c>
      <c r="F246" s="7">
        <f t="shared" si="9"/>
        <v>100</v>
      </c>
      <c r="G246" s="7">
        <f t="shared" si="10"/>
        <v>100</v>
      </c>
      <c r="H246" s="7">
        <v>20</v>
      </c>
      <c r="I246" s="7">
        <f t="shared" si="11"/>
        <v>50</v>
      </c>
      <c r="N246" s="11"/>
    </row>
    <row r="247" spans="1:14" s="15" customFormat="1" ht="63.75" x14ac:dyDescent="0.2">
      <c r="A247" s="4" t="s">
        <v>244</v>
      </c>
      <c r="B247" s="5" t="s">
        <v>802</v>
      </c>
      <c r="C247" s="7">
        <v>9737.2000000000007</v>
      </c>
      <c r="D247" s="7">
        <v>9737.2000000000007</v>
      </c>
      <c r="E247" s="7">
        <v>12450.191470000002</v>
      </c>
      <c r="F247" s="7">
        <f t="shared" si="9"/>
        <v>127.86213151624696</v>
      </c>
      <c r="G247" s="7">
        <f t="shared" si="10"/>
        <v>127.86213151624696</v>
      </c>
      <c r="H247" s="7">
        <v>9623.5005600000004</v>
      </c>
      <c r="I247" s="7">
        <f t="shared" si="11"/>
        <v>129.37279311593869</v>
      </c>
      <c r="N247" s="11"/>
    </row>
    <row r="248" spans="1:14" ht="102" x14ac:dyDescent="0.2">
      <c r="A248" s="4" t="s">
        <v>245</v>
      </c>
      <c r="B248" s="5" t="s">
        <v>803</v>
      </c>
      <c r="C248" s="7">
        <v>440</v>
      </c>
      <c r="D248" s="7">
        <v>440</v>
      </c>
      <c r="E248" s="7">
        <v>50</v>
      </c>
      <c r="F248" s="7">
        <f t="shared" si="9"/>
        <v>11.363636363636363</v>
      </c>
      <c r="G248" s="7">
        <f t="shared" si="10"/>
        <v>11.363636363636363</v>
      </c>
      <c r="H248" s="7">
        <v>475</v>
      </c>
      <c r="I248" s="7">
        <f t="shared" si="11"/>
        <v>10.526315789473683</v>
      </c>
    </row>
    <row r="249" spans="1:14" ht="76.5" x14ac:dyDescent="0.2">
      <c r="A249" s="4" t="s">
        <v>246</v>
      </c>
      <c r="B249" s="5" t="s">
        <v>804</v>
      </c>
      <c r="C249" s="7">
        <v>3443</v>
      </c>
      <c r="D249" s="7">
        <v>3443</v>
      </c>
      <c r="E249" s="7">
        <v>2533.2383500000001</v>
      </c>
      <c r="F249" s="7">
        <f t="shared" si="9"/>
        <v>73.576484170781299</v>
      </c>
      <c r="G249" s="7">
        <f t="shared" si="10"/>
        <v>73.576484170781299</v>
      </c>
      <c r="H249" s="7">
        <v>5021.5574699999997</v>
      </c>
      <c r="I249" s="7">
        <f t="shared" si="11"/>
        <v>50.447263924274075</v>
      </c>
    </row>
    <row r="250" spans="1:14" ht="102" x14ac:dyDescent="0.2">
      <c r="A250" s="4" t="s">
        <v>247</v>
      </c>
      <c r="B250" s="5" t="s">
        <v>805</v>
      </c>
      <c r="C250" s="7">
        <v>3443</v>
      </c>
      <c r="D250" s="7">
        <v>3443</v>
      </c>
      <c r="E250" s="7">
        <v>2533.2383500000001</v>
      </c>
      <c r="F250" s="7">
        <f t="shared" si="9"/>
        <v>73.576484170781299</v>
      </c>
      <c r="G250" s="7">
        <f t="shared" si="10"/>
        <v>73.576484170781299</v>
      </c>
      <c r="H250" s="7">
        <v>5021.5574699999997</v>
      </c>
      <c r="I250" s="7">
        <f t="shared" si="11"/>
        <v>50.447263924274075</v>
      </c>
    </row>
    <row r="251" spans="1:14" ht="25.5" x14ac:dyDescent="0.2">
      <c r="A251" s="4" t="s">
        <v>248</v>
      </c>
      <c r="B251" s="5" t="s">
        <v>806</v>
      </c>
      <c r="C251" s="7">
        <v>1710.5</v>
      </c>
      <c r="D251" s="7">
        <v>1710.5</v>
      </c>
      <c r="E251" s="7">
        <v>171.44626</v>
      </c>
      <c r="F251" s="7">
        <f t="shared" si="9"/>
        <v>10.023166325635778</v>
      </c>
      <c r="G251" s="7">
        <f t="shared" si="10"/>
        <v>10.023166325635778</v>
      </c>
      <c r="H251" s="7">
        <v>1346.56555</v>
      </c>
      <c r="I251" s="7">
        <f t="shared" si="11"/>
        <v>12.732113932366678</v>
      </c>
    </row>
    <row r="252" spans="1:14" ht="38.25" x14ac:dyDescent="0.2">
      <c r="A252" s="4" t="s">
        <v>249</v>
      </c>
      <c r="B252" s="5" t="s">
        <v>807</v>
      </c>
      <c r="C252" s="7">
        <v>1710.5</v>
      </c>
      <c r="D252" s="7">
        <v>1710.5</v>
      </c>
      <c r="E252" s="7">
        <v>171.44626</v>
      </c>
      <c r="F252" s="7">
        <f t="shared" si="9"/>
        <v>10.023166325635778</v>
      </c>
      <c r="G252" s="7">
        <f t="shared" si="10"/>
        <v>10.023166325635778</v>
      </c>
      <c r="H252" s="7">
        <v>1346.56555</v>
      </c>
      <c r="I252" s="7">
        <f t="shared" si="11"/>
        <v>12.732113932366678</v>
      </c>
    </row>
    <row r="253" spans="1:14" ht="76.5" x14ac:dyDescent="0.2">
      <c r="A253" s="4" t="s">
        <v>250</v>
      </c>
      <c r="B253" s="5" t="s">
        <v>808</v>
      </c>
      <c r="C253" s="7">
        <v>124710</v>
      </c>
      <c r="D253" s="7">
        <v>124710</v>
      </c>
      <c r="E253" s="7">
        <v>26809.91159</v>
      </c>
      <c r="F253" s="7">
        <f t="shared" si="9"/>
        <v>21.497804177692245</v>
      </c>
      <c r="G253" s="7">
        <f t="shared" si="10"/>
        <v>21.497804177692245</v>
      </c>
      <c r="H253" s="7">
        <v>27229.297839999999</v>
      </c>
      <c r="I253" s="7">
        <f t="shared" si="11"/>
        <v>98.45979777934663</v>
      </c>
    </row>
    <row r="254" spans="1:14" ht="38.25" x14ac:dyDescent="0.2">
      <c r="A254" s="4" t="s">
        <v>251</v>
      </c>
      <c r="B254" s="5" t="s">
        <v>809</v>
      </c>
      <c r="C254" s="7">
        <v>114802.5</v>
      </c>
      <c r="D254" s="7">
        <v>114802.5</v>
      </c>
      <c r="E254" s="7">
        <v>8182.2005300000001</v>
      </c>
      <c r="F254" s="7">
        <f t="shared" si="9"/>
        <v>7.1271971690511968</v>
      </c>
      <c r="G254" s="7">
        <f t="shared" si="10"/>
        <v>7.1271971690511968</v>
      </c>
      <c r="H254" s="7">
        <v>9077.1108199999999</v>
      </c>
      <c r="I254" s="7">
        <f t="shared" si="11"/>
        <v>90.141022757723704</v>
      </c>
      <c r="N254" s="15"/>
    </row>
    <row r="255" spans="1:14" ht="51" x14ac:dyDescent="0.2">
      <c r="A255" s="4" t="s">
        <v>252</v>
      </c>
      <c r="B255" s="5" t="s">
        <v>810</v>
      </c>
      <c r="C255" s="7">
        <v>114802.5</v>
      </c>
      <c r="D255" s="7">
        <v>114802.5</v>
      </c>
      <c r="E255" s="7">
        <v>8182.2005300000001</v>
      </c>
      <c r="F255" s="7">
        <f t="shared" si="9"/>
        <v>7.1271971690511968</v>
      </c>
      <c r="G255" s="7">
        <f t="shared" si="10"/>
        <v>7.1271971690511968</v>
      </c>
      <c r="H255" s="7">
        <v>9077.1108199999999</v>
      </c>
      <c r="I255" s="7">
        <f t="shared" si="11"/>
        <v>90.141022757723704</v>
      </c>
    </row>
    <row r="256" spans="1:14" ht="51" x14ac:dyDescent="0.2">
      <c r="A256" s="4" t="s">
        <v>253</v>
      </c>
      <c r="B256" s="5" t="s">
        <v>811</v>
      </c>
      <c r="C256" s="7">
        <v>2466.9</v>
      </c>
      <c r="D256" s="7">
        <v>2466.9</v>
      </c>
      <c r="E256" s="7">
        <v>4849.7119699999994</v>
      </c>
      <c r="F256" s="7">
        <f t="shared" si="9"/>
        <v>196.59134825084109</v>
      </c>
      <c r="G256" s="7">
        <f t="shared" si="10"/>
        <v>196.59134825084109</v>
      </c>
      <c r="H256" s="7">
        <v>4049.5140999999999</v>
      </c>
      <c r="I256" s="7">
        <f t="shared" si="11"/>
        <v>119.76034285199798</v>
      </c>
    </row>
    <row r="257" spans="1:14" ht="63.75" x14ac:dyDescent="0.2">
      <c r="A257" s="4" t="s">
        <v>254</v>
      </c>
      <c r="B257" s="5" t="s">
        <v>812</v>
      </c>
      <c r="C257" s="7">
        <v>2466.9</v>
      </c>
      <c r="D257" s="7">
        <v>2466.9</v>
      </c>
      <c r="E257" s="7">
        <v>4849.7119699999994</v>
      </c>
      <c r="F257" s="7">
        <f t="shared" si="9"/>
        <v>196.59134825084109</v>
      </c>
      <c r="G257" s="7">
        <f t="shared" si="10"/>
        <v>196.59134825084109</v>
      </c>
      <c r="H257" s="7">
        <v>4049.5140999999999</v>
      </c>
      <c r="I257" s="7">
        <f t="shared" si="11"/>
        <v>119.76034285199798</v>
      </c>
    </row>
    <row r="258" spans="1:14" s="15" customFormat="1" ht="51" x14ac:dyDescent="0.2">
      <c r="A258" s="4" t="s">
        <v>255</v>
      </c>
      <c r="B258" s="5" t="s">
        <v>813</v>
      </c>
      <c r="C258" s="7">
        <v>1.8</v>
      </c>
      <c r="D258" s="7">
        <v>1.8</v>
      </c>
      <c r="E258" s="7">
        <v>45.447660000000006</v>
      </c>
      <c r="F258" s="7" t="s">
        <v>1454</v>
      </c>
      <c r="G258" s="7" t="s">
        <v>1454</v>
      </c>
      <c r="H258" s="7">
        <v>0</v>
      </c>
      <c r="I258" s="7" t="e">
        <f t="shared" si="11"/>
        <v>#DIV/0!</v>
      </c>
      <c r="N258" s="11"/>
    </row>
    <row r="259" spans="1:14" s="15" customFormat="1" ht="51" x14ac:dyDescent="0.2">
      <c r="A259" s="4" t="s">
        <v>256</v>
      </c>
      <c r="B259" s="5" t="s">
        <v>814</v>
      </c>
      <c r="C259" s="7">
        <v>1.8</v>
      </c>
      <c r="D259" s="7">
        <v>1.8</v>
      </c>
      <c r="E259" s="7">
        <v>45.447660000000006</v>
      </c>
      <c r="F259" s="7" t="s">
        <v>1454</v>
      </c>
      <c r="G259" s="7" t="s">
        <v>1454</v>
      </c>
      <c r="H259" s="7">
        <v>0</v>
      </c>
      <c r="I259" s="7" t="e">
        <f t="shared" si="11"/>
        <v>#DIV/0!</v>
      </c>
      <c r="N259" s="11"/>
    </row>
    <row r="260" spans="1:14" s="15" customFormat="1" ht="51" x14ac:dyDescent="0.2">
      <c r="A260" s="4" t="s">
        <v>257</v>
      </c>
      <c r="B260" s="5" t="s">
        <v>815</v>
      </c>
      <c r="C260" s="7">
        <v>7438.8</v>
      </c>
      <c r="D260" s="7">
        <v>7438.8</v>
      </c>
      <c r="E260" s="7">
        <v>13732.55143</v>
      </c>
      <c r="F260" s="7">
        <f t="shared" si="9"/>
        <v>184.60707950207023</v>
      </c>
      <c r="G260" s="7">
        <f t="shared" si="10"/>
        <v>184.60707950207023</v>
      </c>
      <c r="H260" s="7">
        <v>14102.672919999999</v>
      </c>
      <c r="I260" s="7">
        <f t="shared" si="11"/>
        <v>97.375522412668985</v>
      </c>
      <c r="N260" s="11"/>
    </row>
    <row r="261" spans="1:14" s="15" customFormat="1" ht="51" x14ac:dyDescent="0.2">
      <c r="A261" s="4" t="s">
        <v>258</v>
      </c>
      <c r="B261" s="5" t="s">
        <v>816</v>
      </c>
      <c r="C261" s="7">
        <v>7438.8</v>
      </c>
      <c r="D261" s="7">
        <v>7438.8</v>
      </c>
      <c r="E261" s="7">
        <v>13732.55143</v>
      </c>
      <c r="F261" s="7">
        <f t="shared" si="9"/>
        <v>184.60707950207023</v>
      </c>
      <c r="G261" s="7">
        <f t="shared" si="10"/>
        <v>184.60707950207023</v>
      </c>
      <c r="H261" s="7">
        <v>14102.672919999999</v>
      </c>
      <c r="I261" s="7">
        <f t="shared" si="11"/>
        <v>97.375522412668985</v>
      </c>
      <c r="N261" s="11"/>
    </row>
    <row r="262" spans="1:14" ht="38.25" x14ac:dyDescent="0.2">
      <c r="A262" s="4" t="s">
        <v>259</v>
      </c>
      <c r="B262" s="5" t="s">
        <v>817</v>
      </c>
      <c r="C262" s="7">
        <v>208.4</v>
      </c>
      <c r="D262" s="7">
        <v>208.4</v>
      </c>
      <c r="E262" s="7">
        <v>4053.8844800000002</v>
      </c>
      <c r="F262" s="7" t="s">
        <v>1454</v>
      </c>
      <c r="G262" s="7" t="s">
        <v>1454</v>
      </c>
      <c r="H262" s="7">
        <v>0</v>
      </c>
      <c r="I262" s="7" t="e">
        <f t="shared" si="11"/>
        <v>#DIV/0!</v>
      </c>
    </row>
    <row r="263" spans="1:14" ht="38.25" x14ac:dyDescent="0.2">
      <c r="A263" s="4" t="s">
        <v>260</v>
      </c>
      <c r="B263" s="5" t="s">
        <v>818</v>
      </c>
      <c r="C263" s="7">
        <v>208.4</v>
      </c>
      <c r="D263" s="7">
        <v>208.4</v>
      </c>
      <c r="E263" s="7">
        <v>4053.8844800000002</v>
      </c>
      <c r="F263" s="7" t="s">
        <v>1454</v>
      </c>
      <c r="G263" s="7" t="s">
        <v>1454</v>
      </c>
      <c r="H263" s="7">
        <v>0</v>
      </c>
      <c r="I263" s="7" t="e">
        <f t="shared" si="11"/>
        <v>#DIV/0!</v>
      </c>
    </row>
    <row r="264" spans="1:14" x14ac:dyDescent="0.2">
      <c r="A264" s="4" t="s">
        <v>261</v>
      </c>
      <c r="B264" s="5" t="s">
        <v>819</v>
      </c>
      <c r="C264" s="7">
        <v>14798</v>
      </c>
      <c r="D264" s="7">
        <v>14798</v>
      </c>
      <c r="E264" s="7">
        <v>4695.7557500000003</v>
      </c>
      <c r="F264" s="7">
        <f t="shared" si="9"/>
        <v>31.732367549668876</v>
      </c>
      <c r="G264" s="7">
        <f t="shared" si="10"/>
        <v>31.732367549668876</v>
      </c>
      <c r="H264" s="7">
        <v>30089.855789999998</v>
      </c>
      <c r="I264" s="7">
        <f t="shared" si="11"/>
        <v>15.605776853076772</v>
      </c>
    </row>
    <row r="265" spans="1:14" ht="63.75" x14ac:dyDescent="0.2">
      <c r="A265" s="4" t="s">
        <v>262</v>
      </c>
      <c r="B265" s="5" t="s">
        <v>820</v>
      </c>
      <c r="C265" s="7">
        <v>427</v>
      </c>
      <c r="D265" s="7">
        <v>427</v>
      </c>
      <c r="E265" s="7">
        <v>583.03641000000005</v>
      </c>
      <c r="F265" s="7">
        <f t="shared" si="9"/>
        <v>136.54248477751759</v>
      </c>
      <c r="G265" s="7">
        <f t="shared" si="10"/>
        <v>136.54248477751759</v>
      </c>
      <c r="H265" s="7">
        <v>844.41644999999994</v>
      </c>
      <c r="I265" s="7">
        <f t="shared" si="11"/>
        <v>69.046074362952083</v>
      </c>
    </row>
    <row r="266" spans="1:14" ht="38.25" x14ac:dyDescent="0.2">
      <c r="A266" s="4" t="s">
        <v>263</v>
      </c>
      <c r="B266" s="5" t="s">
        <v>821</v>
      </c>
      <c r="C266" s="7">
        <v>195.5</v>
      </c>
      <c r="D266" s="7">
        <v>195.5</v>
      </c>
      <c r="E266" s="7">
        <v>264.7321</v>
      </c>
      <c r="F266" s="7">
        <f t="shared" si="9"/>
        <v>135.41283887468032</v>
      </c>
      <c r="G266" s="7">
        <f t="shared" si="10"/>
        <v>135.41283887468032</v>
      </c>
      <c r="H266" s="7">
        <v>91.580740000000006</v>
      </c>
      <c r="I266" s="7">
        <f t="shared" si="11"/>
        <v>289.06962315438813</v>
      </c>
      <c r="N266" s="15"/>
    </row>
    <row r="267" spans="1:14" ht="51" x14ac:dyDescent="0.2">
      <c r="A267" s="4" t="s">
        <v>264</v>
      </c>
      <c r="B267" s="5" t="s">
        <v>822</v>
      </c>
      <c r="C267" s="7">
        <v>231.5</v>
      </c>
      <c r="D267" s="7">
        <v>231.5</v>
      </c>
      <c r="E267" s="7">
        <v>318.30430999999999</v>
      </c>
      <c r="F267" s="7">
        <f t="shared" si="9"/>
        <v>137.49646220302375</v>
      </c>
      <c r="G267" s="7">
        <f t="shared" si="10"/>
        <v>137.49646220302375</v>
      </c>
      <c r="H267" s="7">
        <v>752.83570999999995</v>
      </c>
      <c r="I267" s="7">
        <f t="shared" si="11"/>
        <v>42.280713543729213</v>
      </c>
    </row>
    <row r="268" spans="1:14" ht="25.5" x14ac:dyDescent="0.2">
      <c r="A268" s="4" t="s">
        <v>265</v>
      </c>
      <c r="B268" s="5" t="s">
        <v>823</v>
      </c>
      <c r="C268" s="7">
        <v>1628</v>
      </c>
      <c r="D268" s="7">
        <v>1628</v>
      </c>
      <c r="E268" s="7">
        <v>37.940760000000004</v>
      </c>
      <c r="F268" s="7">
        <f t="shared" si="9"/>
        <v>2.3305135135135138</v>
      </c>
      <c r="G268" s="7">
        <f t="shared" si="10"/>
        <v>2.3305135135135138</v>
      </c>
      <c r="H268" s="7">
        <v>127.71829</v>
      </c>
      <c r="I268" s="7">
        <f t="shared" si="11"/>
        <v>29.706598796460561</v>
      </c>
    </row>
    <row r="269" spans="1:14" ht="114.75" x14ac:dyDescent="0.2">
      <c r="A269" s="4" t="s">
        <v>266</v>
      </c>
      <c r="B269" s="5" t="s">
        <v>824</v>
      </c>
      <c r="C269" s="7">
        <v>1628</v>
      </c>
      <c r="D269" s="7">
        <v>1628</v>
      </c>
      <c r="E269" s="7">
        <v>37.940760000000004</v>
      </c>
      <c r="F269" s="7">
        <f t="shared" si="9"/>
        <v>2.3305135135135138</v>
      </c>
      <c r="G269" s="7">
        <f t="shared" si="10"/>
        <v>2.3305135135135138</v>
      </c>
      <c r="H269" s="7">
        <v>127.71829</v>
      </c>
      <c r="I269" s="7">
        <f t="shared" si="11"/>
        <v>29.706598796460561</v>
      </c>
    </row>
    <row r="270" spans="1:14" ht="51" x14ac:dyDescent="0.2">
      <c r="A270" s="4" t="s">
        <v>267</v>
      </c>
      <c r="B270" s="5" t="s">
        <v>825</v>
      </c>
      <c r="C270" s="7">
        <v>12743</v>
      </c>
      <c r="D270" s="7">
        <v>12743</v>
      </c>
      <c r="E270" s="7">
        <v>4074.7785800000001</v>
      </c>
      <c r="F270" s="7">
        <f t="shared" si="9"/>
        <v>31.976603468570978</v>
      </c>
      <c r="G270" s="7">
        <f t="shared" si="10"/>
        <v>31.976603468570978</v>
      </c>
      <c r="H270" s="7">
        <v>29117.72105</v>
      </c>
      <c r="I270" s="7">
        <f t="shared" si="11"/>
        <v>13.994153501927309</v>
      </c>
    </row>
    <row r="271" spans="1:14" ht="51" x14ac:dyDescent="0.2">
      <c r="A271" s="4" t="s">
        <v>268</v>
      </c>
      <c r="B271" s="5" t="s">
        <v>826</v>
      </c>
      <c r="C271" s="7">
        <v>12742.5</v>
      </c>
      <c r="D271" s="7">
        <v>12742.5</v>
      </c>
      <c r="E271" s="7">
        <v>4061.1108100000001</v>
      </c>
      <c r="F271" s="7">
        <f t="shared" si="9"/>
        <v>31.870596900137336</v>
      </c>
      <c r="G271" s="7">
        <f t="shared" si="10"/>
        <v>31.870596900137336</v>
      </c>
      <c r="H271" s="7">
        <v>29116.577359999999</v>
      </c>
      <c r="I271" s="7">
        <f t="shared" si="11"/>
        <v>13.947761647215806</v>
      </c>
    </row>
    <row r="272" spans="1:14" ht="51" x14ac:dyDescent="0.2">
      <c r="A272" s="4" t="s">
        <v>269</v>
      </c>
      <c r="B272" s="5" t="s">
        <v>827</v>
      </c>
      <c r="C272" s="7">
        <v>0.5</v>
      </c>
      <c r="D272" s="7">
        <v>0.5</v>
      </c>
      <c r="E272" s="7">
        <v>13.667770000000001</v>
      </c>
      <c r="F272" s="7" t="s">
        <v>1454</v>
      </c>
      <c r="G272" s="7" t="s">
        <v>1454</v>
      </c>
      <c r="H272" s="7">
        <v>1.1436900000000001</v>
      </c>
      <c r="I272" s="7">
        <f t="shared" si="11"/>
        <v>1195.0589757714067</v>
      </c>
    </row>
    <row r="273" spans="1:14" x14ac:dyDescent="0.2">
      <c r="A273" s="4" t="s">
        <v>270</v>
      </c>
      <c r="B273" s="5" t="s">
        <v>828</v>
      </c>
      <c r="C273" s="7">
        <v>7065</v>
      </c>
      <c r="D273" s="7">
        <v>7065</v>
      </c>
      <c r="E273" s="7">
        <v>7026.80879</v>
      </c>
      <c r="F273" s="7">
        <f t="shared" si="9"/>
        <v>99.459430856334038</v>
      </c>
      <c r="G273" s="7">
        <f t="shared" si="10"/>
        <v>99.459430856334038</v>
      </c>
      <c r="H273" s="7">
        <v>7386.61283</v>
      </c>
      <c r="I273" s="7">
        <f t="shared" si="11"/>
        <v>95.128971176901388</v>
      </c>
    </row>
    <row r="274" spans="1:14" ht="25.5" x14ac:dyDescent="0.2">
      <c r="A274" s="4" t="s">
        <v>271</v>
      </c>
      <c r="B274" s="5" t="s">
        <v>829</v>
      </c>
      <c r="C274" s="7">
        <v>7065</v>
      </c>
      <c r="D274" s="7">
        <v>7065</v>
      </c>
      <c r="E274" s="7">
        <v>7026.80879</v>
      </c>
      <c r="F274" s="7">
        <f t="shared" si="9"/>
        <v>99.459430856334038</v>
      </c>
      <c r="G274" s="7">
        <f t="shared" si="10"/>
        <v>99.459430856334038</v>
      </c>
      <c r="H274" s="7">
        <v>7386.61283</v>
      </c>
      <c r="I274" s="7">
        <f t="shared" si="11"/>
        <v>95.128971176901388</v>
      </c>
    </row>
    <row r="275" spans="1:14" ht="51" x14ac:dyDescent="0.2">
      <c r="A275" s="4" t="s">
        <v>272</v>
      </c>
      <c r="B275" s="5" t="s">
        <v>830</v>
      </c>
      <c r="C275" s="7">
        <v>7065</v>
      </c>
      <c r="D275" s="7">
        <v>7065</v>
      </c>
      <c r="E275" s="7">
        <v>7026.80879</v>
      </c>
      <c r="F275" s="7">
        <f t="shared" si="9"/>
        <v>99.459430856334038</v>
      </c>
      <c r="G275" s="7">
        <f t="shared" si="10"/>
        <v>99.459430856334038</v>
      </c>
      <c r="H275" s="7">
        <v>7386.61283</v>
      </c>
      <c r="I275" s="7">
        <f t="shared" si="11"/>
        <v>95.128971176901388</v>
      </c>
    </row>
    <row r="276" spans="1:14" x14ac:dyDescent="0.2">
      <c r="A276" s="2" t="s">
        <v>273</v>
      </c>
      <c r="B276" s="3" t="s">
        <v>831</v>
      </c>
      <c r="C276" s="6">
        <v>62.7</v>
      </c>
      <c r="D276" s="6">
        <v>62.7</v>
      </c>
      <c r="E276" s="6">
        <v>603.41853000000003</v>
      </c>
      <c r="F276" s="6" t="s">
        <v>1454</v>
      </c>
      <c r="G276" s="6" t="s">
        <v>1454</v>
      </c>
      <c r="H276" s="6">
        <v>2528.1080899999997</v>
      </c>
      <c r="I276" s="6">
        <f t="shared" si="11"/>
        <v>23.868383333245855</v>
      </c>
    </row>
    <row r="277" spans="1:14" x14ac:dyDescent="0.2">
      <c r="A277" s="4" t="s">
        <v>274</v>
      </c>
      <c r="B277" s="5" t="s">
        <v>832</v>
      </c>
      <c r="C277" s="7">
        <v>0</v>
      </c>
      <c r="D277" s="7">
        <v>0</v>
      </c>
      <c r="E277" s="7">
        <v>-65.127160000000003</v>
      </c>
      <c r="F277" s="7">
        <v>0</v>
      </c>
      <c r="G277" s="7">
        <v>0</v>
      </c>
      <c r="H277" s="7">
        <v>1639.33467</v>
      </c>
      <c r="I277" s="7">
        <v>0</v>
      </c>
    </row>
    <row r="278" spans="1:14" ht="25.5" x14ac:dyDescent="0.2">
      <c r="A278" s="4" t="s">
        <v>275</v>
      </c>
      <c r="B278" s="5" t="s">
        <v>833</v>
      </c>
      <c r="C278" s="7">
        <v>0</v>
      </c>
      <c r="D278" s="7">
        <v>0</v>
      </c>
      <c r="E278" s="7">
        <v>-65.127160000000003</v>
      </c>
      <c r="F278" s="7">
        <v>0</v>
      </c>
      <c r="G278" s="7">
        <v>0</v>
      </c>
      <c r="H278" s="7">
        <v>1639.33467</v>
      </c>
      <c r="I278" s="7">
        <v>0</v>
      </c>
    </row>
    <row r="279" spans="1:14" x14ac:dyDescent="0.2">
      <c r="A279" s="4" t="s">
        <v>276</v>
      </c>
      <c r="B279" s="5" t="s">
        <v>834</v>
      </c>
      <c r="C279" s="7">
        <v>62.7</v>
      </c>
      <c r="D279" s="7">
        <v>62.7</v>
      </c>
      <c r="E279" s="7">
        <v>668.54568999999992</v>
      </c>
      <c r="F279" s="7" t="s">
        <v>1454</v>
      </c>
      <c r="G279" s="7" t="s">
        <v>1454</v>
      </c>
      <c r="H279" s="7">
        <v>888.77341999999999</v>
      </c>
      <c r="I279" s="7">
        <f t="shared" si="11"/>
        <v>75.221161541937192</v>
      </c>
    </row>
    <row r="280" spans="1:14" x14ac:dyDescent="0.2">
      <c r="A280" s="4" t="s">
        <v>277</v>
      </c>
      <c r="B280" s="5" t="s">
        <v>835</v>
      </c>
      <c r="C280" s="7">
        <v>62.7</v>
      </c>
      <c r="D280" s="7">
        <v>62.7</v>
      </c>
      <c r="E280" s="7">
        <v>668.54568999999992</v>
      </c>
      <c r="F280" s="7" t="s">
        <v>1454</v>
      </c>
      <c r="G280" s="7" t="s">
        <v>1454</v>
      </c>
      <c r="H280" s="7">
        <v>888.77341999999999</v>
      </c>
      <c r="I280" s="7">
        <f t="shared" ref="I280:I349" si="12">E280/H280*100</f>
        <v>75.221161541937192</v>
      </c>
    </row>
    <row r="281" spans="1:14" ht="38.25" x14ac:dyDescent="0.2">
      <c r="A281" s="2" t="s">
        <v>278</v>
      </c>
      <c r="B281" s="3" t="s">
        <v>836</v>
      </c>
      <c r="C281" s="6">
        <v>0</v>
      </c>
      <c r="D281" s="6">
        <v>0</v>
      </c>
      <c r="E281" s="6">
        <v>-1870.1851100000001</v>
      </c>
      <c r="F281" s="6">
        <v>0</v>
      </c>
      <c r="G281" s="6">
        <v>0</v>
      </c>
      <c r="H281" s="6">
        <v>0</v>
      </c>
      <c r="I281" s="6" t="e">
        <f t="shared" si="12"/>
        <v>#DIV/0!</v>
      </c>
    </row>
    <row r="282" spans="1:14" ht="38.25" x14ac:dyDescent="0.2">
      <c r="A282" s="4" t="s">
        <v>279</v>
      </c>
      <c r="B282" s="5" t="s">
        <v>837</v>
      </c>
      <c r="C282" s="7">
        <v>0</v>
      </c>
      <c r="D282" s="7">
        <v>0</v>
      </c>
      <c r="E282" s="7">
        <v>-1870.1851100000001</v>
      </c>
      <c r="F282" s="7">
        <v>0</v>
      </c>
      <c r="G282" s="7">
        <v>0</v>
      </c>
      <c r="H282" s="7">
        <v>0</v>
      </c>
      <c r="I282" s="7" t="e">
        <f t="shared" si="12"/>
        <v>#DIV/0!</v>
      </c>
    </row>
    <row r="283" spans="1:14" ht="51" x14ac:dyDescent="0.2">
      <c r="A283" s="4" t="s">
        <v>280</v>
      </c>
      <c r="B283" s="5" t="s">
        <v>838</v>
      </c>
      <c r="C283" s="7">
        <v>0</v>
      </c>
      <c r="D283" s="7">
        <v>0</v>
      </c>
      <c r="E283" s="7">
        <v>-1870.1851100000001</v>
      </c>
      <c r="F283" s="7">
        <v>0</v>
      </c>
      <c r="G283" s="7">
        <v>0</v>
      </c>
      <c r="H283" s="7">
        <v>0</v>
      </c>
      <c r="I283" s="7" t="e">
        <f t="shared" si="12"/>
        <v>#DIV/0!</v>
      </c>
    </row>
    <row r="284" spans="1:14" x14ac:dyDescent="0.2">
      <c r="A284" s="2" t="s">
        <v>281</v>
      </c>
      <c r="B284" s="3" t="s">
        <v>839</v>
      </c>
      <c r="C284" s="6">
        <v>32693626</v>
      </c>
      <c r="D284" s="6">
        <f>D285+D545+D550+D553+D557+D575</f>
        <v>34343896.06276001</v>
      </c>
      <c r="E284" s="6">
        <v>26719176.619939998</v>
      </c>
      <c r="F284" s="6">
        <f t="shared" ref="F280:F349" si="13">E284/C284*100</f>
        <v>81.725950556662013</v>
      </c>
      <c r="G284" s="6">
        <f t="shared" ref="G280:G349" si="14">E284/D284*100</f>
        <v>77.798909509606588</v>
      </c>
      <c r="H284" s="6">
        <v>22522693.260200001</v>
      </c>
      <c r="I284" s="6">
        <f t="shared" si="12"/>
        <v>118.63224487080161</v>
      </c>
    </row>
    <row r="285" spans="1:14" s="15" customFormat="1" ht="25.5" x14ac:dyDescent="0.2">
      <c r="A285" s="2" t="s">
        <v>282</v>
      </c>
      <c r="B285" s="3" t="s">
        <v>840</v>
      </c>
      <c r="C285" s="6">
        <v>31813484.699999999</v>
      </c>
      <c r="D285" s="6">
        <f>D286+D296+D443+D492</f>
        <v>33441531.21687001</v>
      </c>
      <c r="E285" s="6">
        <v>25825238.615220003</v>
      </c>
      <c r="F285" s="6">
        <f t="shared" si="13"/>
        <v>81.177019300938142</v>
      </c>
      <c r="G285" s="6">
        <f t="shared" si="14"/>
        <v>77.225048242384702</v>
      </c>
      <c r="H285" s="6">
        <v>22110728.04611</v>
      </c>
      <c r="I285" s="6">
        <f t="shared" si="12"/>
        <v>116.79958507636525</v>
      </c>
      <c r="N285" s="11"/>
    </row>
    <row r="286" spans="1:14" x14ac:dyDescent="0.2">
      <c r="A286" s="4" t="s">
        <v>283</v>
      </c>
      <c r="B286" s="5" t="s">
        <v>841</v>
      </c>
      <c r="C286" s="7">
        <v>6374533.5</v>
      </c>
      <c r="D286" s="7">
        <f>D287+D291+D293+D295</f>
        <v>6958315.0999999996</v>
      </c>
      <c r="E286" s="7">
        <v>6427105.5999999996</v>
      </c>
      <c r="F286" s="7">
        <f t="shared" si="13"/>
        <v>100.82472074230999</v>
      </c>
      <c r="G286" s="7">
        <f t="shared" si="14"/>
        <v>92.365831492741677</v>
      </c>
      <c r="H286" s="7">
        <v>7427209.9000000004</v>
      </c>
      <c r="I286" s="7">
        <f t="shared" si="12"/>
        <v>86.534589523314793</v>
      </c>
    </row>
    <row r="287" spans="1:14" x14ac:dyDescent="0.2">
      <c r="A287" s="4" t="s">
        <v>284</v>
      </c>
      <c r="B287" s="5" t="s">
        <v>842</v>
      </c>
      <c r="C287" s="7">
        <v>5015006.5</v>
      </c>
      <c r="D287" s="7">
        <v>5015006.5</v>
      </c>
      <c r="E287" s="7">
        <v>4597087</v>
      </c>
      <c r="F287" s="7">
        <f t="shared" si="13"/>
        <v>91.66662097048129</v>
      </c>
      <c r="G287" s="7">
        <f t="shared" si="14"/>
        <v>91.66662097048129</v>
      </c>
      <c r="H287" s="7">
        <v>4327400</v>
      </c>
      <c r="I287" s="7">
        <f t="shared" si="12"/>
        <v>106.23207930859175</v>
      </c>
    </row>
    <row r="288" spans="1:14" ht="25.5" x14ac:dyDescent="0.2">
      <c r="A288" s="4" t="s">
        <v>285</v>
      </c>
      <c r="B288" s="5" t="s">
        <v>843</v>
      </c>
      <c r="C288" s="7">
        <v>5015006.5</v>
      </c>
      <c r="D288" s="7">
        <v>5015006.5</v>
      </c>
      <c r="E288" s="7">
        <v>4597087</v>
      </c>
      <c r="F288" s="7">
        <f t="shared" si="13"/>
        <v>91.66662097048129</v>
      </c>
      <c r="G288" s="7">
        <f t="shared" si="14"/>
        <v>91.66662097048129</v>
      </c>
      <c r="H288" s="7">
        <v>4327400</v>
      </c>
      <c r="I288" s="7">
        <f t="shared" si="12"/>
        <v>106.23207930859175</v>
      </c>
      <c r="N288" s="15"/>
    </row>
    <row r="289" spans="1:14" ht="25.5" x14ac:dyDescent="0.2">
      <c r="A289" s="4" t="s">
        <v>1368</v>
      </c>
      <c r="B289" s="5" t="s">
        <v>1369</v>
      </c>
      <c r="C289" s="7">
        <v>0</v>
      </c>
      <c r="D289" s="7">
        <v>0</v>
      </c>
      <c r="E289" s="7">
        <v>0</v>
      </c>
      <c r="F289" s="7">
        <v>0</v>
      </c>
      <c r="G289" s="7">
        <v>0</v>
      </c>
      <c r="H289" s="7">
        <v>1500000</v>
      </c>
      <c r="I289" s="7">
        <v>0</v>
      </c>
      <c r="N289" s="15"/>
    </row>
    <row r="290" spans="1:14" ht="25.5" x14ac:dyDescent="0.2">
      <c r="A290" s="4" t="s">
        <v>1370</v>
      </c>
      <c r="B290" s="5" t="s">
        <v>1371</v>
      </c>
      <c r="C290" s="7">
        <v>0</v>
      </c>
      <c r="D290" s="7">
        <v>0</v>
      </c>
      <c r="E290" s="7">
        <v>0</v>
      </c>
      <c r="F290" s="7">
        <v>0</v>
      </c>
      <c r="G290" s="7">
        <v>0</v>
      </c>
      <c r="H290" s="7">
        <v>1500000</v>
      </c>
      <c r="I290" s="7">
        <v>0</v>
      </c>
      <c r="N290" s="15"/>
    </row>
    <row r="291" spans="1:14" ht="25.5" x14ac:dyDescent="0.2">
      <c r="A291" s="4" t="s">
        <v>286</v>
      </c>
      <c r="B291" s="5" t="s">
        <v>844</v>
      </c>
      <c r="C291" s="7">
        <v>1143910</v>
      </c>
      <c r="D291" s="7">
        <v>1143910</v>
      </c>
      <c r="E291" s="7">
        <v>1048586</v>
      </c>
      <c r="F291" s="7">
        <f t="shared" si="13"/>
        <v>91.666826935685492</v>
      </c>
      <c r="G291" s="7">
        <f t="shared" si="14"/>
        <v>91.666826935685492</v>
      </c>
      <c r="H291" s="7">
        <v>904530</v>
      </c>
      <c r="I291" s="7">
        <f t="shared" si="12"/>
        <v>115.92606104827922</v>
      </c>
    </row>
    <row r="292" spans="1:14" ht="38.25" x14ac:dyDescent="0.2">
      <c r="A292" s="4" t="s">
        <v>287</v>
      </c>
      <c r="B292" s="5" t="s">
        <v>845</v>
      </c>
      <c r="C292" s="7">
        <v>1143910</v>
      </c>
      <c r="D292" s="7">
        <v>1143910</v>
      </c>
      <c r="E292" s="7">
        <v>1048586</v>
      </c>
      <c r="F292" s="7">
        <f t="shared" si="13"/>
        <v>91.666826935685492</v>
      </c>
      <c r="G292" s="7">
        <f t="shared" si="14"/>
        <v>91.666826935685492</v>
      </c>
      <c r="H292" s="7">
        <v>904530</v>
      </c>
      <c r="I292" s="7">
        <f t="shared" si="12"/>
        <v>115.92606104827922</v>
      </c>
    </row>
    <row r="293" spans="1:14" ht="25.5" x14ac:dyDescent="0.2">
      <c r="A293" s="4" t="s">
        <v>288</v>
      </c>
      <c r="B293" s="5" t="s">
        <v>846</v>
      </c>
      <c r="C293" s="7">
        <v>215617</v>
      </c>
      <c r="D293" s="7">
        <v>215617</v>
      </c>
      <c r="E293" s="7">
        <v>197651</v>
      </c>
      <c r="F293" s="7">
        <f t="shared" si="13"/>
        <v>91.667632886089692</v>
      </c>
      <c r="G293" s="7">
        <f t="shared" si="14"/>
        <v>91.667632886089692</v>
      </c>
      <c r="H293" s="7">
        <v>202012</v>
      </c>
      <c r="I293" s="7">
        <f t="shared" si="12"/>
        <v>97.841217353424554</v>
      </c>
    </row>
    <row r="294" spans="1:14" ht="38.25" x14ac:dyDescent="0.2">
      <c r="A294" s="4" t="s">
        <v>289</v>
      </c>
      <c r="B294" s="5" t="s">
        <v>847</v>
      </c>
      <c r="C294" s="7">
        <v>215617</v>
      </c>
      <c r="D294" s="7">
        <v>215617</v>
      </c>
      <c r="E294" s="7">
        <v>197651</v>
      </c>
      <c r="F294" s="7">
        <f t="shared" si="13"/>
        <v>91.667632886089692</v>
      </c>
      <c r="G294" s="7">
        <f t="shared" si="14"/>
        <v>91.667632886089692</v>
      </c>
      <c r="H294" s="7">
        <v>202012</v>
      </c>
      <c r="I294" s="7">
        <f t="shared" si="12"/>
        <v>97.841217353424554</v>
      </c>
    </row>
    <row r="295" spans="1:14" ht="38.25" x14ac:dyDescent="0.2">
      <c r="A295" s="4" t="s">
        <v>290</v>
      </c>
      <c r="B295" s="5" t="s">
        <v>848</v>
      </c>
      <c r="C295" s="7">
        <v>0</v>
      </c>
      <c r="D295" s="7">
        <v>583781.6</v>
      </c>
      <c r="E295" s="7">
        <v>583781.6</v>
      </c>
      <c r="F295" s="7">
        <v>0</v>
      </c>
      <c r="G295" s="7">
        <f t="shared" si="14"/>
        <v>100</v>
      </c>
      <c r="H295" s="7">
        <v>493267.9</v>
      </c>
      <c r="I295" s="7">
        <f t="shared" si="12"/>
        <v>118.34980545054725</v>
      </c>
    </row>
    <row r="296" spans="1:14" ht="25.5" x14ac:dyDescent="0.2">
      <c r="A296" s="4" t="s">
        <v>291</v>
      </c>
      <c r="B296" s="5" t="s">
        <v>849</v>
      </c>
      <c r="C296" s="7">
        <v>15614434.699999999</v>
      </c>
      <c r="D296" s="7">
        <f>D297+D299+D301+D303+D305+D306+D308+D309+D310+D312+D314+D316+D318+D320+D322+D326+D328+D330+D332+D334+D336+D338+D340+D344+D346+D348+D350+D352+D353+D355+D357+D358+D360+D362+D364+D366+D368+D370+D372+D373+D376+D377+D378+D380+D382+D386+D390+D392+D394+D396+D398+D400+D402+D404+D406+D408+D410+D411+D412+D415+D417+D420+D422+D424+D426+D428+D430+D432+D433+D435+D437+D439</f>
        <v>16291398.579580007</v>
      </c>
      <c r="E296" s="7">
        <v>10735111.70225</v>
      </c>
      <c r="F296" s="7">
        <f t="shared" si="13"/>
        <v>68.751203027862417</v>
      </c>
      <c r="G296" s="7">
        <f t="shared" si="14"/>
        <v>65.894353083384885</v>
      </c>
      <c r="H296" s="7">
        <v>6874651.83433</v>
      </c>
      <c r="I296" s="7">
        <f t="shared" si="12"/>
        <v>156.15498734993375</v>
      </c>
      <c r="K296" s="23"/>
    </row>
    <row r="297" spans="1:14" x14ac:dyDescent="0.2">
      <c r="A297" s="4" t="s">
        <v>292</v>
      </c>
      <c r="B297" s="5" t="s">
        <v>850</v>
      </c>
      <c r="C297" s="7">
        <v>300695.40000000002</v>
      </c>
      <c r="D297" s="7">
        <v>403859.4</v>
      </c>
      <c r="E297" s="7">
        <v>323693.90205999999</v>
      </c>
      <c r="F297" s="7">
        <f t="shared" si="13"/>
        <v>107.64843827341555</v>
      </c>
      <c r="G297" s="7">
        <f t="shared" si="14"/>
        <v>80.150146823374669</v>
      </c>
      <c r="H297" s="7">
        <v>324643.18926000001</v>
      </c>
      <c r="I297" s="7">
        <f t="shared" si="12"/>
        <v>99.707590600571706</v>
      </c>
    </row>
    <row r="298" spans="1:14" ht="25.5" x14ac:dyDescent="0.2">
      <c r="A298" s="4" t="s">
        <v>293</v>
      </c>
      <c r="B298" s="5" t="s">
        <v>851</v>
      </c>
      <c r="C298" s="7">
        <v>300695.40000000002</v>
      </c>
      <c r="D298" s="7">
        <v>403859.4</v>
      </c>
      <c r="E298" s="7">
        <v>323693.90205999999</v>
      </c>
      <c r="F298" s="7">
        <f t="shared" si="13"/>
        <v>107.64843827341555</v>
      </c>
      <c r="G298" s="7">
        <f t="shared" si="14"/>
        <v>80.150146823374669</v>
      </c>
      <c r="H298" s="7">
        <v>324643.18926000001</v>
      </c>
      <c r="I298" s="7">
        <f t="shared" si="12"/>
        <v>99.707590600571706</v>
      </c>
    </row>
    <row r="299" spans="1:14" s="15" customFormat="1" ht="25.5" x14ac:dyDescent="0.2">
      <c r="A299" s="4" t="s">
        <v>294</v>
      </c>
      <c r="B299" s="5" t="s">
        <v>852</v>
      </c>
      <c r="C299" s="7">
        <v>117639.3</v>
      </c>
      <c r="D299" s="7">
        <v>117639.3</v>
      </c>
      <c r="E299" s="7">
        <v>117639.29998000001</v>
      </c>
      <c r="F299" s="7">
        <f t="shared" si="13"/>
        <v>99.999999982998887</v>
      </c>
      <c r="G299" s="7">
        <f t="shared" si="14"/>
        <v>99.999999982998887</v>
      </c>
      <c r="H299" s="7">
        <v>0</v>
      </c>
      <c r="I299" s="7" t="e">
        <f t="shared" si="12"/>
        <v>#DIV/0!</v>
      </c>
      <c r="N299" s="11"/>
    </row>
    <row r="300" spans="1:14" s="15" customFormat="1" ht="38.25" x14ac:dyDescent="0.2">
      <c r="A300" s="4" t="s">
        <v>295</v>
      </c>
      <c r="B300" s="5" t="s">
        <v>853</v>
      </c>
      <c r="C300" s="7">
        <v>117639.3</v>
      </c>
      <c r="D300" s="7">
        <v>117639.3</v>
      </c>
      <c r="E300" s="7">
        <v>117639.29998000001</v>
      </c>
      <c r="F300" s="7">
        <f t="shared" si="13"/>
        <v>99.999999982998887</v>
      </c>
      <c r="G300" s="7">
        <f t="shared" si="14"/>
        <v>99.999999982998887</v>
      </c>
      <c r="H300" s="7">
        <v>0</v>
      </c>
      <c r="I300" s="7" t="e">
        <f t="shared" si="12"/>
        <v>#DIV/0!</v>
      </c>
      <c r="N300" s="11"/>
    </row>
    <row r="301" spans="1:14" s="15" customFormat="1" ht="25.5" x14ac:dyDescent="0.2">
      <c r="A301" s="4" t="s">
        <v>296</v>
      </c>
      <c r="B301" s="5" t="s">
        <v>854</v>
      </c>
      <c r="C301" s="7">
        <v>4005.3</v>
      </c>
      <c r="D301" s="7">
        <v>4005.3</v>
      </c>
      <c r="E301" s="7">
        <v>0</v>
      </c>
      <c r="F301" s="7">
        <f t="shared" si="13"/>
        <v>0</v>
      </c>
      <c r="G301" s="7">
        <f t="shared" si="14"/>
        <v>0</v>
      </c>
      <c r="H301" s="7">
        <v>0</v>
      </c>
      <c r="I301" s="7" t="e">
        <f t="shared" si="12"/>
        <v>#DIV/0!</v>
      </c>
      <c r="N301" s="11"/>
    </row>
    <row r="302" spans="1:14" s="15" customFormat="1" ht="25.5" x14ac:dyDescent="0.2">
      <c r="A302" s="4" t="s">
        <v>297</v>
      </c>
      <c r="B302" s="5" t="s">
        <v>855</v>
      </c>
      <c r="C302" s="7">
        <v>4005.3</v>
      </c>
      <c r="D302" s="7">
        <v>4005.3</v>
      </c>
      <c r="E302" s="7">
        <v>0</v>
      </c>
      <c r="F302" s="7">
        <f t="shared" si="13"/>
        <v>0</v>
      </c>
      <c r="G302" s="7">
        <f t="shared" si="14"/>
        <v>0</v>
      </c>
      <c r="H302" s="7">
        <v>0</v>
      </c>
      <c r="I302" s="7" t="e">
        <f t="shared" si="12"/>
        <v>#DIV/0!</v>
      </c>
      <c r="N302" s="11"/>
    </row>
    <row r="303" spans="1:14" s="15" customFormat="1" ht="25.5" x14ac:dyDescent="0.2">
      <c r="A303" s="4" t="s">
        <v>298</v>
      </c>
      <c r="B303" s="5" t="s">
        <v>856</v>
      </c>
      <c r="C303" s="7">
        <v>25025</v>
      </c>
      <c r="D303" s="7">
        <v>25025</v>
      </c>
      <c r="E303" s="7">
        <v>0</v>
      </c>
      <c r="F303" s="7">
        <f t="shared" si="13"/>
        <v>0</v>
      </c>
      <c r="G303" s="7">
        <f t="shared" si="14"/>
        <v>0</v>
      </c>
      <c r="H303" s="7">
        <v>0</v>
      </c>
      <c r="I303" s="7" t="e">
        <f t="shared" si="12"/>
        <v>#DIV/0!</v>
      </c>
      <c r="N303" s="11"/>
    </row>
    <row r="304" spans="1:14" s="15" customFormat="1" ht="38.25" x14ac:dyDescent="0.2">
      <c r="A304" s="4" t="s">
        <v>299</v>
      </c>
      <c r="B304" s="5" t="s">
        <v>857</v>
      </c>
      <c r="C304" s="7">
        <v>25025</v>
      </c>
      <c r="D304" s="7">
        <v>25025</v>
      </c>
      <c r="E304" s="7">
        <v>0</v>
      </c>
      <c r="F304" s="7">
        <f t="shared" si="13"/>
        <v>0</v>
      </c>
      <c r="G304" s="7">
        <f t="shared" si="14"/>
        <v>0</v>
      </c>
      <c r="H304" s="7">
        <v>0</v>
      </c>
      <c r="I304" s="7" t="e">
        <f t="shared" si="12"/>
        <v>#DIV/0!</v>
      </c>
      <c r="N304" s="11"/>
    </row>
    <row r="305" spans="1:14" ht="38.25" x14ac:dyDescent="0.2">
      <c r="A305" s="4" t="s">
        <v>300</v>
      </c>
      <c r="B305" s="5" t="s">
        <v>858</v>
      </c>
      <c r="C305" s="7">
        <v>444</v>
      </c>
      <c r="D305" s="7">
        <v>444</v>
      </c>
      <c r="E305" s="7">
        <v>172.42632</v>
      </c>
      <c r="F305" s="7">
        <f t="shared" si="13"/>
        <v>38.834756756756754</v>
      </c>
      <c r="G305" s="7">
        <f t="shared" si="14"/>
        <v>38.834756756756754</v>
      </c>
      <c r="H305" s="7">
        <v>436.392</v>
      </c>
      <c r="I305" s="7">
        <f t="shared" si="12"/>
        <v>39.511796733212343</v>
      </c>
      <c r="N305" s="15"/>
    </row>
    <row r="306" spans="1:14" ht="38.25" x14ac:dyDescent="0.2">
      <c r="A306" s="4" t="s">
        <v>301</v>
      </c>
      <c r="B306" s="5" t="s">
        <v>859</v>
      </c>
      <c r="C306" s="7">
        <v>6023.5</v>
      </c>
      <c r="D306" s="7">
        <v>6023.5</v>
      </c>
      <c r="E306" s="7">
        <v>5751.1960099999997</v>
      </c>
      <c r="F306" s="7">
        <f t="shared" si="13"/>
        <v>95.479306217315511</v>
      </c>
      <c r="G306" s="7">
        <f t="shared" si="14"/>
        <v>95.479306217315511</v>
      </c>
      <c r="H306" s="7">
        <v>3998.7773199999997</v>
      </c>
      <c r="I306" s="7">
        <f t="shared" si="12"/>
        <v>143.82386289016964</v>
      </c>
      <c r="N306" s="15"/>
    </row>
    <row r="307" spans="1:14" ht="51" x14ac:dyDescent="0.2">
      <c r="A307" s="4" t="s">
        <v>302</v>
      </c>
      <c r="B307" s="5" t="s">
        <v>860</v>
      </c>
      <c r="C307" s="7">
        <v>6023.5</v>
      </c>
      <c r="D307" s="7">
        <v>6023.5</v>
      </c>
      <c r="E307" s="7">
        <v>5751.1960099999997</v>
      </c>
      <c r="F307" s="7">
        <f t="shared" si="13"/>
        <v>95.479306217315511</v>
      </c>
      <c r="G307" s="7">
        <f t="shared" si="14"/>
        <v>95.479306217315511</v>
      </c>
      <c r="H307" s="7">
        <v>3998.7773199999997</v>
      </c>
      <c r="I307" s="7">
        <f t="shared" si="12"/>
        <v>143.82386289016964</v>
      </c>
      <c r="J307" s="38">
        <f>+E313-'[1]01.06.2020'!$E$188</f>
        <v>-225441.08718999999</v>
      </c>
      <c r="N307" s="15"/>
    </row>
    <row r="308" spans="1:14" ht="38.25" x14ac:dyDescent="0.2">
      <c r="A308" s="4" t="s">
        <v>303</v>
      </c>
      <c r="B308" s="5" t="s">
        <v>861</v>
      </c>
      <c r="C308" s="7">
        <v>59549.7</v>
      </c>
      <c r="D308" s="7">
        <v>59549.7</v>
      </c>
      <c r="E308" s="7">
        <v>54145.040350000003</v>
      </c>
      <c r="F308" s="7">
        <f t="shared" si="13"/>
        <v>90.924119433011427</v>
      </c>
      <c r="G308" s="7">
        <f t="shared" si="14"/>
        <v>90.924119433011427</v>
      </c>
      <c r="H308" s="7">
        <v>45684.92411</v>
      </c>
      <c r="I308" s="7">
        <f t="shared" si="12"/>
        <v>118.51839836623077</v>
      </c>
    </row>
    <row r="309" spans="1:14" ht="38.25" x14ac:dyDescent="0.2">
      <c r="A309" s="4" t="s">
        <v>304</v>
      </c>
      <c r="B309" s="5" t="s">
        <v>862</v>
      </c>
      <c r="C309" s="7">
        <v>888716.6</v>
      </c>
      <c r="D309" s="7">
        <v>881260.6</v>
      </c>
      <c r="E309" s="7">
        <v>753054.25557000004</v>
      </c>
      <c r="F309" s="7">
        <f t="shared" si="13"/>
        <v>84.735027518333752</v>
      </c>
      <c r="G309" s="7">
        <f t="shared" si="14"/>
        <v>85.451937323647513</v>
      </c>
      <c r="H309" s="7">
        <v>658628.99939999997</v>
      </c>
      <c r="I309" s="7">
        <f t="shared" si="12"/>
        <v>114.33663811584668</v>
      </c>
    </row>
    <row r="310" spans="1:14" ht="51" x14ac:dyDescent="0.2">
      <c r="A310" s="4" t="s">
        <v>305</v>
      </c>
      <c r="B310" s="5" t="s">
        <v>863</v>
      </c>
      <c r="C310" s="7">
        <v>4207.5</v>
      </c>
      <c r="D310" s="7">
        <v>4207.5</v>
      </c>
      <c r="E310" s="7">
        <v>1626.4809599999999</v>
      </c>
      <c r="F310" s="7">
        <f t="shared" si="13"/>
        <v>38.656707308377889</v>
      </c>
      <c r="G310" s="7">
        <f t="shared" si="14"/>
        <v>38.656707308377889</v>
      </c>
      <c r="H310" s="7">
        <v>2583.8996400000001</v>
      </c>
      <c r="I310" s="7">
        <f t="shared" si="12"/>
        <v>62.9467543871015</v>
      </c>
    </row>
    <row r="311" spans="1:14" ht="63.75" x14ac:dyDescent="0.2">
      <c r="A311" s="4" t="s">
        <v>306</v>
      </c>
      <c r="B311" s="5" t="s">
        <v>864</v>
      </c>
      <c r="C311" s="7">
        <v>4207.5</v>
      </c>
      <c r="D311" s="7">
        <v>4207.5</v>
      </c>
      <c r="E311" s="7">
        <v>1626.4809599999999</v>
      </c>
      <c r="F311" s="7">
        <f t="shared" si="13"/>
        <v>38.656707308377889</v>
      </c>
      <c r="G311" s="7">
        <f t="shared" si="14"/>
        <v>38.656707308377889</v>
      </c>
      <c r="H311" s="7">
        <v>2583.8996400000001</v>
      </c>
      <c r="I311" s="7">
        <f t="shared" si="12"/>
        <v>62.9467543871015</v>
      </c>
    </row>
    <row r="312" spans="1:14" ht="38.25" x14ac:dyDescent="0.2">
      <c r="A312" s="4" t="s">
        <v>307</v>
      </c>
      <c r="B312" s="5" t="s">
        <v>865</v>
      </c>
      <c r="C312" s="7">
        <v>9085.1</v>
      </c>
      <c r="D312" s="7">
        <v>9085.1</v>
      </c>
      <c r="E312" s="7">
        <v>9085.0639800000008</v>
      </c>
      <c r="F312" s="7">
        <f t="shared" si="13"/>
        <v>99.99960352665353</v>
      </c>
      <c r="G312" s="7">
        <f t="shared" si="14"/>
        <v>99.99960352665353</v>
      </c>
      <c r="H312" s="7">
        <v>8802.6867600000005</v>
      </c>
      <c r="I312" s="7">
        <f t="shared" si="12"/>
        <v>103.2078526442988</v>
      </c>
    </row>
    <row r="313" spans="1:14" ht="38.25" x14ac:dyDescent="0.2">
      <c r="A313" s="4" t="s">
        <v>308</v>
      </c>
      <c r="B313" s="5" t="s">
        <v>866</v>
      </c>
      <c r="C313" s="7">
        <v>9085.1</v>
      </c>
      <c r="D313" s="7">
        <v>9085.1</v>
      </c>
      <c r="E313" s="7">
        <v>9085.0639800000008</v>
      </c>
      <c r="F313" s="7">
        <f t="shared" si="13"/>
        <v>99.99960352665353</v>
      </c>
      <c r="G313" s="7">
        <f t="shared" si="14"/>
        <v>99.99960352665353</v>
      </c>
      <c r="H313" s="7">
        <v>8802.6867600000005</v>
      </c>
      <c r="I313" s="7">
        <f t="shared" si="12"/>
        <v>103.2078526442988</v>
      </c>
      <c r="J313" s="23">
        <f>C317-D317</f>
        <v>0</v>
      </c>
    </row>
    <row r="314" spans="1:14" ht="38.25" x14ac:dyDescent="0.2">
      <c r="A314" s="4" t="s">
        <v>309</v>
      </c>
      <c r="B314" s="5" t="s">
        <v>867</v>
      </c>
      <c r="C314" s="7">
        <v>163061.20000000001</v>
      </c>
      <c r="D314" s="7">
        <v>163061.20000000001</v>
      </c>
      <c r="E314" s="7">
        <v>56701.815499999997</v>
      </c>
      <c r="F314" s="7">
        <f t="shared" si="13"/>
        <v>34.773333877096448</v>
      </c>
      <c r="G314" s="7">
        <f t="shared" si="14"/>
        <v>34.773333877096448</v>
      </c>
      <c r="H314" s="7">
        <v>0</v>
      </c>
      <c r="I314" s="7" t="e">
        <f t="shared" si="12"/>
        <v>#DIV/0!</v>
      </c>
    </row>
    <row r="315" spans="1:14" s="15" customFormat="1" ht="51" x14ac:dyDescent="0.2">
      <c r="A315" s="4" t="s">
        <v>310</v>
      </c>
      <c r="B315" s="5" t="s">
        <v>868</v>
      </c>
      <c r="C315" s="7">
        <v>163061.20000000001</v>
      </c>
      <c r="D315" s="7">
        <v>163061.20000000001</v>
      </c>
      <c r="E315" s="7">
        <v>56701.815499999997</v>
      </c>
      <c r="F315" s="7">
        <f t="shared" si="13"/>
        <v>34.773333877096448</v>
      </c>
      <c r="G315" s="7">
        <f t="shared" si="14"/>
        <v>34.773333877096448</v>
      </c>
      <c r="H315" s="7">
        <v>0</v>
      </c>
      <c r="I315" s="7" t="e">
        <f t="shared" si="12"/>
        <v>#DIV/0!</v>
      </c>
      <c r="N315" s="11"/>
    </row>
    <row r="316" spans="1:14" ht="63.75" x14ac:dyDescent="0.2">
      <c r="A316" s="4" t="s">
        <v>311</v>
      </c>
      <c r="B316" s="5" t="s">
        <v>869</v>
      </c>
      <c r="C316" s="7">
        <v>34637.5</v>
      </c>
      <c r="D316" s="7">
        <v>34637.5</v>
      </c>
      <c r="E316" s="7">
        <v>10837.5</v>
      </c>
      <c r="F316" s="7">
        <f t="shared" si="13"/>
        <v>31.288343558282211</v>
      </c>
      <c r="G316" s="7">
        <f t="shared" si="14"/>
        <v>31.288343558282211</v>
      </c>
      <c r="H316" s="7">
        <v>2520</v>
      </c>
      <c r="I316" s="7">
        <f t="shared" si="12"/>
        <v>430.0595238095238</v>
      </c>
    </row>
    <row r="317" spans="1:14" ht="76.5" x14ac:dyDescent="0.2">
      <c r="A317" s="4" t="s">
        <v>312</v>
      </c>
      <c r="B317" s="5" t="s">
        <v>870</v>
      </c>
      <c r="C317" s="7">
        <v>34637.5</v>
      </c>
      <c r="D317" s="7">
        <v>34637.5</v>
      </c>
      <c r="E317" s="7">
        <v>10837.5</v>
      </c>
      <c r="F317" s="7">
        <f t="shared" si="13"/>
        <v>31.288343558282211</v>
      </c>
      <c r="G317" s="7">
        <f t="shared" si="14"/>
        <v>31.288343558282211</v>
      </c>
      <c r="H317" s="7">
        <v>2520</v>
      </c>
      <c r="I317" s="7">
        <f t="shared" si="12"/>
        <v>430.0595238095238</v>
      </c>
    </row>
    <row r="318" spans="1:14" ht="51" x14ac:dyDescent="0.2">
      <c r="A318" s="4" t="s">
        <v>313</v>
      </c>
      <c r="B318" s="5" t="s">
        <v>871</v>
      </c>
      <c r="C318" s="7">
        <v>136951.5</v>
      </c>
      <c r="D318" s="7">
        <v>136951.5</v>
      </c>
      <c r="E318" s="7">
        <v>136937.71130000002</v>
      </c>
      <c r="F318" s="7">
        <f t="shared" si="13"/>
        <v>99.989931691146154</v>
      </c>
      <c r="G318" s="7">
        <f t="shared" si="14"/>
        <v>99.989931691146154</v>
      </c>
      <c r="H318" s="7">
        <v>135736.13812000002</v>
      </c>
      <c r="I318" s="7">
        <f t="shared" si="12"/>
        <v>100.88522717431208</v>
      </c>
    </row>
    <row r="319" spans="1:14" ht="51" x14ac:dyDescent="0.2">
      <c r="A319" s="4" t="s">
        <v>314</v>
      </c>
      <c r="B319" s="5" t="s">
        <v>872</v>
      </c>
      <c r="C319" s="7">
        <v>136951.5</v>
      </c>
      <c r="D319" s="7">
        <v>136951.5</v>
      </c>
      <c r="E319" s="7">
        <v>136937.71130000002</v>
      </c>
      <c r="F319" s="7">
        <f t="shared" si="13"/>
        <v>99.989931691146154</v>
      </c>
      <c r="G319" s="7">
        <f t="shared" si="14"/>
        <v>99.989931691146154</v>
      </c>
      <c r="H319" s="7">
        <v>135736.13812000002</v>
      </c>
      <c r="I319" s="7">
        <f t="shared" si="12"/>
        <v>100.88522717431208</v>
      </c>
    </row>
    <row r="320" spans="1:14" x14ac:dyDescent="0.2">
      <c r="A320" s="4" t="s">
        <v>315</v>
      </c>
      <c r="B320" s="5" t="s">
        <v>873</v>
      </c>
      <c r="C320" s="7">
        <v>20800.900000000001</v>
      </c>
      <c r="D320" s="7">
        <v>20800.900000000001</v>
      </c>
      <c r="E320" s="7">
        <v>20800.899989999998</v>
      </c>
      <c r="F320" s="7">
        <f t="shared" si="13"/>
        <v>99.999999951925147</v>
      </c>
      <c r="G320" s="7">
        <f t="shared" si="14"/>
        <v>99.999999951925147</v>
      </c>
      <c r="H320" s="7">
        <v>2614.5945299999998</v>
      </c>
      <c r="I320" s="7">
        <f t="shared" si="12"/>
        <v>795.56886359737007</v>
      </c>
      <c r="N320" s="15"/>
    </row>
    <row r="321" spans="1:14" ht="25.5" x14ac:dyDescent="0.2">
      <c r="A321" s="4" t="s">
        <v>316</v>
      </c>
      <c r="B321" s="5" t="s">
        <v>874</v>
      </c>
      <c r="C321" s="7">
        <v>20800.900000000001</v>
      </c>
      <c r="D321" s="7">
        <v>20800.900000000001</v>
      </c>
      <c r="E321" s="7">
        <v>20800.899989999998</v>
      </c>
      <c r="F321" s="7">
        <f t="shared" si="13"/>
        <v>99.999999951925147</v>
      </c>
      <c r="G321" s="7">
        <f t="shared" si="14"/>
        <v>99.999999951925147</v>
      </c>
      <c r="H321" s="7">
        <v>2614.5945299999998</v>
      </c>
      <c r="I321" s="7">
        <f t="shared" si="12"/>
        <v>795.56886359737007</v>
      </c>
    </row>
    <row r="322" spans="1:14" ht="38.25" x14ac:dyDescent="0.2">
      <c r="A322" s="4" t="s">
        <v>317</v>
      </c>
      <c r="B322" s="5" t="s">
        <v>875</v>
      </c>
      <c r="C322" s="7">
        <v>15422.6</v>
      </c>
      <c r="D322" s="7">
        <v>15422.6</v>
      </c>
      <c r="E322" s="7">
        <v>15422.6</v>
      </c>
      <c r="F322" s="7">
        <f t="shared" si="13"/>
        <v>100</v>
      </c>
      <c r="G322" s="7">
        <f t="shared" si="14"/>
        <v>100</v>
      </c>
      <c r="H322" s="7">
        <v>14270.199970000001</v>
      </c>
      <c r="I322" s="7">
        <f t="shared" si="12"/>
        <v>108.07557029630046</v>
      </c>
    </row>
    <row r="323" spans="1:14" ht="38.25" x14ac:dyDescent="0.2">
      <c r="A323" s="4" t="s">
        <v>318</v>
      </c>
      <c r="B323" s="5" t="s">
        <v>876</v>
      </c>
      <c r="C323" s="7">
        <v>15422.6</v>
      </c>
      <c r="D323" s="7">
        <v>15422.6</v>
      </c>
      <c r="E323" s="7">
        <v>15422.6</v>
      </c>
      <c r="F323" s="7">
        <f t="shared" si="13"/>
        <v>100</v>
      </c>
      <c r="G323" s="7">
        <f t="shared" si="14"/>
        <v>100</v>
      </c>
      <c r="H323" s="7">
        <v>14270.199970000001</v>
      </c>
      <c r="I323" s="7">
        <f t="shared" si="12"/>
        <v>108.07557029630046</v>
      </c>
      <c r="K323" s="11">
        <v>183.28464000000002</v>
      </c>
    </row>
    <row r="324" spans="1:14" x14ac:dyDescent="0.2">
      <c r="A324" s="4" t="s">
        <v>1372</v>
      </c>
      <c r="B324" s="5" t="s">
        <v>1373</v>
      </c>
      <c r="C324" s="7">
        <v>0</v>
      </c>
      <c r="D324" s="7">
        <v>0</v>
      </c>
      <c r="E324" s="7">
        <v>0</v>
      </c>
      <c r="F324" s="7">
        <v>0</v>
      </c>
      <c r="G324" s="7">
        <v>0</v>
      </c>
      <c r="H324" s="7">
        <v>167460.59441999998</v>
      </c>
      <c r="I324" s="7">
        <f t="shared" si="12"/>
        <v>0</v>
      </c>
    </row>
    <row r="325" spans="1:14" ht="25.5" x14ac:dyDescent="0.2">
      <c r="A325" s="4" t="s">
        <v>1374</v>
      </c>
      <c r="B325" s="5" t="s">
        <v>1375</v>
      </c>
      <c r="C325" s="7">
        <v>0</v>
      </c>
      <c r="D325" s="7">
        <v>0</v>
      </c>
      <c r="E325" s="7">
        <v>0</v>
      </c>
      <c r="F325" s="7">
        <v>0</v>
      </c>
      <c r="G325" s="7">
        <v>0</v>
      </c>
      <c r="H325" s="7">
        <v>167460.59441999998</v>
      </c>
      <c r="I325" s="7">
        <f t="shared" si="12"/>
        <v>0</v>
      </c>
    </row>
    <row r="326" spans="1:14" x14ac:dyDescent="0.2">
      <c r="A326" s="4" t="s">
        <v>319</v>
      </c>
      <c r="B326" s="5" t="s">
        <v>877</v>
      </c>
      <c r="C326" s="7">
        <v>53050.6</v>
      </c>
      <c r="D326" s="7">
        <v>53050.6</v>
      </c>
      <c r="E326" s="7">
        <v>25759.85225</v>
      </c>
      <c r="F326" s="7">
        <f t="shared" si="13"/>
        <v>48.557136488559983</v>
      </c>
      <c r="G326" s="7">
        <f t="shared" si="14"/>
        <v>48.557136488559983</v>
      </c>
      <c r="H326" s="7">
        <v>14594.251490000001</v>
      </c>
      <c r="I326" s="7">
        <f t="shared" si="12"/>
        <v>176.50684084518267</v>
      </c>
    </row>
    <row r="327" spans="1:14" ht="25.5" x14ac:dyDescent="0.2">
      <c r="A327" s="4" t="s">
        <v>320</v>
      </c>
      <c r="B327" s="5" t="s">
        <v>878</v>
      </c>
      <c r="C327" s="7">
        <v>53050.6</v>
      </c>
      <c r="D327" s="7">
        <v>53050.6</v>
      </c>
      <c r="E327" s="7">
        <v>25759.85225</v>
      </c>
      <c r="F327" s="7">
        <f t="shared" si="13"/>
        <v>48.557136488559983</v>
      </c>
      <c r="G327" s="7">
        <f t="shared" si="14"/>
        <v>48.557136488559983</v>
      </c>
      <c r="H327" s="7">
        <v>14594.251490000001</v>
      </c>
      <c r="I327" s="7">
        <f t="shared" si="12"/>
        <v>176.50684084518267</v>
      </c>
    </row>
    <row r="328" spans="1:14" ht="25.5" x14ac:dyDescent="0.2">
      <c r="A328" s="4" t="s">
        <v>321</v>
      </c>
      <c r="B328" s="5" t="s">
        <v>879</v>
      </c>
      <c r="C328" s="7">
        <v>24106.1</v>
      </c>
      <c r="D328" s="7">
        <v>24106.1</v>
      </c>
      <c r="E328" s="7">
        <v>20935.0897</v>
      </c>
      <c r="F328" s="7">
        <f t="shared" si="13"/>
        <v>86.845610447148232</v>
      </c>
      <c r="G328" s="7">
        <f t="shared" si="14"/>
        <v>86.845610447148232</v>
      </c>
      <c r="H328" s="7">
        <v>6782.5577800000001</v>
      </c>
      <c r="I328" s="7">
        <f t="shared" si="12"/>
        <v>308.66069083454238</v>
      </c>
    </row>
    <row r="329" spans="1:14" ht="38.25" x14ac:dyDescent="0.2">
      <c r="A329" s="4" t="s">
        <v>322</v>
      </c>
      <c r="B329" s="5" t="s">
        <v>880</v>
      </c>
      <c r="C329" s="7">
        <v>24106.1</v>
      </c>
      <c r="D329" s="7">
        <v>24106.1</v>
      </c>
      <c r="E329" s="7">
        <v>20935.0897</v>
      </c>
      <c r="F329" s="7">
        <f t="shared" si="13"/>
        <v>86.845610447148232</v>
      </c>
      <c r="G329" s="7">
        <f t="shared" si="14"/>
        <v>86.845610447148232</v>
      </c>
      <c r="H329" s="7">
        <v>6782.5577800000001</v>
      </c>
      <c r="I329" s="7">
        <f t="shared" si="12"/>
        <v>308.66069083454238</v>
      </c>
    </row>
    <row r="330" spans="1:14" s="15" customFormat="1" ht="25.5" x14ac:dyDescent="0.2">
      <c r="A330" s="4" t="s">
        <v>323</v>
      </c>
      <c r="B330" s="5" t="s">
        <v>881</v>
      </c>
      <c r="C330" s="7">
        <v>138361.20000000001</v>
      </c>
      <c r="D330" s="7">
        <v>138361.20000000001</v>
      </c>
      <c r="E330" s="7">
        <v>138361.19764</v>
      </c>
      <c r="F330" s="7">
        <f t="shared" si="13"/>
        <v>99.999998294319496</v>
      </c>
      <c r="G330" s="7">
        <f t="shared" si="14"/>
        <v>99.999998294319496</v>
      </c>
      <c r="H330" s="7">
        <v>4331.6400999999996</v>
      </c>
      <c r="I330" s="7">
        <f t="shared" si="12"/>
        <v>3194.1988356788925</v>
      </c>
      <c r="N330" s="11"/>
    </row>
    <row r="331" spans="1:14" ht="38.25" x14ac:dyDescent="0.2">
      <c r="A331" s="4" t="s">
        <v>324</v>
      </c>
      <c r="B331" s="5" t="s">
        <v>882</v>
      </c>
      <c r="C331" s="7">
        <v>138361.20000000001</v>
      </c>
      <c r="D331" s="7">
        <v>138361.20000000001</v>
      </c>
      <c r="E331" s="7">
        <v>138361.19764</v>
      </c>
      <c r="F331" s="7">
        <f t="shared" si="13"/>
        <v>99.999998294319496</v>
      </c>
      <c r="G331" s="7">
        <f t="shared" si="14"/>
        <v>99.999998294319496</v>
      </c>
      <c r="H331" s="7">
        <v>4331.6400999999996</v>
      </c>
      <c r="I331" s="7">
        <f t="shared" si="12"/>
        <v>3194.1988356788925</v>
      </c>
    </row>
    <row r="332" spans="1:14" x14ac:dyDescent="0.2">
      <c r="A332" s="4" t="s">
        <v>325</v>
      </c>
      <c r="B332" s="5" t="s">
        <v>883</v>
      </c>
      <c r="C332" s="7">
        <v>33840.400000000001</v>
      </c>
      <c r="D332" s="7">
        <v>33840.400000000001</v>
      </c>
      <c r="E332" s="7">
        <v>33840.399810000003</v>
      </c>
      <c r="F332" s="7">
        <f t="shared" si="13"/>
        <v>99.999999438540925</v>
      </c>
      <c r="G332" s="7">
        <f t="shared" si="14"/>
        <v>99.999999438540925</v>
      </c>
      <c r="H332" s="7">
        <v>10716.17211</v>
      </c>
      <c r="I332" s="7">
        <f t="shared" si="12"/>
        <v>315.78813276450825</v>
      </c>
    </row>
    <row r="333" spans="1:14" ht="25.5" x14ac:dyDescent="0.2">
      <c r="A333" s="4" t="s">
        <v>326</v>
      </c>
      <c r="B333" s="5" t="s">
        <v>884</v>
      </c>
      <c r="C333" s="7">
        <v>33840.400000000001</v>
      </c>
      <c r="D333" s="7">
        <v>33840.400000000001</v>
      </c>
      <c r="E333" s="7">
        <v>33840.399810000003</v>
      </c>
      <c r="F333" s="7">
        <f t="shared" si="13"/>
        <v>99.999999438540925</v>
      </c>
      <c r="G333" s="7">
        <f t="shared" si="14"/>
        <v>99.999999438540925</v>
      </c>
      <c r="H333" s="7">
        <v>10716.17211</v>
      </c>
      <c r="I333" s="7">
        <f t="shared" si="12"/>
        <v>315.78813276450825</v>
      </c>
    </row>
    <row r="334" spans="1:14" ht="34.5" customHeight="1" x14ac:dyDescent="0.2">
      <c r="A334" s="4" t="s">
        <v>327</v>
      </c>
      <c r="B334" s="5" t="s">
        <v>885</v>
      </c>
      <c r="C334" s="7">
        <v>12780.4</v>
      </c>
      <c r="D334" s="7">
        <v>16614.5</v>
      </c>
      <c r="E334" s="7">
        <v>15403.96061</v>
      </c>
      <c r="F334" s="7">
        <f t="shared" si="13"/>
        <v>120.52800076679917</v>
      </c>
      <c r="G334" s="7">
        <f t="shared" si="14"/>
        <v>92.713958349634353</v>
      </c>
      <c r="H334" s="7">
        <v>36872.898780000003</v>
      </c>
      <c r="I334" s="7">
        <f t="shared" si="12"/>
        <v>41.775832982122807</v>
      </c>
      <c r="N334" s="15"/>
    </row>
    <row r="335" spans="1:14" ht="27.75" customHeight="1" x14ac:dyDescent="0.2">
      <c r="A335" s="4" t="s">
        <v>328</v>
      </c>
      <c r="B335" s="5" t="s">
        <v>886</v>
      </c>
      <c r="C335" s="7">
        <v>12780.4</v>
      </c>
      <c r="D335" s="7">
        <v>16614.5</v>
      </c>
      <c r="E335" s="7">
        <v>15403.96061</v>
      </c>
      <c r="F335" s="7">
        <f t="shared" si="13"/>
        <v>120.52800076679917</v>
      </c>
      <c r="G335" s="7">
        <f t="shared" si="14"/>
        <v>92.713958349634353</v>
      </c>
      <c r="H335" s="7">
        <v>36872.898780000003</v>
      </c>
      <c r="I335" s="7">
        <f t="shared" si="12"/>
        <v>41.775832982122807</v>
      </c>
    </row>
    <row r="336" spans="1:14" ht="25.5" x14ac:dyDescent="0.2">
      <c r="A336" s="4" t="s">
        <v>329</v>
      </c>
      <c r="B336" s="5" t="s">
        <v>887</v>
      </c>
      <c r="C336" s="7">
        <v>5464</v>
      </c>
      <c r="D336" s="7">
        <v>5464</v>
      </c>
      <c r="E336" s="7">
        <v>5463.02999</v>
      </c>
      <c r="F336" s="7">
        <f t="shared" si="13"/>
        <v>99.98224725475842</v>
      </c>
      <c r="G336" s="7">
        <f t="shared" si="14"/>
        <v>99.98224725475842</v>
      </c>
      <c r="H336" s="7">
        <v>2732.1028500000002</v>
      </c>
      <c r="I336" s="7">
        <f t="shared" si="12"/>
        <v>199.95696684698382</v>
      </c>
    </row>
    <row r="337" spans="1:14" ht="38.25" x14ac:dyDescent="0.2">
      <c r="A337" s="4" t="s">
        <v>330</v>
      </c>
      <c r="B337" s="5" t="s">
        <v>888</v>
      </c>
      <c r="C337" s="7">
        <v>5464</v>
      </c>
      <c r="D337" s="7">
        <v>5464</v>
      </c>
      <c r="E337" s="7">
        <v>5463.02999</v>
      </c>
      <c r="F337" s="7">
        <f t="shared" si="13"/>
        <v>99.98224725475842</v>
      </c>
      <c r="G337" s="7">
        <f t="shared" si="14"/>
        <v>99.98224725475842</v>
      </c>
      <c r="H337" s="7">
        <v>2732.1028500000002</v>
      </c>
      <c r="I337" s="7">
        <f t="shared" si="12"/>
        <v>199.95696684698382</v>
      </c>
    </row>
    <row r="338" spans="1:14" ht="25.5" x14ac:dyDescent="0.2">
      <c r="A338" s="4" t="s">
        <v>331</v>
      </c>
      <c r="B338" s="5" t="s">
        <v>889</v>
      </c>
      <c r="C338" s="7">
        <v>65703.3</v>
      </c>
      <c r="D338" s="7">
        <v>65703.3</v>
      </c>
      <c r="E338" s="7">
        <v>0</v>
      </c>
      <c r="F338" s="7">
        <f t="shared" si="13"/>
        <v>0</v>
      </c>
      <c r="G338" s="7">
        <f t="shared" si="14"/>
        <v>0</v>
      </c>
      <c r="H338" s="7">
        <v>0</v>
      </c>
      <c r="I338" s="7" t="e">
        <f t="shared" si="12"/>
        <v>#DIV/0!</v>
      </c>
    </row>
    <row r="339" spans="1:14" ht="38.25" x14ac:dyDescent="0.2">
      <c r="A339" s="4" t="s">
        <v>332</v>
      </c>
      <c r="B339" s="5" t="s">
        <v>890</v>
      </c>
      <c r="C339" s="7">
        <v>65703.3</v>
      </c>
      <c r="D339" s="7">
        <v>65703.3</v>
      </c>
      <c r="E339" s="7">
        <v>0</v>
      </c>
      <c r="F339" s="7">
        <f t="shared" si="13"/>
        <v>0</v>
      </c>
      <c r="G339" s="7">
        <f t="shared" si="14"/>
        <v>0</v>
      </c>
      <c r="H339" s="7">
        <v>0</v>
      </c>
      <c r="I339" s="7" t="e">
        <f t="shared" si="12"/>
        <v>#DIV/0!</v>
      </c>
    </row>
    <row r="340" spans="1:14" ht="38.25" x14ac:dyDescent="0.2">
      <c r="A340" s="4" t="s">
        <v>333</v>
      </c>
      <c r="B340" s="5" t="s">
        <v>891</v>
      </c>
      <c r="C340" s="7">
        <v>74895</v>
      </c>
      <c r="D340" s="7">
        <v>125815.8</v>
      </c>
      <c r="E340" s="7">
        <v>74895</v>
      </c>
      <c r="F340" s="7">
        <f t="shared" si="13"/>
        <v>100</v>
      </c>
      <c r="G340" s="7">
        <f t="shared" si="14"/>
        <v>59.527499725789603</v>
      </c>
      <c r="H340" s="7">
        <v>160627.97072000001</v>
      </c>
      <c r="I340" s="7">
        <f t="shared" si="12"/>
        <v>46.626375010709587</v>
      </c>
    </row>
    <row r="341" spans="1:14" ht="51" x14ac:dyDescent="0.2">
      <c r="A341" s="4" t="s">
        <v>334</v>
      </c>
      <c r="B341" s="5" t="s">
        <v>892</v>
      </c>
      <c r="C341" s="7">
        <v>74895</v>
      </c>
      <c r="D341" s="7">
        <v>125815.8</v>
      </c>
      <c r="E341" s="7">
        <v>74895</v>
      </c>
      <c r="F341" s="7">
        <f t="shared" si="13"/>
        <v>100</v>
      </c>
      <c r="G341" s="7">
        <f t="shared" si="14"/>
        <v>59.527499725789603</v>
      </c>
      <c r="H341" s="7">
        <v>160627.97072000001</v>
      </c>
      <c r="I341" s="7">
        <f t="shared" si="12"/>
        <v>46.626375010709587</v>
      </c>
    </row>
    <row r="342" spans="1:14" ht="38.25" x14ac:dyDescent="0.2">
      <c r="A342" s="4" t="s">
        <v>1376</v>
      </c>
      <c r="B342" s="5" t="s">
        <v>1377</v>
      </c>
      <c r="C342" s="7">
        <v>0</v>
      </c>
      <c r="D342" s="7">
        <v>0</v>
      </c>
      <c r="E342" s="7">
        <v>0</v>
      </c>
      <c r="F342" s="7">
        <v>0</v>
      </c>
      <c r="G342" s="7">
        <v>0</v>
      </c>
      <c r="H342" s="7">
        <v>3346.7061600000002</v>
      </c>
      <c r="I342" s="7">
        <v>0</v>
      </c>
    </row>
    <row r="343" spans="1:14" ht="38.25" x14ac:dyDescent="0.2">
      <c r="A343" s="4" t="s">
        <v>1378</v>
      </c>
      <c r="B343" s="5" t="s">
        <v>1379</v>
      </c>
      <c r="C343" s="7">
        <v>0</v>
      </c>
      <c r="D343" s="7">
        <v>0</v>
      </c>
      <c r="E343" s="7">
        <v>0</v>
      </c>
      <c r="F343" s="7">
        <v>0</v>
      </c>
      <c r="G343" s="7">
        <v>0</v>
      </c>
      <c r="H343" s="7">
        <v>3346.7061600000002</v>
      </c>
      <c r="I343" s="7">
        <v>0</v>
      </c>
    </row>
    <row r="344" spans="1:14" s="15" customFormat="1" ht="25.5" x14ac:dyDescent="0.2">
      <c r="A344" s="4" t="s">
        <v>335</v>
      </c>
      <c r="B344" s="5" t="s">
        <v>893</v>
      </c>
      <c r="C344" s="7">
        <v>596891</v>
      </c>
      <c r="D344" s="7">
        <v>596891</v>
      </c>
      <c r="E344" s="7">
        <v>580034.48073000007</v>
      </c>
      <c r="F344" s="7">
        <f t="shared" si="13"/>
        <v>97.175946819436049</v>
      </c>
      <c r="G344" s="7">
        <f t="shared" si="14"/>
        <v>97.175946819436049</v>
      </c>
      <c r="H344" s="7">
        <v>14932.849460000001</v>
      </c>
      <c r="I344" s="7">
        <f t="shared" si="12"/>
        <v>3884.2853286890368</v>
      </c>
      <c r="J344" s="19"/>
      <c r="N344" s="11"/>
    </row>
    <row r="345" spans="1:14" ht="25.5" x14ac:dyDescent="0.2">
      <c r="A345" s="4" t="s">
        <v>336</v>
      </c>
      <c r="B345" s="5" t="s">
        <v>894</v>
      </c>
      <c r="C345" s="7">
        <v>596891</v>
      </c>
      <c r="D345" s="7">
        <v>596891</v>
      </c>
      <c r="E345" s="7">
        <v>580034.48073000007</v>
      </c>
      <c r="F345" s="7">
        <f t="shared" si="13"/>
        <v>97.175946819436049</v>
      </c>
      <c r="G345" s="7">
        <f t="shared" si="14"/>
        <v>97.175946819436049</v>
      </c>
      <c r="H345" s="7">
        <v>14932.849460000001</v>
      </c>
      <c r="I345" s="7">
        <f t="shared" si="12"/>
        <v>3884.2853286890368</v>
      </c>
    </row>
    <row r="346" spans="1:14" ht="25.5" x14ac:dyDescent="0.2">
      <c r="A346" s="4" t="s">
        <v>337</v>
      </c>
      <c r="B346" s="5" t="s">
        <v>895</v>
      </c>
      <c r="C346" s="7">
        <v>1929.9</v>
      </c>
      <c r="D346" s="7">
        <v>1929.9</v>
      </c>
      <c r="E346" s="7">
        <v>1862.5323100000001</v>
      </c>
      <c r="F346" s="7">
        <f t="shared" si="13"/>
        <v>96.509265246903979</v>
      </c>
      <c r="G346" s="7">
        <f t="shared" si="14"/>
        <v>96.509265246903979</v>
      </c>
      <c r="H346" s="7">
        <v>0</v>
      </c>
      <c r="I346" s="7" t="e">
        <f t="shared" si="12"/>
        <v>#DIV/0!</v>
      </c>
    </row>
    <row r="347" spans="1:14" ht="38.25" x14ac:dyDescent="0.2">
      <c r="A347" s="4" t="s">
        <v>338</v>
      </c>
      <c r="B347" s="5" t="s">
        <v>896</v>
      </c>
      <c r="C347" s="7">
        <v>1929.9</v>
      </c>
      <c r="D347" s="7">
        <v>1929.9</v>
      </c>
      <c r="E347" s="7">
        <v>1862.5323100000001</v>
      </c>
      <c r="F347" s="7">
        <f t="shared" si="13"/>
        <v>96.509265246903979</v>
      </c>
      <c r="G347" s="7">
        <f t="shared" si="14"/>
        <v>96.509265246903979</v>
      </c>
      <c r="H347" s="7">
        <v>0</v>
      </c>
      <c r="I347" s="7" t="e">
        <f t="shared" si="12"/>
        <v>#DIV/0!</v>
      </c>
    </row>
    <row r="348" spans="1:14" ht="38.25" customHeight="1" x14ac:dyDescent="0.2">
      <c r="A348" s="4" t="s">
        <v>339</v>
      </c>
      <c r="B348" s="5" t="s">
        <v>897</v>
      </c>
      <c r="C348" s="7">
        <v>3397.5</v>
      </c>
      <c r="D348" s="7">
        <v>3397.5</v>
      </c>
      <c r="E348" s="7">
        <v>3397.5</v>
      </c>
      <c r="F348" s="7">
        <f t="shared" si="13"/>
        <v>100</v>
      </c>
      <c r="G348" s="7">
        <f t="shared" si="14"/>
        <v>100</v>
      </c>
      <c r="H348" s="7">
        <v>0</v>
      </c>
      <c r="I348" s="7" t="e">
        <f t="shared" si="12"/>
        <v>#DIV/0!</v>
      </c>
    </row>
    <row r="349" spans="1:14" ht="51" x14ac:dyDescent="0.2">
      <c r="A349" s="4" t="s">
        <v>340</v>
      </c>
      <c r="B349" s="5" t="s">
        <v>898</v>
      </c>
      <c r="C349" s="7">
        <v>3397.5</v>
      </c>
      <c r="D349" s="7">
        <v>3397.5</v>
      </c>
      <c r="E349" s="7">
        <v>3397.5</v>
      </c>
      <c r="F349" s="7">
        <f t="shared" si="13"/>
        <v>100</v>
      </c>
      <c r="G349" s="7">
        <f t="shared" si="14"/>
        <v>100</v>
      </c>
      <c r="H349" s="7">
        <v>0</v>
      </c>
      <c r="I349" s="7" t="e">
        <f t="shared" si="12"/>
        <v>#DIV/0!</v>
      </c>
      <c r="N349" s="15"/>
    </row>
    <row r="350" spans="1:14" ht="51" x14ac:dyDescent="0.2">
      <c r="A350" s="4" t="s">
        <v>341</v>
      </c>
      <c r="B350" s="5" t="s">
        <v>899</v>
      </c>
      <c r="C350" s="7">
        <v>7650</v>
      </c>
      <c r="D350" s="7">
        <v>7650</v>
      </c>
      <c r="E350" s="7">
        <v>5950</v>
      </c>
      <c r="F350" s="7">
        <f t="shared" ref="F350:F421" si="15">E350/C350*100</f>
        <v>77.777777777777786</v>
      </c>
      <c r="G350" s="7">
        <f t="shared" ref="G350:G421" si="16">E350/D350*100</f>
        <v>77.777777777777786</v>
      </c>
      <c r="H350" s="7">
        <v>9240</v>
      </c>
      <c r="I350" s="7">
        <f t="shared" ref="I350:I421" si="17">E350/H350*100</f>
        <v>64.393939393939391</v>
      </c>
    </row>
    <row r="351" spans="1:14" ht="63.75" x14ac:dyDescent="0.2">
      <c r="A351" s="4" t="s">
        <v>342</v>
      </c>
      <c r="B351" s="5" t="s">
        <v>900</v>
      </c>
      <c r="C351" s="7">
        <v>7650</v>
      </c>
      <c r="D351" s="7">
        <v>7650</v>
      </c>
      <c r="E351" s="7">
        <v>5950</v>
      </c>
      <c r="F351" s="7">
        <f t="shared" si="15"/>
        <v>77.777777777777786</v>
      </c>
      <c r="G351" s="7">
        <f t="shared" si="16"/>
        <v>77.777777777777786</v>
      </c>
      <c r="H351" s="7">
        <v>9240</v>
      </c>
      <c r="I351" s="7">
        <f t="shared" si="17"/>
        <v>64.393939393939391</v>
      </c>
    </row>
    <row r="352" spans="1:14" ht="25.5" x14ac:dyDescent="0.2">
      <c r="A352" s="4" t="s">
        <v>1346</v>
      </c>
      <c r="B352" s="5" t="s">
        <v>1347</v>
      </c>
      <c r="C352" s="7">
        <v>0</v>
      </c>
      <c r="D352" s="7">
        <v>19645.599999999999</v>
      </c>
      <c r="E352" s="7">
        <v>0</v>
      </c>
      <c r="F352" s="7">
        <v>0</v>
      </c>
      <c r="G352" s="7">
        <f t="shared" si="16"/>
        <v>0</v>
      </c>
      <c r="H352" s="7">
        <v>0</v>
      </c>
      <c r="I352" s="7" t="e">
        <f t="shared" si="17"/>
        <v>#DIV/0!</v>
      </c>
    </row>
    <row r="353" spans="1:10" x14ac:dyDescent="0.2">
      <c r="A353" s="4" t="s">
        <v>343</v>
      </c>
      <c r="B353" s="5" t="s">
        <v>901</v>
      </c>
      <c r="C353" s="7">
        <v>4850</v>
      </c>
      <c r="D353" s="7">
        <v>4850</v>
      </c>
      <c r="E353" s="7">
        <v>4776.0916699999998</v>
      </c>
      <c r="F353" s="7">
        <f t="shared" si="15"/>
        <v>98.476116907216493</v>
      </c>
      <c r="G353" s="7">
        <f t="shared" si="16"/>
        <v>98.476116907216493</v>
      </c>
      <c r="H353" s="7">
        <v>6546.0715899999996</v>
      </c>
      <c r="I353" s="7">
        <f t="shared" si="17"/>
        <v>72.96118907859362</v>
      </c>
    </row>
    <row r="354" spans="1:10" ht="25.5" x14ac:dyDescent="0.2">
      <c r="A354" s="4" t="s">
        <v>344</v>
      </c>
      <c r="B354" s="5" t="s">
        <v>902</v>
      </c>
      <c r="C354" s="7">
        <v>4850</v>
      </c>
      <c r="D354" s="7">
        <v>4850</v>
      </c>
      <c r="E354" s="7">
        <v>4776.0916699999998</v>
      </c>
      <c r="F354" s="7">
        <f t="shared" si="15"/>
        <v>98.476116907216493</v>
      </c>
      <c r="G354" s="7">
        <f t="shared" si="16"/>
        <v>98.476116907216493</v>
      </c>
      <c r="H354" s="7">
        <v>6546.0715899999996</v>
      </c>
      <c r="I354" s="7">
        <f t="shared" si="17"/>
        <v>72.96118907859362</v>
      </c>
    </row>
    <row r="355" spans="1:10" ht="38.25" x14ac:dyDescent="0.2">
      <c r="A355" s="4" t="s">
        <v>345</v>
      </c>
      <c r="B355" s="5" t="s">
        <v>903</v>
      </c>
      <c r="C355" s="7">
        <v>13338.1</v>
      </c>
      <c r="D355" s="7">
        <v>13338.1</v>
      </c>
      <c r="E355" s="7">
        <v>8629.75605</v>
      </c>
      <c r="F355" s="7">
        <f t="shared" si="15"/>
        <v>64.700040110660439</v>
      </c>
      <c r="G355" s="7">
        <f t="shared" si="16"/>
        <v>64.700040110660439</v>
      </c>
      <c r="H355" s="7">
        <v>1170.87517</v>
      </c>
      <c r="I355" s="7">
        <f t="shared" si="17"/>
        <v>737.03467894019821</v>
      </c>
    </row>
    <row r="356" spans="1:10" ht="51" x14ac:dyDescent="0.2">
      <c r="A356" s="4" t="s">
        <v>346</v>
      </c>
      <c r="B356" s="5" t="s">
        <v>904</v>
      </c>
      <c r="C356" s="7">
        <v>13338.1</v>
      </c>
      <c r="D356" s="7">
        <v>13338.1</v>
      </c>
      <c r="E356" s="7">
        <v>8629.75605</v>
      </c>
      <c r="F356" s="7">
        <f t="shared" si="15"/>
        <v>64.700040110660439</v>
      </c>
      <c r="G356" s="7">
        <f t="shared" si="16"/>
        <v>64.700040110660439</v>
      </c>
      <c r="H356" s="7">
        <v>1170.87517</v>
      </c>
      <c r="I356" s="7">
        <f t="shared" si="17"/>
        <v>737.03467894019821</v>
      </c>
    </row>
    <row r="357" spans="1:10" ht="25.5" x14ac:dyDescent="0.2">
      <c r="A357" s="4" t="s">
        <v>347</v>
      </c>
      <c r="B357" s="5" t="s">
        <v>905</v>
      </c>
      <c r="C357" s="7">
        <v>1974618.3</v>
      </c>
      <c r="D357" s="7">
        <v>2263768.9</v>
      </c>
      <c r="E357" s="7">
        <v>2047232.0099500001</v>
      </c>
      <c r="F357" s="7">
        <f t="shared" si="15"/>
        <v>103.67735424866669</v>
      </c>
      <c r="G357" s="7">
        <f t="shared" si="16"/>
        <v>90.434673342760391</v>
      </c>
      <c r="H357" s="7">
        <v>1875407.1526500001</v>
      </c>
      <c r="I357" s="7">
        <f t="shared" si="17"/>
        <v>109.16200287799941</v>
      </c>
    </row>
    <row r="358" spans="1:10" ht="38.25" x14ac:dyDescent="0.2">
      <c r="A358" s="4" t="s">
        <v>348</v>
      </c>
      <c r="B358" s="5" t="s">
        <v>906</v>
      </c>
      <c r="C358" s="7">
        <v>570721.69999999995</v>
      </c>
      <c r="D358" s="7">
        <v>570721.69999999995</v>
      </c>
      <c r="E358" s="7">
        <v>362161.77211000002</v>
      </c>
      <c r="F358" s="7">
        <f t="shared" si="15"/>
        <v>63.456807776890209</v>
      </c>
      <c r="G358" s="7">
        <f t="shared" si="16"/>
        <v>63.456807776890209</v>
      </c>
      <c r="H358" s="7">
        <v>343863.31656000001</v>
      </c>
      <c r="I358" s="7">
        <f t="shared" si="17"/>
        <v>105.32143286845985</v>
      </c>
      <c r="J358" s="23">
        <f>C364-D364</f>
        <v>0</v>
      </c>
    </row>
    <row r="359" spans="1:10" ht="38.25" x14ac:dyDescent="0.2">
      <c r="A359" s="4" t="s">
        <v>349</v>
      </c>
      <c r="B359" s="5" t="s">
        <v>907</v>
      </c>
      <c r="C359" s="7">
        <v>570721.69999999995</v>
      </c>
      <c r="D359" s="7">
        <v>570721.69999999995</v>
      </c>
      <c r="E359" s="7">
        <v>362161.77211000002</v>
      </c>
      <c r="F359" s="7">
        <f t="shared" si="15"/>
        <v>63.456807776890209</v>
      </c>
      <c r="G359" s="7">
        <f t="shared" si="16"/>
        <v>63.456807776890209</v>
      </c>
      <c r="H359" s="7">
        <v>343863.31656000001</v>
      </c>
      <c r="I359" s="7">
        <f t="shared" si="17"/>
        <v>105.32143286845985</v>
      </c>
      <c r="J359" s="23"/>
    </row>
    <row r="360" spans="1:10" ht="25.5" x14ac:dyDescent="0.2">
      <c r="A360" s="4" t="s">
        <v>350</v>
      </c>
      <c r="B360" s="5" t="s">
        <v>908</v>
      </c>
      <c r="C360" s="7">
        <v>188648.1</v>
      </c>
      <c r="D360" s="7">
        <v>188648.1</v>
      </c>
      <c r="E360" s="7">
        <v>0</v>
      </c>
      <c r="F360" s="7">
        <f t="shared" si="15"/>
        <v>0</v>
      </c>
      <c r="G360" s="7">
        <f t="shared" si="16"/>
        <v>0</v>
      </c>
      <c r="H360" s="7">
        <v>0</v>
      </c>
      <c r="I360" s="7" t="e">
        <f t="shared" si="17"/>
        <v>#DIV/0!</v>
      </c>
      <c r="J360" s="23"/>
    </row>
    <row r="361" spans="1:10" ht="38.25" x14ac:dyDescent="0.2">
      <c r="A361" s="4" t="s">
        <v>351</v>
      </c>
      <c r="B361" s="5" t="s">
        <v>909</v>
      </c>
      <c r="C361" s="7">
        <v>188648.1</v>
      </c>
      <c r="D361" s="7">
        <v>188648.1</v>
      </c>
      <c r="E361" s="7">
        <v>0</v>
      </c>
      <c r="F361" s="7">
        <f t="shared" si="15"/>
        <v>0</v>
      </c>
      <c r="G361" s="7">
        <f t="shared" si="16"/>
        <v>0</v>
      </c>
      <c r="H361" s="7">
        <v>0</v>
      </c>
      <c r="I361" s="7" t="e">
        <f t="shared" si="17"/>
        <v>#DIV/0!</v>
      </c>
    </row>
    <row r="362" spans="1:10" ht="38.25" x14ac:dyDescent="0.2">
      <c r="A362" s="4" t="s">
        <v>352</v>
      </c>
      <c r="B362" s="5" t="s">
        <v>910</v>
      </c>
      <c r="C362" s="7">
        <v>350000</v>
      </c>
      <c r="D362" s="7">
        <v>350000</v>
      </c>
      <c r="E362" s="7">
        <v>349999.95899999997</v>
      </c>
      <c r="F362" s="7">
        <f t="shared" si="15"/>
        <v>99.999988285714281</v>
      </c>
      <c r="G362" s="7">
        <f t="shared" si="16"/>
        <v>99.999988285714281</v>
      </c>
      <c r="H362" s="7">
        <v>0</v>
      </c>
      <c r="I362" s="7" t="e">
        <f t="shared" si="17"/>
        <v>#DIV/0!</v>
      </c>
    </row>
    <row r="363" spans="1:10" ht="38.25" x14ac:dyDescent="0.2">
      <c r="A363" s="4" t="s">
        <v>353</v>
      </c>
      <c r="B363" s="5" t="s">
        <v>911</v>
      </c>
      <c r="C363" s="7">
        <v>350000</v>
      </c>
      <c r="D363" s="7">
        <v>350000</v>
      </c>
      <c r="E363" s="7">
        <v>349999.95899999997</v>
      </c>
      <c r="F363" s="7">
        <f t="shared" si="15"/>
        <v>99.999988285714281</v>
      </c>
      <c r="G363" s="7">
        <f t="shared" si="16"/>
        <v>99.999988285714281</v>
      </c>
      <c r="H363" s="7">
        <v>0</v>
      </c>
      <c r="I363" s="7" t="e">
        <f t="shared" si="17"/>
        <v>#DIV/0!</v>
      </c>
    </row>
    <row r="364" spans="1:10" ht="38.25" x14ac:dyDescent="0.2">
      <c r="A364" s="4" t="s">
        <v>354</v>
      </c>
      <c r="B364" s="5" t="s">
        <v>912</v>
      </c>
      <c r="C364" s="7">
        <v>436112.5</v>
      </c>
      <c r="D364" s="7">
        <v>436112.5</v>
      </c>
      <c r="E364" s="7">
        <v>0</v>
      </c>
      <c r="F364" s="7">
        <f t="shared" si="15"/>
        <v>0</v>
      </c>
      <c r="G364" s="7">
        <f t="shared" si="16"/>
        <v>0</v>
      </c>
      <c r="H364" s="7">
        <v>0</v>
      </c>
      <c r="I364" s="7" t="e">
        <f t="shared" si="17"/>
        <v>#DIV/0!</v>
      </c>
    </row>
    <row r="365" spans="1:10" ht="38.25" x14ac:dyDescent="0.2">
      <c r="A365" s="4" t="s">
        <v>355</v>
      </c>
      <c r="B365" s="5" t="s">
        <v>913</v>
      </c>
      <c r="C365" s="7">
        <v>436112.5</v>
      </c>
      <c r="D365" s="7">
        <v>436112.5</v>
      </c>
      <c r="E365" s="7">
        <v>0</v>
      </c>
      <c r="F365" s="7">
        <f t="shared" si="15"/>
        <v>0</v>
      </c>
      <c r="G365" s="7">
        <f t="shared" si="16"/>
        <v>0</v>
      </c>
      <c r="H365" s="7">
        <v>0</v>
      </c>
      <c r="I365" s="7" t="e">
        <f t="shared" si="17"/>
        <v>#DIV/0!</v>
      </c>
    </row>
    <row r="366" spans="1:10" ht="38.25" x14ac:dyDescent="0.2">
      <c r="A366" s="4" t="s">
        <v>356</v>
      </c>
      <c r="B366" s="5" t="s">
        <v>914</v>
      </c>
      <c r="C366" s="7">
        <v>60343.199999999997</v>
      </c>
      <c r="D366" s="7">
        <v>60343.199999999997</v>
      </c>
      <c r="E366" s="7">
        <v>60343.199999999997</v>
      </c>
      <c r="F366" s="7">
        <f t="shared" si="15"/>
        <v>100</v>
      </c>
      <c r="G366" s="7">
        <f t="shared" si="16"/>
        <v>100</v>
      </c>
      <c r="H366" s="7">
        <v>0</v>
      </c>
      <c r="I366" s="7" t="e">
        <f t="shared" si="17"/>
        <v>#DIV/0!</v>
      </c>
    </row>
    <row r="367" spans="1:10" ht="38.25" x14ac:dyDescent="0.2">
      <c r="A367" s="4" t="s">
        <v>357</v>
      </c>
      <c r="B367" s="5" t="s">
        <v>915</v>
      </c>
      <c r="C367" s="7">
        <v>60343.199999999997</v>
      </c>
      <c r="D367" s="7">
        <v>60343.199999999997</v>
      </c>
      <c r="E367" s="7">
        <v>60343.199999999997</v>
      </c>
      <c r="F367" s="7">
        <f t="shared" si="15"/>
        <v>100</v>
      </c>
      <c r="G367" s="7">
        <f t="shared" si="16"/>
        <v>100</v>
      </c>
      <c r="H367" s="7">
        <v>0</v>
      </c>
      <c r="I367" s="7" t="e">
        <f t="shared" si="17"/>
        <v>#DIV/0!</v>
      </c>
    </row>
    <row r="368" spans="1:10" ht="25.5" x14ac:dyDescent="0.2">
      <c r="A368" s="4" t="s">
        <v>358</v>
      </c>
      <c r="B368" s="5" t="s">
        <v>916</v>
      </c>
      <c r="C368" s="7">
        <v>1219761.5</v>
      </c>
      <c r="D368" s="7">
        <v>1426373.3795799999</v>
      </c>
      <c r="E368" s="7">
        <v>929357.56350000005</v>
      </c>
      <c r="F368" s="7">
        <f t="shared" si="15"/>
        <v>76.191744328706889</v>
      </c>
      <c r="G368" s="7">
        <f t="shared" si="16"/>
        <v>65.155279592616367</v>
      </c>
      <c r="H368" s="7">
        <v>512204.50688</v>
      </c>
      <c r="I368" s="7">
        <f t="shared" si="17"/>
        <v>181.44267592665506</v>
      </c>
    </row>
    <row r="369" spans="1:9" ht="25.5" x14ac:dyDescent="0.2">
      <c r="A369" s="4" t="s">
        <v>359</v>
      </c>
      <c r="B369" s="5" t="s">
        <v>917</v>
      </c>
      <c r="C369" s="7">
        <v>1219761.5</v>
      </c>
      <c r="D369" s="7">
        <v>1426373.3795799999</v>
      </c>
      <c r="E369" s="7">
        <v>929357.56350000005</v>
      </c>
      <c r="F369" s="7">
        <f t="shared" si="15"/>
        <v>76.191744328706889</v>
      </c>
      <c r="G369" s="7">
        <f t="shared" si="16"/>
        <v>65.155279592616367</v>
      </c>
      <c r="H369" s="7">
        <v>512204.50688</v>
      </c>
      <c r="I369" s="7">
        <f t="shared" si="17"/>
        <v>181.44267592665506</v>
      </c>
    </row>
    <row r="370" spans="1:9" ht="38.25" x14ac:dyDescent="0.2">
      <c r="A370" s="4" t="s">
        <v>360</v>
      </c>
      <c r="B370" s="5" t="s">
        <v>918</v>
      </c>
      <c r="C370" s="7">
        <v>1364234</v>
      </c>
      <c r="D370" s="7">
        <v>1364234</v>
      </c>
      <c r="E370" s="7">
        <v>1078181.0012399999</v>
      </c>
      <c r="F370" s="7">
        <f t="shared" si="15"/>
        <v>79.031969679688373</v>
      </c>
      <c r="G370" s="7">
        <f t="shared" si="16"/>
        <v>79.031969679688373</v>
      </c>
      <c r="H370" s="7">
        <v>0</v>
      </c>
      <c r="I370" s="7" t="e">
        <f t="shared" si="17"/>
        <v>#DIV/0!</v>
      </c>
    </row>
    <row r="371" spans="1:9" ht="51" x14ac:dyDescent="0.2">
      <c r="A371" s="4" t="s">
        <v>361</v>
      </c>
      <c r="B371" s="5" t="s">
        <v>919</v>
      </c>
      <c r="C371" s="7">
        <v>1364234</v>
      </c>
      <c r="D371" s="7">
        <v>1364234</v>
      </c>
      <c r="E371" s="7">
        <v>1078181.0012399999</v>
      </c>
      <c r="F371" s="7">
        <f t="shared" si="15"/>
        <v>79.031969679688373</v>
      </c>
      <c r="G371" s="7">
        <f t="shared" si="16"/>
        <v>79.031969679688373</v>
      </c>
      <c r="H371" s="7">
        <v>0</v>
      </c>
      <c r="I371" s="7" t="e">
        <f t="shared" si="17"/>
        <v>#DIV/0!</v>
      </c>
    </row>
    <row r="372" spans="1:9" ht="51" x14ac:dyDescent="0.2">
      <c r="A372" s="4" t="s">
        <v>362</v>
      </c>
      <c r="B372" s="5" t="s">
        <v>920</v>
      </c>
      <c r="C372" s="7">
        <v>15955.9</v>
      </c>
      <c r="D372" s="7">
        <v>15955.9</v>
      </c>
      <c r="E372" s="7">
        <v>15912.876829999999</v>
      </c>
      <c r="F372" s="7">
        <f t="shared" si="15"/>
        <v>99.730361997756319</v>
      </c>
      <c r="G372" s="7">
        <f t="shared" si="16"/>
        <v>99.730361997756319</v>
      </c>
      <c r="H372" s="7">
        <v>16563.418900000001</v>
      </c>
      <c r="I372" s="7">
        <f t="shared" si="17"/>
        <v>96.072416727925642</v>
      </c>
    </row>
    <row r="373" spans="1:9" ht="38.25" x14ac:dyDescent="0.2">
      <c r="A373" s="4" t="s">
        <v>363</v>
      </c>
      <c r="B373" s="5" t="s">
        <v>921</v>
      </c>
      <c r="C373" s="7">
        <v>234535.8</v>
      </c>
      <c r="D373" s="7">
        <v>312335.8</v>
      </c>
      <c r="E373" s="7">
        <v>274036.3027</v>
      </c>
      <c r="F373" s="7">
        <f t="shared" si="15"/>
        <v>116.84199286420241</v>
      </c>
      <c r="G373" s="7">
        <f t="shared" si="16"/>
        <v>87.737717770425292</v>
      </c>
      <c r="H373" s="7">
        <v>72487.839590000003</v>
      </c>
      <c r="I373" s="7">
        <f t="shared" si="17"/>
        <v>378.04451650095035</v>
      </c>
    </row>
    <row r="374" spans="1:9" ht="51" x14ac:dyDescent="0.2">
      <c r="A374" s="4" t="s">
        <v>1380</v>
      </c>
      <c r="B374" s="5" t="s">
        <v>1381</v>
      </c>
      <c r="C374" s="7">
        <v>0</v>
      </c>
      <c r="D374" s="7">
        <v>0</v>
      </c>
      <c r="E374" s="7">
        <v>0</v>
      </c>
      <c r="F374" s="7">
        <v>0</v>
      </c>
      <c r="G374" s="7">
        <v>0</v>
      </c>
      <c r="H374" s="7">
        <v>1519.92598</v>
      </c>
      <c r="I374" s="7">
        <v>0</v>
      </c>
    </row>
    <row r="375" spans="1:9" ht="51" x14ac:dyDescent="0.2">
      <c r="A375" s="4" t="s">
        <v>1382</v>
      </c>
      <c r="B375" s="5" t="s">
        <v>1383</v>
      </c>
      <c r="C375" s="7">
        <v>0</v>
      </c>
      <c r="D375" s="7">
        <v>0</v>
      </c>
      <c r="E375" s="7">
        <v>0</v>
      </c>
      <c r="F375" s="7">
        <v>0</v>
      </c>
      <c r="G375" s="7">
        <v>0</v>
      </c>
      <c r="H375" s="7">
        <v>1519.92598</v>
      </c>
      <c r="I375" s="7">
        <v>0</v>
      </c>
    </row>
    <row r="376" spans="1:9" ht="51" x14ac:dyDescent="0.2">
      <c r="A376" s="4" t="s">
        <v>364</v>
      </c>
      <c r="B376" s="5" t="s">
        <v>922</v>
      </c>
      <c r="C376" s="7">
        <v>3498.8</v>
      </c>
      <c r="D376" s="7">
        <v>3498.8</v>
      </c>
      <c r="E376" s="7">
        <v>3498.8</v>
      </c>
      <c r="F376" s="7">
        <f t="shared" si="15"/>
        <v>100</v>
      </c>
      <c r="G376" s="7">
        <f t="shared" si="16"/>
        <v>100</v>
      </c>
      <c r="H376" s="7">
        <v>0</v>
      </c>
      <c r="I376" s="7" t="e">
        <f t="shared" si="17"/>
        <v>#DIV/0!</v>
      </c>
    </row>
    <row r="377" spans="1:9" ht="38.25" x14ac:dyDescent="0.2">
      <c r="A377" s="4" t="s">
        <v>365</v>
      </c>
      <c r="B377" s="5" t="s">
        <v>923</v>
      </c>
      <c r="C377" s="7">
        <v>16355.5</v>
      </c>
      <c r="D377" s="7">
        <v>16355.5</v>
      </c>
      <c r="E377" s="7">
        <v>16349.994279999999</v>
      </c>
      <c r="F377" s="7">
        <f t="shared" si="15"/>
        <v>99.96633719543884</v>
      </c>
      <c r="G377" s="7">
        <f t="shared" si="16"/>
        <v>99.96633719543884</v>
      </c>
      <c r="H377" s="7">
        <v>16375.085550000002</v>
      </c>
      <c r="I377" s="7">
        <f t="shared" si="17"/>
        <v>99.846771670759281</v>
      </c>
    </row>
    <row r="378" spans="1:9" ht="38.25" x14ac:dyDescent="0.2">
      <c r="A378" s="4" t="s">
        <v>366</v>
      </c>
      <c r="B378" s="5" t="s">
        <v>924</v>
      </c>
      <c r="C378" s="7">
        <v>2859.8</v>
      </c>
      <c r="D378" s="7">
        <v>2859.8</v>
      </c>
      <c r="E378" s="7">
        <v>1777.4168400000001</v>
      </c>
      <c r="F378" s="7">
        <f t="shared" si="15"/>
        <v>62.151788236939645</v>
      </c>
      <c r="G378" s="7">
        <f t="shared" si="16"/>
        <v>62.151788236939645</v>
      </c>
      <c r="H378" s="7">
        <v>2841.32924</v>
      </c>
      <c r="I378" s="7">
        <f t="shared" si="17"/>
        <v>62.555821232459493</v>
      </c>
    </row>
    <row r="379" spans="1:9" ht="38.25" x14ac:dyDescent="0.2">
      <c r="A379" s="4" t="s">
        <v>367</v>
      </c>
      <c r="B379" s="5" t="s">
        <v>925</v>
      </c>
      <c r="C379" s="7">
        <v>2859.8</v>
      </c>
      <c r="D379" s="7">
        <v>2859.8</v>
      </c>
      <c r="E379" s="7">
        <v>1777.4168400000001</v>
      </c>
      <c r="F379" s="7">
        <f t="shared" si="15"/>
        <v>62.151788236939645</v>
      </c>
      <c r="G379" s="7">
        <f t="shared" si="16"/>
        <v>62.151788236939645</v>
      </c>
      <c r="H379" s="7">
        <v>2841.32924</v>
      </c>
      <c r="I379" s="7">
        <f t="shared" si="17"/>
        <v>62.555821232459493</v>
      </c>
    </row>
    <row r="380" spans="1:9" ht="38.25" x14ac:dyDescent="0.2">
      <c r="A380" s="4" t="s">
        <v>368</v>
      </c>
      <c r="B380" s="5" t="s">
        <v>926</v>
      </c>
      <c r="C380" s="7">
        <v>23262.9</v>
      </c>
      <c r="D380" s="7">
        <v>23262.9</v>
      </c>
      <c r="E380" s="7">
        <v>23178.34993</v>
      </c>
      <c r="F380" s="7">
        <f t="shared" si="15"/>
        <v>99.636545443603325</v>
      </c>
      <c r="G380" s="7">
        <f t="shared" si="16"/>
        <v>99.636545443603325</v>
      </c>
      <c r="H380" s="7">
        <v>25150.695609999999</v>
      </c>
      <c r="I380" s="7">
        <f t="shared" si="17"/>
        <v>92.157888153138046</v>
      </c>
    </row>
    <row r="381" spans="1:9" ht="38.25" x14ac:dyDescent="0.2">
      <c r="A381" s="4" t="s">
        <v>369</v>
      </c>
      <c r="B381" s="5" t="s">
        <v>927</v>
      </c>
      <c r="C381" s="7">
        <v>23262.9</v>
      </c>
      <c r="D381" s="7">
        <v>23262.9</v>
      </c>
      <c r="E381" s="7">
        <v>23178.34993</v>
      </c>
      <c r="F381" s="7">
        <f t="shared" si="15"/>
        <v>99.636545443603325</v>
      </c>
      <c r="G381" s="7">
        <f t="shared" si="16"/>
        <v>99.636545443603325</v>
      </c>
      <c r="H381" s="7">
        <v>25150.695609999999</v>
      </c>
      <c r="I381" s="7">
        <f t="shared" si="17"/>
        <v>92.157888153138046</v>
      </c>
    </row>
    <row r="382" spans="1:9" ht="25.5" x14ac:dyDescent="0.2">
      <c r="A382" s="4" t="s">
        <v>370</v>
      </c>
      <c r="B382" s="5" t="s">
        <v>928</v>
      </c>
      <c r="C382" s="7">
        <v>40546</v>
      </c>
      <c r="D382" s="7">
        <v>40546</v>
      </c>
      <c r="E382" s="7">
        <v>36034.223979999995</v>
      </c>
      <c r="F382" s="7">
        <f t="shared" si="15"/>
        <v>88.872450993932802</v>
      </c>
      <c r="G382" s="7">
        <f t="shared" si="16"/>
        <v>88.872450993932802</v>
      </c>
      <c r="H382" s="7">
        <v>47801.09562</v>
      </c>
      <c r="I382" s="7">
        <f t="shared" si="17"/>
        <v>75.383677952610057</v>
      </c>
    </row>
    <row r="383" spans="1:9" ht="25.5" x14ac:dyDescent="0.2">
      <c r="A383" s="4" t="s">
        <v>371</v>
      </c>
      <c r="B383" s="5" t="s">
        <v>929</v>
      </c>
      <c r="C383" s="7">
        <v>40546</v>
      </c>
      <c r="D383" s="7">
        <v>40546</v>
      </c>
      <c r="E383" s="7">
        <v>36034.223979999995</v>
      </c>
      <c r="F383" s="7">
        <f t="shared" si="15"/>
        <v>88.872450993932802</v>
      </c>
      <c r="G383" s="7">
        <f t="shared" si="16"/>
        <v>88.872450993932802</v>
      </c>
      <c r="H383" s="7">
        <v>47801.09562</v>
      </c>
      <c r="I383" s="7">
        <f t="shared" si="17"/>
        <v>75.383677952610057</v>
      </c>
    </row>
    <row r="384" spans="1:9" ht="51" x14ac:dyDescent="0.2">
      <c r="A384" s="4" t="s">
        <v>1384</v>
      </c>
      <c r="B384" s="5" t="s">
        <v>1385</v>
      </c>
      <c r="C384" s="7">
        <v>0</v>
      </c>
      <c r="D384" s="7">
        <v>0</v>
      </c>
      <c r="E384" s="7">
        <v>0</v>
      </c>
      <c r="F384" s="7">
        <v>0</v>
      </c>
      <c r="G384" s="7">
        <v>0</v>
      </c>
      <c r="H384" s="7">
        <v>10043.52486</v>
      </c>
      <c r="I384" s="7">
        <f t="shared" si="17"/>
        <v>0</v>
      </c>
    </row>
    <row r="385" spans="1:14" ht="51" x14ac:dyDescent="0.2">
      <c r="A385" s="4" t="s">
        <v>1386</v>
      </c>
      <c r="B385" s="5" t="s">
        <v>1387</v>
      </c>
      <c r="C385" s="7">
        <v>0</v>
      </c>
      <c r="D385" s="7">
        <v>0</v>
      </c>
      <c r="E385" s="7">
        <v>0</v>
      </c>
      <c r="F385" s="7">
        <v>0</v>
      </c>
      <c r="G385" s="7">
        <v>0</v>
      </c>
      <c r="H385" s="7">
        <v>10043.52486</v>
      </c>
      <c r="I385" s="7">
        <f t="shared" si="17"/>
        <v>0</v>
      </c>
    </row>
    <row r="386" spans="1:14" ht="38.25" x14ac:dyDescent="0.2">
      <c r="A386" s="4" t="s">
        <v>372</v>
      </c>
      <c r="B386" s="5" t="s">
        <v>930</v>
      </c>
      <c r="C386" s="7">
        <v>28734.3</v>
      </c>
      <c r="D386" s="7">
        <v>28734.3</v>
      </c>
      <c r="E386" s="7">
        <v>28734.29405</v>
      </c>
      <c r="F386" s="7">
        <f t="shared" si="15"/>
        <v>99.999979293040028</v>
      </c>
      <c r="G386" s="7">
        <f t="shared" si="16"/>
        <v>99.999979293040028</v>
      </c>
      <c r="H386" s="7">
        <v>7373.2262599999995</v>
      </c>
      <c r="I386" s="7">
        <f t="shared" si="17"/>
        <v>389.71127477647758</v>
      </c>
    </row>
    <row r="387" spans="1:14" ht="38.25" x14ac:dyDescent="0.2">
      <c r="A387" s="4" t="s">
        <v>373</v>
      </c>
      <c r="B387" s="5" t="s">
        <v>931</v>
      </c>
      <c r="C387" s="7">
        <v>28734.3</v>
      </c>
      <c r="D387" s="7">
        <v>28734.3</v>
      </c>
      <c r="E387" s="7">
        <v>28734.29405</v>
      </c>
      <c r="F387" s="7">
        <f t="shared" si="15"/>
        <v>99.999979293040028</v>
      </c>
      <c r="G387" s="7">
        <f t="shared" si="16"/>
        <v>99.999979293040028</v>
      </c>
      <c r="H387" s="7">
        <v>7373.2262599999995</v>
      </c>
      <c r="I387" s="7">
        <f t="shared" si="17"/>
        <v>389.71127477647758</v>
      </c>
    </row>
    <row r="388" spans="1:14" ht="25.5" x14ac:dyDescent="0.2">
      <c r="A388" s="4" t="s">
        <v>1388</v>
      </c>
      <c r="B388" s="5" t="s">
        <v>1389</v>
      </c>
      <c r="C388" s="7">
        <v>0</v>
      </c>
      <c r="D388" s="7">
        <v>0</v>
      </c>
      <c r="E388" s="7">
        <v>0</v>
      </c>
      <c r="F388" s="7">
        <v>0</v>
      </c>
      <c r="G388" s="7">
        <v>0</v>
      </c>
      <c r="H388" s="7">
        <v>5241.7982400000001</v>
      </c>
      <c r="I388" s="7">
        <v>0</v>
      </c>
    </row>
    <row r="389" spans="1:14" ht="38.25" x14ac:dyDescent="0.2">
      <c r="A389" s="4" t="s">
        <v>1390</v>
      </c>
      <c r="B389" s="5" t="s">
        <v>1391</v>
      </c>
      <c r="C389" s="7">
        <v>0</v>
      </c>
      <c r="D389" s="7">
        <v>0</v>
      </c>
      <c r="E389" s="7">
        <v>0</v>
      </c>
      <c r="F389" s="7">
        <v>0</v>
      </c>
      <c r="G389" s="7">
        <v>0</v>
      </c>
      <c r="H389" s="7">
        <v>5241.7982400000001</v>
      </c>
      <c r="I389" s="7">
        <v>0</v>
      </c>
    </row>
    <row r="390" spans="1:14" ht="25.5" x14ac:dyDescent="0.2">
      <c r="A390" s="4" t="s">
        <v>374</v>
      </c>
      <c r="B390" s="5" t="s">
        <v>932</v>
      </c>
      <c r="C390" s="7">
        <v>30743.1</v>
      </c>
      <c r="D390" s="7">
        <v>30743.1</v>
      </c>
      <c r="E390" s="7">
        <v>30743.09995</v>
      </c>
      <c r="F390" s="7">
        <f t="shared" si="15"/>
        <v>99.999999837361884</v>
      </c>
      <c r="G390" s="7">
        <f t="shared" si="16"/>
        <v>99.999999837361884</v>
      </c>
      <c r="H390" s="7">
        <v>37483.891320000002</v>
      </c>
      <c r="I390" s="7">
        <f t="shared" si="17"/>
        <v>82.01683141044812</v>
      </c>
    </row>
    <row r="391" spans="1:14" ht="25.5" x14ac:dyDescent="0.2">
      <c r="A391" s="4" t="s">
        <v>375</v>
      </c>
      <c r="B391" s="5" t="s">
        <v>933</v>
      </c>
      <c r="C391" s="7">
        <v>30743.1</v>
      </c>
      <c r="D391" s="7">
        <v>30743.1</v>
      </c>
      <c r="E391" s="7">
        <v>30743.09995</v>
      </c>
      <c r="F391" s="7">
        <f t="shared" si="15"/>
        <v>99.999999837361884</v>
      </c>
      <c r="G391" s="7">
        <f t="shared" si="16"/>
        <v>99.999999837361884</v>
      </c>
      <c r="H391" s="7">
        <v>37483.891320000002</v>
      </c>
      <c r="I391" s="7">
        <f t="shared" si="17"/>
        <v>82.01683141044812</v>
      </c>
    </row>
    <row r="392" spans="1:14" s="15" customFormat="1" ht="25.5" x14ac:dyDescent="0.2">
      <c r="A392" s="4" t="s">
        <v>376</v>
      </c>
      <c r="B392" s="5" t="s">
        <v>934</v>
      </c>
      <c r="C392" s="7">
        <v>860220.3</v>
      </c>
      <c r="D392" s="7">
        <v>860220.3</v>
      </c>
      <c r="E392" s="7">
        <v>860220.29998999997</v>
      </c>
      <c r="F392" s="7">
        <f t="shared" si="15"/>
        <v>99.999999998837495</v>
      </c>
      <c r="G392" s="7">
        <f t="shared" si="16"/>
        <v>99.999999998837495</v>
      </c>
      <c r="H392" s="7">
        <v>366628.37902999995</v>
      </c>
      <c r="I392" s="7">
        <f t="shared" si="17"/>
        <v>234.63003662343635</v>
      </c>
      <c r="N392" s="11"/>
    </row>
    <row r="393" spans="1:14" ht="38.25" x14ac:dyDescent="0.2">
      <c r="A393" s="4" t="s">
        <v>377</v>
      </c>
      <c r="B393" s="5" t="s">
        <v>935</v>
      </c>
      <c r="C393" s="7">
        <v>860220.3</v>
      </c>
      <c r="D393" s="7">
        <v>860220.3</v>
      </c>
      <c r="E393" s="7">
        <v>860220.29998999997</v>
      </c>
      <c r="F393" s="7">
        <f t="shared" si="15"/>
        <v>99.999999998837495</v>
      </c>
      <c r="G393" s="7">
        <f t="shared" si="16"/>
        <v>99.999999998837495</v>
      </c>
      <c r="H393" s="7">
        <v>366628.37902999995</v>
      </c>
      <c r="I393" s="7">
        <f t="shared" si="17"/>
        <v>234.63003662343635</v>
      </c>
    </row>
    <row r="394" spans="1:14" ht="25.5" x14ac:dyDescent="0.2">
      <c r="A394" s="4" t="s">
        <v>378</v>
      </c>
      <c r="B394" s="5" t="s">
        <v>936</v>
      </c>
      <c r="C394" s="7">
        <v>115971.4</v>
      </c>
      <c r="D394" s="7">
        <v>115971.4</v>
      </c>
      <c r="E394" s="7">
        <v>105420.46756999999</v>
      </c>
      <c r="F394" s="7">
        <f t="shared" si="15"/>
        <v>90.902125498183167</v>
      </c>
      <c r="G394" s="7">
        <f t="shared" si="16"/>
        <v>90.902125498183167</v>
      </c>
      <c r="H394" s="7">
        <v>30113.320480000002</v>
      </c>
      <c r="I394" s="7">
        <f t="shared" si="17"/>
        <v>350.07918718234953</v>
      </c>
    </row>
    <row r="395" spans="1:14" ht="38.25" x14ac:dyDescent="0.2">
      <c r="A395" s="4" t="s">
        <v>379</v>
      </c>
      <c r="B395" s="5" t="s">
        <v>937</v>
      </c>
      <c r="C395" s="7">
        <v>115971.4</v>
      </c>
      <c r="D395" s="7">
        <v>115971.4</v>
      </c>
      <c r="E395" s="7">
        <v>105420.46756999999</v>
      </c>
      <c r="F395" s="7">
        <f t="shared" si="15"/>
        <v>90.902125498183167</v>
      </c>
      <c r="G395" s="7">
        <f t="shared" si="16"/>
        <v>90.902125498183167</v>
      </c>
      <c r="H395" s="7">
        <v>30113.320480000002</v>
      </c>
      <c r="I395" s="7">
        <f t="shared" si="17"/>
        <v>350.07918718234953</v>
      </c>
    </row>
    <row r="396" spans="1:14" ht="25.5" x14ac:dyDescent="0.2">
      <c r="A396" s="4" t="s">
        <v>380</v>
      </c>
      <c r="B396" s="5" t="s">
        <v>938</v>
      </c>
      <c r="C396" s="7">
        <v>210850.4</v>
      </c>
      <c r="D396" s="7">
        <v>210850.4</v>
      </c>
      <c r="E396" s="7">
        <v>180895.20809</v>
      </c>
      <c r="F396" s="7">
        <f t="shared" si="15"/>
        <v>85.793153861695302</v>
      </c>
      <c r="G396" s="7">
        <f t="shared" si="16"/>
        <v>85.793153861695302</v>
      </c>
      <c r="H396" s="7">
        <v>128687.783</v>
      </c>
      <c r="I396" s="7">
        <f t="shared" si="17"/>
        <v>140.56906092631965</v>
      </c>
    </row>
    <row r="397" spans="1:14" ht="38.25" x14ac:dyDescent="0.2">
      <c r="A397" s="4" t="s">
        <v>381</v>
      </c>
      <c r="B397" s="5" t="s">
        <v>939</v>
      </c>
      <c r="C397" s="7">
        <v>210850.4</v>
      </c>
      <c r="D397" s="7">
        <v>210850.4</v>
      </c>
      <c r="E397" s="7">
        <v>180895.20809</v>
      </c>
      <c r="F397" s="7">
        <f t="shared" si="15"/>
        <v>85.793153861695302</v>
      </c>
      <c r="G397" s="7">
        <f t="shared" si="16"/>
        <v>85.793153861695302</v>
      </c>
      <c r="H397" s="7">
        <v>128687.783</v>
      </c>
      <c r="I397" s="7">
        <f t="shared" si="17"/>
        <v>140.56906092631965</v>
      </c>
    </row>
    <row r="398" spans="1:14" x14ac:dyDescent="0.2">
      <c r="A398" s="4" t="s">
        <v>382</v>
      </c>
      <c r="B398" s="5" t="s">
        <v>940</v>
      </c>
      <c r="C398" s="7">
        <v>9452.7999999999993</v>
      </c>
      <c r="D398" s="7">
        <v>9452.7999999999993</v>
      </c>
      <c r="E398" s="7">
        <v>6580.4514500000005</v>
      </c>
      <c r="F398" s="7">
        <f t="shared" si="15"/>
        <v>69.613780572951939</v>
      </c>
      <c r="G398" s="7">
        <f t="shared" si="16"/>
        <v>69.613780572951939</v>
      </c>
      <c r="H398" s="7">
        <v>0</v>
      </c>
      <c r="I398" s="7" t="e">
        <f t="shared" si="17"/>
        <v>#DIV/0!</v>
      </c>
    </row>
    <row r="399" spans="1:14" ht="25.5" x14ac:dyDescent="0.2">
      <c r="A399" s="4" t="s">
        <v>383</v>
      </c>
      <c r="B399" s="5" t="s">
        <v>941</v>
      </c>
      <c r="C399" s="7">
        <v>9452.7999999999993</v>
      </c>
      <c r="D399" s="7">
        <v>9452.7999999999993</v>
      </c>
      <c r="E399" s="7">
        <v>6580.4514500000005</v>
      </c>
      <c r="F399" s="7">
        <f t="shared" si="15"/>
        <v>69.613780572951939</v>
      </c>
      <c r="G399" s="7">
        <f t="shared" si="16"/>
        <v>69.613780572951939</v>
      </c>
      <c r="H399" s="7">
        <v>0</v>
      </c>
      <c r="I399" s="7" t="e">
        <f t="shared" si="17"/>
        <v>#DIV/0!</v>
      </c>
    </row>
    <row r="400" spans="1:14" x14ac:dyDescent="0.2">
      <c r="A400" s="4" t="s">
        <v>384</v>
      </c>
      <c r="B400" s="5" t="s">
        <v>942</v>
      </c>
      <c r="C400" s="7">
        <v>39009.5</v>
      </c>
      <c r="D400" s="7">
        <v>39009.5</v>
      </c>
      <c r="E400" s="7">
        <v>24348.75432</v>
      </c>
      <c r="F400" s="7">
        <f t="shared" si="15"/>
        <v>62.417499122008749</v>
      </c>
      <c r="G400" s="7">
        <f t="shared" si="16"/>
        <v>62.417499122008749</v>
      </c>
      <c r="H400" s="7">
        <v>0</v>
      </c>
      <c r="I400" s="7" t="e">
        <f t="shared" si="17"/>
        <v>#DIV/0!</v>
      </c>
    </row>
    <row r="401" spans="1:14" ht="25.5" x14ac:dyDescent="0.2">
      <c r="A401" s="4" t="s">
        <v>385</v>
      </c>
      <c r="B401" s="5" t="s">
        <v>943</v>
      </c>
      <c r="C401" s="7">
        <v>39009.5</v>
      </c>
      <c r="D401" s="7">
        <v>39009.5</v>
      </c>
      <c r="E401" s="7">
        <v>24348.75432</v>
      </c>
      <c r="F401" s="7">
        <f t="shared" si="15"/>
        <v>62.417499122008749</v>
      </c>
      <c r="G401" s="7">
        <f t="shared" si="16"/>
        <v>62.417499122008749</v>
      </c>
      <c r="H401" s="7">
        <v>0</v>
      </c>
      <c r="I401" s="7" t="e">
        <f t="shared" si="17"/>
        <v>#DIV/0!</v>
      </c>
    </row>
    <row r="402" spans="1:14" ht="25.5" x14ac:dyDescent="0.2">
      <c r="A402" s="4" t="s">
        <v>386</v>
      </c>
      <c r="B402" s="5" t="s">
        <v>944</v>
      </c>
      <c r="C402" s="7">
        <v>6347.9</v>
      </c>
      <c r="D402" s="7">
        <v>6347.9</v>
      </c>
      <c r="E402" s="7">
        <v>4639.4282899999998</v>
      </c>
      <c r="F402" s="7">
        <f t="shared" si="15"/>
        <v>73.086033018793614</v>
      </c>
      <c r="G402" s="7">
        <f t="shared" si="16"/>
        <v>73.086033018793614</v>
      </c>
      <c r="H402" s="7">
        <v>7006.2865599999996</v>
      </c>
      <c r="I402" s="7">
        <f t="shared" si="17"/>
        <v>66.218077868627745</v>
      </c>
      <c r="N402" s="15"/>
    </row>
    <row r="403" spans="1:14" ht="25.5" x14ac:dyDescent="0.2">
      <c r="A403" s="4" t="s">
        <v>387</v>
      </c>
      <c r="B403" s="5" t="s">
        <v>945</v>
      </c>
      <c r="C403" s="7">
        <v>6347.9</v>
      </c>
      <c r="D403" s="7">
        <v>6347.9</v>
      </c>
      <c r="E403" s="7">
        <v>4639.4282899999998</v>
      </c>
      <c r="F403" s="7">
        <f t="shared" si="15"/>
        <v>73.086033018793614</v>
      </c>
      <c r="G403" s="7">
        <f t="shared" si="16"/>
        <v>73.086033018793614</v>
      </c>
      <c r="H403" s="7">
        <v>7006.2865599999996</v>
      </c>
      <c r="I403" s="7">
        <f t="shared" si="17"/>
        <v>66.218077868627745</v>
      </c>
      <c r="N403" s="15"/>
    </row>
    <row r="404" spans="1:14" x14ac:dyDescent="0.2">
      <c r="A404" s="4" t="s">
        <v>388</v>
      </c>
      <c r="B404" s="5" t="s">
        <v>946</v>
      </c>
      <c r="C404" s="7">
        <v>25377.8</v>
      </c>
      <c r="D404" s="7">
        <v>25377.8</v>
      </c>
      <c r="E404" s="7">
        <v>22963.07634</v>
      </c>
      <c r="F404" s="7">
        <f t="shared" si="15"/>
        <v>90.484897587655354</v>
      </c>
      <c r="G404" s="7">
        <f t="shared" si="16"/>
        <v>90.484897587655354</v>
      </c>
      <c r="H404" s="7">
        <v>38558.931600000004</v>
      </c>
      <c r="I404" s="7">
        <f t="shared" si="17"/>
        <v>59.553196593237558</v>
      </c>
      <c r="N404" s="15"/>
    </row>
    <row r="405" spans="1:14" ht="25.5" x14ac:dyDescent="0.2">
      <c r="A405" s="4" t="s">
        <v>389</v>
      </c>
      <c r="B405" s="5" t="s">
        <v>947</v>
      </c>
      <c r="C405" s="7">
        <v>25377.8</v>
      </c>
      <c r="D405" s="7">
        <v>25377.8</v>
      </c>
      <c r="E405" s="7">
        <v>22963.07634</v>
      </c>
      <c r="F405" s="7">
        <f t="shared" si="15"/>
        <v>90.484897587655354</v>
      </c>
      <c r="G405" s="7">
        <f t="shared" si="16"/>
        <v>90.484897587655354</v>
      </c>
      <c r="H405" s="7">
        <v>38558.931600000004</v>
      </c>
      <c r="I405" s="7">
        <f t="shared" si="17"/>
        <v>59.553196593237558</v>
      </c>
      <c r="N405" s="15"/>
    </row>
    <row r="406" spans="1:14" ht="25.5" x14ac:dyDescent="0.2">
      <c r="A406" s="4" t="s">
        <v>390</v>
      </c>
      <c r="B406" s="5" t="s">
        <v>948</v>
      </c>
      <c r="C406" s="7">
        <v>320132</v>
      </c>
      <c r="D406" s="7">
        <v>320132</v>
      </c>
      <c r="E406" s="7">
        <v>309466.58139999997</v>
      </c>
      <c r="F406" s="7">
        <f t="shared" si="15"/>
        <v>96.668430959729108</v>
      </c>
      <c r="G406" s="7">
        <f t="shared" si="16"/>
        <v>96.668430959729108</v>
      </c>
      <c r="H406" s="7">
        <v>321855.3</v>
      </c>
      <c r="I406" s="7">
        <f t="shared" si="17"/>
        <v>96.15084213309521</v>
      </c>
      <c r="N406" s="15"/>
    </row>
    <row r="407" spans="1:14" ht="38.25" x14ac:dyDescent="0.2">
      <c r="A407" s="4" t="s">
        <v>391</v>
      </c>
      <c r="B407" s="5" t="s">
        <v>949</v>
      </c>
      <c r="C407" s="7">
        <v>320132</v>
      </c>
      <c r="D407" s="7">
        <v>320132</v>
      </c>
      <c r="E407" s="7">
        <v>309466.58139999997</v>
      </c>
      <c r="F407" s="7">
        <f t="shared" si="15"/>
        <v>96.668430959729108</v>
      </c>
      <c r="G407" s="7">
        <f t="shared" si="16"/>
        <v>96.668430959729108</v>
      </c>
      <c r="H407" s="7">
        <v>321855.3</v>
      </c>
      <c r="I407" s="7">
        <f t="shared" si="17"/>
        <v>96.15084213309521</v>
      </c>
      <c r="N407" s="15"/>
    </row>
    <row r="408" spans="1:14" ht="51" x14ac:dyDescent="0.2">
      <c r="A408" s="4" t="s">
        <v>392</v>
      </c>
      <c r="B408" s="5" t="s">
        <v>950</v>
      </c>
      <c r="C408" s="7">
        <v>69567.399999999994</v>
      </c>
      <c r="D408" s="7">
        <v>69567.399999999994</v>
      </c>
      <c r="E408" s="7">
        <v>68251.602029999995</v>
      </c>
      <c r="F408" s="7">
        <f t="shared" si="15"/>
        <v>98.108599760807508</v>
      </c>
      <c r="G408" s="7">
        <f t="shared" si="16"/>
        <v>98.108599760807508</v>
      </c>
      <c r="H408" s="7">
        <v>195419.73332</v>
      </c>
      <c r="I408" s="7">
        <f t="shared" si="17"/>
        <v>34.92564485196484</v>
      </c>
      <c r="N408" s="15"/>
    </row>
    <row r="409" spans="1:14" s="15" customFormat="1" ht="51" x14ac:dyDescent="0.2">
      <c r="A409" s="4" t="s">
        <v>393</v>
      </c>
      <c r="B409" s="5" t="s">
        <v>951</v>
      </c>
      <c r="C409" s="7">
        <v>69567.399999999994</v>
      </c>
      <c r="D409" s="7">
        <v>69567.399999999994</v>
      </c>
      <c r="E409" s="7">
        <v>68251.602029999995</v>
      </c>
      <c r="F409" s="7">
        <f t="shared" si="15"/>
        <v>98.108599760807508</v>
      </c>
      <c r="G409" s="7">
        <f t="shared" si="16"/>
        <v>98.108599760807508</v>
      </c>
      <c r="H409" s="7">
        <v>195419.73332</v>
      </c>
      <c r="I409" s="7">
        <f t="shared" si="17"/>
        <v>34.92564485196484</v>
      </c>
      <c r="N409" s="11"/>
    </row>
    <row r="410" spans="1:14" s="15" customFormat="1" ht="38.25" x14ac:dyDescent="0.2">
      <c r="A410" s="4" t="s">
        <v>394</v>
      </c>
      <c r="B410" s="5" t="s">
        <v>952</v>
      </c>
      <c r="C410" s="7">
        <v>15081</v>
      </c>
      <c r="D410" s="7">
        <v>15081</v>
      </c>
      <c r="E410" s="7">
        <v>13188.646119999999</v>
      </c>
      <c r="F410" s="7">
        <f t="shared" si="15"/>
        <v>87.452066308600223</v>
      </c>
      <c r="G410" s="7">
        <f t="shared" si="16"/>
        <v>87.452066308600223</v>
      </c>
      <c r="H410" s="7">
        <v>0</v>
      </c>
      <c r="I410" s="7" t="e">
        <f t="shared" si="17"/>
        <v>#DIV/0!</v>
      </c>
      <c r="N410" s="11"/>
    </row>
    <row r="411" spans="1:14" s="15" customFormat="1" ht="25.5" x14ac:dyDescent="0.2">
      <c r="A411" s="4" t="s">
        <v>395</v>
      </c>
      <c r="B411" s="5" t="s">
        <v>953</v>
      </c>
      <c r="C411" s="7">
        <v>65699.399999999994</v>
      </c>
      <c r="D411" s="7">
        <v>65699.399999999994</v>
      </c>
      <c r="E411" s="7">
        <v>52412.075420000001</v>
      </c>
      <c r="F411" s="7">
        <f t="shared" si="15"/>
        <v>79.775576976349868</v>
      </c>
      <c r="G411" s="7">
        <f t="shared" si="16"/>
        <v>79.775576976349868</v>
      </c>
      <c r="H411" s="7">
        <v>66613.212369999994</v>
      </c>
      <c r="I411" s="7">
        <f t="shared" si="17"/>
        <v>78.681200853787928</v>
      </c>
      <c r="N411" s="11"/>
    </row>
    <row r="412" spans="1:14" s="15" customFormat="1" ht="25.5" x14ac:dyDescent="0.2">
      <c r="A412" s="4" t="s">
        <v>396</v>
      </c>
      <c r="B412" s="5" t="s">
        <v>954</v>
      </c>
      <c r="C412" s="7">
        <v>349782.6</v>
      </c>
      <c r="D412" s="7">
        <v>349782.6</v>
      </c>
      <c r="E412" s="7">
        <v>313609.03826</v>
      </c>
      <c r="F412" s="7">
        <f t="shared" si="15"/>
        <v>89.658272955830284</v>
      </c>
      <c r="G412" s="7">
        <f t="shared" si="16"/>
        <v>89.658272955830284</v>
      </c>
      <c r="H412" s="7">
        <v>338161.19438</v>
      </c>
      <c r="I412" s="7">
        <f t="shared" si="17"/>
        <v>92.739511059210969</v>
      </c>
      <c r="N412" s="11"/>
    </row>
    <row r="413" spans="1:14" s="15" customFormat="1" ht="25.5" x14ac:dyDescent="0.2">
      <c r="A413" s="4" t="s">
        <v>397</v>
      </c>
      <c r="B413" s="5" t="s">
        <v>955</v>
      </c>
      <c r="C413" s="7">
        <v>349782.6</v>
      </c>
      <c r="D413" s="7">
        <v>349782.6</v>
      </c>
      <c r="E413" s="7">
        <v>313609.03826</v>
      </c>
      <c r="F413" s="7">
        <f t="shared" si="15"/>
        <v>89.658272955830284</v>
      </c>
      <c r="G413" s="7">
        <f t="shared" si="16"/>
        <v>89.658272955830284</v>
      </c>
      <c r="H413" s="7">
        <v>338161.19438</v>
      </c>
      <c r="I413" s="7">
        <f t="shared" si="17"/>
        <v>92.739511059210969</v>
      </c>
      <c r="N413" s="11"/>
    </row>
    <row r="414" spans="1:14" s="15" customFormat="1" ht="25.5" x14ac:dyDescent="0.2">
      <c r="A414" s="4" t="s">
        <v>1392</v>
      </c>
      <c r="B414" s="5" t="s">
        <v>1393</v>
      </c>
      <c r="C414" s="7">
        <v>0</v>
      </c>
      <c r="D414" s="7">
        <v>0</v>
      </c>
      <c r="E414" s="7">
        <v>0</v>
      </c>
      <c r="F414" s="7">
        <v>0</v>
      </c>
      <c r="G414" s="7">
        <v>0</v>
      </c>
      <c r="H414" s="7">
        <v>14700</v>
      </c>
      <c r="I414" s="7">
        <f t="shared" si="17"/>
        <v>0</v>
      </c>
      <c r="N414" s="11"/>
    </row>
    <row r="415" spans="1:14" s="15" customFormat="1" x14ac:dyDescent="0.2">
      <c r="A415" s="4" t="s">
        <v>398</v>
      </c>
      <c r="B415" s="5" t="s">
        <v>956</v>
      </c>
      <c r="C415" s="7">
        <v>5986.1</v>
      </c>
      <c r="D415" s="7">
        <v>5986.1</v>
      </c>
      <c r="E415" s="7">
        <v>5671.5020999999997</v>
      </c>
      <c r="F415" s="7">
        <f t="shared" si="15"/>
        <v>94.744526486360058</v>
      </c>
      <c r="G415" s="7">
        <f t="shared" si="16"/>
        <v>94.744526486360058</v>
      </c>
      <c r="H415" s="7">
        <v>4104.7217799999999</v>
      </c>
      <c r="I415" s="7">
        <f t="shared" si="17"/>
        <v>138.1701953012757</v>
      </c>
      <c r="N415" s="11"/>
    </row>
    <row r="416" spans="1:14" s="15" customFormat="1" ht="25.5" x14ac:dyDescent="0.2">
      <c r="A416" s="4" t="s">
        <v>399</v>
      </c>
      <c r="B416" s="5" t="s">
        <v>957</v>
      </c>
      <c r="C416" s="7">
        <v>5986.1</v>
      </c>
      <c r="D416" s="7">
        <v>5986.1</v>
      </c>
      <c r="E416" s="7">
        <v>5671.5020999999997</v>
      </c>
      <c r="F416" s="7">
        <f t="shared" si="15"/>
        <v>94.744526486360058</v>
      </c>
      <c r="G416" s="7">
        <f t="shared" si="16"/>
        <v>94.744526486360058</v>
      </c>
      <c r="H416" s="7">
        <v>4104.7217799999999</v>
      </c>
      <c r="I416" s="7">
        <f t="shared" si="17"/>
        <v>138.1701953012757</v>
      </c>
      <c r="N416" s="11"/>
    </row>
    <row r="417" spans="1:14" s="15" customFormat="1" ht="51" x14ac:dyDescent="0.2">
      <c r="A417" s="4" t="s">
        <v>400</v>
      </c>
      <c r="B417" s="5" t="s">
        <v>958</v>
      </c>
      <c r="C417" s="7">
        <v>183713.1</v>
      </c>
      <c r="D417" s="7">
        <v>183713.1</v>
      </c>
      <c r="E417" s="7">
        <v>127361.64409999999</v>
      </c>
      <c r="F417" s="7">
        <f t="shared" si="15"/>
        <v>69.326381243362604</v>
      </c>
      <c r="G417" s="7">
        <f t="shared" si="16"/>
        <v>69.326381243362604</v>
      </c>
      <c r="H417" s="7">
        <v>89436.185089999999</v>
      </c>
      <c r="I417" s="7">
        <f t="shared" si="17"/>
        <v>142.40505000502364</v>
      </c>
      <c r="N417" s="11"/>
    </row>
    <row r="418" spans="1:14" s="15" customFormat="1" ht="76.5" x14ac:dyDescent="0.2">
      <c r="A418" s="4" t="s">
        <v>401</v>
      </c>
      <c r="B418" s="5" t="s">
        <v>959</v>
      </c>
      <c r="C418" s="7">
        <v>66186.2</v>
      </c>
      <c r="D418" s="7">
        <v>0</v>
      </c>
      <c r="E418" s="7">
        <v>0</v>
      </c>
      <c r="F418" s="7">
        <f t="shared" si="15"/>
        <v>0</v>
      </c>
      <c r="G418" s="7">
        <v>0</v>
      </c>
      <c r="H418" s="7">
        <v>20790.296149999998</v>
      </c>
      <c r="I418" s="7">
        <f t="shared" si="17"/>
        <v>0</v>
      </c>
      <c r="N418" s="11"/>
    </row>
    <row r="419" spans="1:14" s="15" customFormat="1" ht="76.5" x14ac:dyDescent="0.2">
      <c r="A419" s="4" t="s">
        <v>402</v>
      </c>
      <c r="B419" s="5" t="s">
        <v>960</v>
      </c>
      <c r="C419" s="7">
        <v>66186.2</v>
      </c>
      <c r="D419" s="7">
        <v>0</v>
      </c>
      <c r="E419" s="7">
        <v>0</v>
      </c>
      <c r="F419" s="7">
        <f t="shared" si="15"/>
        <v>0</v>
      </c>
      <c r="G419" s="7">
        <v>0</v>
      </c>
      <c r="H419" s="7">
        <v>20790.296149999998</v>
      </c>
      <c r="I419" s="7">
        <f t="shared" si="17"/>
        <v>0</v>
      </c>
      <c r="N419" s="11"/>
    </row>
    <row r="420" spans="1:14" s="15" customFormat="1" ht="25.5" x14ac:dyDescent="0.2">
      <c r="A420" s="4" t="s">
        <v>403</v>
      </c>
      <c r="B420" s="5" t="s">
        <v>961</v>
      </c>
      <c r="C420" s="7">
        <v>411.6</v>
      </c>
      <c r="D420" s="7">
        <v>411.6</v>
      </c>
      <c r="E420" s="7">
        <v>411.6</v>
      </c>
      <c r="F420" s="7">
        <f t="shared" si="15"/>
        <v>100</v>
      </c>
      <c r="G420" s="7">
        <f t="shared" si="16"/>
        <v>100</v>
      </c>
      <c r="H420" s="7">
        <v>0</v>
      </c>
      <c r="I420" s="7" t="e">
        <f t="shared" si="17"/>
        <v>#DIV/0!</v>
      </c>
      <c r="N420" s="11"/>
    </row>
    <row r="421" spans="1:14" s="15" customFormat="1" ht="25.5" x14ac:dyDescent="0.2">
      <c r="A421" s="4" t="s">
        <v>404</v>
      </c>
      <c r="B421" s="5" t="s">
        <v>962</v>
      </c>
      <c r="C421" s="7">
        <v>411.6</v>
      </c>
      <c r="D421" s="7">
        <v>411.6</v>
      </c>
      <c r="E421" s="7">
        <v>411.6</v>
      </c>
      <c r="F421" s="7">
        <f t="shared" si="15"/>
        <v>100</v>
      </c>
      <c r="G421" s="7">
        <f t="shared" si="16"/>
        <v>100</v>
      </c>
      <c r="H421" s="7">
        <v>0</v>
      </c>
      <c r="I421" s="7" t="e">
        <f t="shared" si="17"/>
        <v>#DIV/0!</v>
      </c>
      <c r="N421" s="11"/>
    </row>
    <row r="422" spans="1:14" s="15" customFormat="1" ht="25.5" x14ac:dyDescent="0.2">
      <c r="A422" s="4" t="s">
        <v>405</v>
      </c>
      <c r="B422" s="5" t="s">
        <v>963</v>
      </c>
      <c r="C422" s="7">
        <v>1794.3</v>
      </c>
      <c r="D422" s="7">
        <v>1273.4000000000001</v>
      </c>
      <c r="E422" s="7">
        <v>489.65059000000002</v>
      </c>
      <c r="F422" s="7">
        <f t="shared" ref="F422:F504" si="18">E422/C422*100</f>
        <v>27.289226439279947</v>
      </c>
      <c r="G422" s="7">
        <f t="shared" ref="G422:G504" si="19">E422/D422*100</f>
        <v>38.452221611433956</v>
      </c>
      <c r="H422" s="7">
        <v>0</v>
      </c>
      <c r="I422" s="7" t="e">
        <f t="shared" ref="I422:I504" si="20">E422/H422*100</f>
        <v>#DIV/0!</v>
      </c>
      <c r="N422" s="11"/>
    </row>
    <row r="423" spans="1:14" s="15" customFormat="1" ht="25.5" x14ac:dyDescent="0.2">
      <c r="A423" s="4" t="s">
        <v>406</v>
      </c>
      <c r="B423" s="5" t="s">
        <v>964</v>
      </c>
      <c r="C423" s="7">
        <v>1794.3</v>
      </c>
      <c r="D423" s="7">
        <v>1273.4000000000001</v>
      </c>
      <c r="E423" s="7">
        <v>489.65059000000002</v>
      </c>
      <c r="F423" s="7">
        <f t="shared" si="18"/>
        <v>27.289226439279947</v>
      </c>
      <c r="G423" s="7">
        <f t="shared" si="19"/>
        <v>38.452221611433956</v>
      </c>
      <c r="H423" s="7">
        <v>0</v>
      </c>
      <c r="I423" s="7" t="e">
        <f t="shared" si="20"/>
        <v>#DIV/0!</v>
      </c>
      <c r="N423" s="11"/>
    </row>
    <row r="424" spans="1:14" s="15" customFormat="1" ht="25.5" x14ac:dyDescent="0.2">
      <c r="A424" s="4" t="s">
        <v>407</v>
      </c>
      <c r="B424" s="5" t="s">
        <v>965</v>
      </c>
      <c r="C424" s="7">
        <v>459492.6</v>
      </c>
      <c r="D424" s="7">
        <v>459492.6</v>
      </c>
      <c r="E424" s="7">
        <v>345253.74732999998</v>
      </c>
      <c r="F424" s="7">
        <f t="shared" si="18"/>
        <v>75.138042991334359</v>
      </c>
      <c r="G424" s="7">
        <f t="shared" si="19"/>
        <v>75.138042991334359</v>
      </c>
      <c r="H424" s="7">
        <v>0</v>
      </c>
      <c r="I424" s="7" t="e">
        <f t="shared" si="20"/>
        <v>#DIV/0!</v>
      </c>
      <c r="N424" s="11"/>
    </row>
    <row r="425" spans="1:14" s="15" customFormat="1" ht="25.5" x14ac:dyDescent="0.2">
      <c r="A425" s="4" t="s">
        <v>408</v>
      </c>
      <c r="B425" s="5" t="s">
        <v>966</v>
      </c>
      <c r="C425" s="7">
        <v>459492.6</v>
      </c>
      <c r="D425" s="7">
        <v>459492.6</v>
      </c>
      <c r="E425" s="7">
        <v>345253.74732999998</v>
      </c>
      <c r="F425" s="7">
        <f t="shared" si="18"/>
        <v>75.138042991334359</v>
      </c>
      <c r="G425" s="7">
        <f t="shared" si="19"/>
        <v>75.138042991334359</v>
      </c>
      <c r="H425" s="7">
        <v>0</v>
      </c>
      <c r="I425" s="7" t="e">
        <f t="shared" si="20"/>
        <v>#DIV/0!</v>
      </c>
      <c r="N425" s="11"/>
    </row>
    <row r="426" spans="1:14" s="15" customFormat="1" ht="38.25" x14ac:dyDescent="0.2">
      <c r="A426" s="4" t="s">
        <v>409</v>
      </c>
      <c r="B426" s="5" t="s">
        <v>967</v>
      </c>
      <c r="C426" s="7">
        <v>58008.1</v>
      </c>
      <c r="D426" s="7">
        <v>58008.1</v>
      </c>
      <c r="E426" s="7">
        <v>13905.99728</v>
      </c>
      <c r="F426" s="7">
        <f t="shared" si="18"/>
        <v>23.972509494363717</v>
      </c>
      <c r="G426" s="7">
        <f t="shared" si="19"/>
        <v>23.972509494363717</v>
      </c>
      <c r="H426" s="7">
        <v>0</v>
      </c>
      <c r="I426" s="7" t="e">
        <f t="shared" si="20"/>
        <v>#DIV/0!</v>
      </c>
      <c r="N426" s="11"/>
    </row>
    <row r="427" spans="1:14" s="15" customFormat="1" ht="51" x14ac:dyDescent="0.2">
      <c r="A427" s="4" t="s">
        <v>410</v>
      </c>
      <c r="B427" s="5" t="s">
        <v>968</v>
      </c>
      <c r="C427" s="7">
        <v>58008.1</v>
      </c>
      <c r="D427" s="7">
        <v>58008.1</v>
      </c>
      <c r="E427" s="7">
        <v>13905.99728</v>
      </c>
      <c r="F427" s="7">
        <f t="shared" si="18"/>
        <v>23.972509494363717</v>
      </c>
      <c r="G427" s="7">
        <f t="shared" si="19"/>
        <v>23.972509494363717</v>
      </c>
      <c r="H427" s="7">
        <v>0</v>
      </c>
      <c r="I427" s="7" t="e">
        <f t="shared" si="20"/>
        <v>#DIV/0!</v>
      </c>
      <c r="N427" s="11"/>
    </row>
    <row r="428" spans="1:14" s="15" customFormat="1" ht="25.5" x14ac:dyDescent="0.2">
      <c r="A428" s="4" t="s">
        <v>411</v>
      </c>
      <c r="B428" s="5" t="s">
        <v>969</v>
      </c>
      <c r="C428" s="7">
        <v>78000</v>
      </c>
      <c r="D428" s="7">
        <v>78000</v>
      </c>
      <c r="E428" s="7">
        <v>69062.500670000009</v>
      </c>
      <c r="F428" s="7">
        <f t="shared" si="18"/>
        <v>88.541667525641031</v>
      </c>
      <c r="G428" s="7">
        <f t="shared" si="19"/>
        <v>88.541667525641031</v>
      </c>
      <c r="H428" s="7">
        <v>0</v>
      </c>
      <c r="I428" s="7" t="e">
        <f t="shared" si="20"/>
        <v>#DIV/0!</v>
      </c>
      <c r="N428" s="11"/>
    </row>
    <row r="429" spans="1:14" s="15" customFormat="1" ht="25.5" x14ac:dyDescent="0.2">
      <c r="A429" s="4" t="s">
        <v>412</v>
      </c>
      <c r="B429" s="5" t="s">
        <v>970</v>
      </c>
      <c r="C429" s="7">
        <v>78000</v>
      </c>
      <c r="D429" s="7">
        <v>78000</v>
      </c>
      <c r="E429" s="7">
        <v>69062.500670000009</v>
      </c>
      <c r="F429" s="7">
        <f t="shared" si="18"/>
        <v>88.541667525641031</v>
      </c>
      <c r="G429" s="7">
        <f t="shared" si="19"/>
        <v>88.541667525641031</v>
      </c>
      <c r="H429" s="7">
        <v>0</v>
      </c>
      <c r="I429" s="7" t="e">
        <f t="shared" si="20"/>
        <v>#DIV/0!</v>
      </c>
      <c r="N429" s="11"/>
    </row>
    <row r="430" spans="1:14" s="15" customFormat="1" ht="38.25" x14ac:dyDescent="0.2">
      <c r="A430" s="4" t="s">
        <v>413</v>
      </c>
      <c r="B430" s="5" t="s">
        <v>971</v>
      </c>
      <c r="C430" s="7">
        <v>41781.9</v>
      </c>
      <c r="D430" s="7">
        <v>41781.9</v>
      </c>
      <c r="E430" s="7">
        <v>41729.923340000001</v>
      </c>
      <c r="F430" s="7">
        <f t="shared" si="18"/>
        <v>99.87560005648379</v>
      </c>
      <c r="G430" s="7">
        <f t="shared" si="19"/>
        <v>99.87560005648379</v>
      </c>
      <c r="H430" s="7">
        <v>0</v>
      </c>
      <c r="I430" s="7" t="e">
        <f t="shared" si="20"/>
        <v>#DIV/0!</v>
      </c>
      <c r="N430" s="11"/>
    </row>
    <row r="431" spans="1:14" s="15" customFormat="1" ht="51.75" x14ac:dyDescent="0.25">
      <c r="A431" s="4" t="s">
        <v>414</v>
      </c>
      <c r="B431" s="37" t="s">
        <v>972</v>
      </c>
      <c r="C431" s="7">
        <v>41781.9</v>
      </c>
      <c r="D431" s="7">
        <v>41781.9</v>
      </c>
      <c r="E431" s="7">
        <v>41729.923340000001</v>
      </c>
      <c r="F431" s="7">
        <f t="shared" si="18"/>
        <v>99.87560005648379</v>
      </c>
      <c r="G431" s="7">
        <f t="shared" si="19"/>
        <v>99.87560005648379</v>
      </c>
      <c r="H431" s="7">
        <v>0</v>
      </c>
      <c r="I431" s="7" t="e">
        <f t="shared" si="20"/>
        <v>#DIV/0!</v>
      </c>
      <c r="N431" s="11"/>
    </row>
    <row r="432" spans="1:14" s="15" customFormat="1" ht="38.25" x14ac:dyDescent="0.2">
      <c r="A432" s="4" t="s">
        <v>415</v>
      </c>
      <c r="B432" s="5" t="s">
        <v>973</v>
      </c>
      <c r="C432" s="7">
        <v>2583399.4</v>
      </c>
      <c r="D432" s="7">
        <v>2583399.4</v>
      </c>
      <c r="E432" s="7">
        <v>23347.796630000001</v>
      </c>
      <c r="F432" s="7">
        <f t="shared" si="18"/>
        <v>0.9037625630012921</v>
      </c>
      <c r="G432" s="7">
        <f t="shared" si="19"/>
        <v>0.9037625630012921</v>
      </c>
      <c r="H432" s="7">
        <v>13919.084289999999</v>
      </c>
      <c r="I432" s="7">
        <f t="shared" si="20"/>
        <v>167.73945859911163</v>
      </c>
      <c r="N432" s="11"/>
    </row>
    <row r="433" spans="1:14" s="15" customFormat="1" ht="51" x14ac:dyDescent="0.2">
      <c r="A433" s="4" t="s">
        <v>416</v>
      </c>
      <c r="B433" s="5" t="s">
        <v>974</v>
      </c>
      <c r="C433" s="7">
        <v>219903.1</v>
      </c>
      <c r="D433" s="7">
        <v>219903.1</v>
      </c>
      <c r="E433" s="7">
        <v>219903.1</v>
      </c>
      <c r="F433" s="7">
        <f t="shared" si="18"/>
        <v>100</v>
      </c>
      <c r="G433" s="7">
        <f t="shared" si="19"/>
        <v>100</v>
      </c>
      <c r="H433" s="7">
        <v>108345</v>
      </c>
      <c r="I433" s="7">
        <f t="shared" si="20"/>
        <v>202.96561908717524</v>
      </c>
      <c r="N433" s="11"/>
    </row>
    <row r="434" spans="1:14" s="15" customFormat="1" ht="63.75" x14ac:dyDescent="0.2">
      <c r="A434" s="4" t="s">
        <v>417</v>
      </c>
      <c r="B434" s="5" t="s">
        <v>975</v>
      </c>
      <c r="C434" s="7">
        <v>219903.1</v>
      </c>
      <c r="D434" s="7">
        <v>219903.1</v>
      </c>
      <c r="E434" s="7">
        <v>219903.1</v>
      </c>
      <c r="F434" s="7">
        <f t="shared" si="18"/>
        <v>100</v>
      </c>
      <c r="G434" s="7">
        <f t="shared" si="19"/>
        <v>100</v>
      </c>
      <c r="H434" s="7">
        <v>108345</v>
      </c>
      <c r="I434" s="7">
        <f t="shared" si="20"/>
        <v>202.96561908717524</v>
      </c>
      <c r="N434" s="11"/>
    </row>
    <row r="435" spans="1:14" s="15" customFormat="1" ht="63.75" x14ac:dyDescent="0.2">
      <c r="A435" s="4" t="s">
        <v>418</v>
      </c>
      <c r="B435" s="5" t="s">
        <v>976</v>
      </c>
      <c r="C435" s="7">
        <v>253499.5</v>
      </c>
      <c r="D435" s="7">
        <v>253499.5</v>
      </c>
      <c r="E435" s="7">
        <v>117286.8027</v>
      </c>
      <c r="F435" s="7">
        <f t="shared" si="18"/>
        <v>46.267074570166805</v>
      </c>
      <c r="G435" s="7">
        <f t="shared" si="19"/>
        <v>46.267074570166805</v>
      </c>
      <c r="H435" s="7">
        <v>435708.63050999999</v>
      </c>
      <c r="I435" s="7">
        <f t="shared" si="20"/>
        <v>26.918631968045936</v>
      </c>
      <c r="N435" s="11"/>
    </row>
    <row r="436" spans="1:14" s="15" customFormat="1" ht="63.75" x14ac:dyDescent="0.2">
      <c r="A436" s="4" t="s">
        <v>419</v>
      </c>
      <c r="B436" s="5" t="s">
        <v>977</v>
      </c>
      <c r="C436" s="7">
        <v>253499.5</v>
      </c>
      <c r="D436" s="7">
        <v>253499.5</v>
      </c>
      <c r="E436" s="7">
        <v>117286.8027</v>
      </c>
      <c r="F436" s="7">
        <f t="shared" si="18"/>
        <v>46.267074570166805</v>
      </c>
      <c r="G436" s="7">
        <f t="shared" si="19"/>
        <v>46.267074570166805</v>
      </c>
      <c r="H436" s="7">
        <v>435708.63050999999</v>
      </c>
      <c r="I436" s="7">
        <f t="shared" si="20"/>
        <v>26.918631968045936</v>
      </c>
      <c r="N436" s="11"/>
    </row>
    <row r="437" spans="1:14" s="15" customFormat="1" ht="38.25" x14ac:dyDescent="0.2">
      <c r="A437" s="4" t="s">
        <v>420</v>
      </c>
      <c r="B437" s="5" t="s">
        <v>978</v>
      </c>
      <c r="C437" s="7">
        <v>50285.9</v>
      </c>
      <c r="D437" s="7">
        <v>50285.9</v>
      </c>
      <c r="E437" s="7">
        <v>0</v>
      </c>
      <c r="F437" s="7">
        <f t="shared" si="18"/>
        <v>0</v>
      </c>
      <c r="G437" s="7">
        <f t="shared" si="19"/>
        <v>0</v>
      </c>
      <c r="H437" s="7">
        <v>0</v>
      </c>
      <c r="I437" s="7" t="e">
        <f t="shared" si="20"/>
        <v>#DIV/0!</v>
      </c>
      <c r="N437" s="11"/>
    </row>
    <row r="438" spans="1:14" s="15" customFormat="1" ht="38.25" x14ac:dyDescent="0.2">
      <c r="A438" s="4" t="s">
        <v>421</v>
      </c>
      <c r="B438" s="5" t="s">
        <v>979</v>
      </c>
      <c r="C438" s="7">
        <v>50285.9</v>
      </c>
      <c r="D438" s="7">
        <v>50285.9</v>
      </c>
      <c r="E438" s="7">
        <v>0</v>
      </c>
      <c r="F438" s="7">
        <f t="shared" si="18"/>
        <v>0</v>
      </c>
      <c r="G438" s="7">
        <f t="shared" si="19"/>
        <v>0</v>
      </c>
      <c r="H438" s="7">
        <v>0</v>
      </c>
      <c r="I438" s="7" t="e">
        <f t="shared" si="20"/>
        <v>#DIV/0!</v>
      </c>
      <c r="N438" s="11"/>
    </row>
    <row r="439" spans="1:14" s="15" customFormat="1" ht="38.25" x14ac:dyDescent="0.2">
      <c r="A439" s="4" t="s">
        <v>422</v>
      </c>
      <c r="B439" s="5" t="s">
        <v>980</v>
      </c>
      <c r="C439" s="7">
        <v>141026.4</v>
      </c>
      <c r="D439" s="7">
        <v>141026.4</v>
      </c>
      <c r="E439" s="7">
        <v>125973.86109000001</v>
      </c>
      <c r="F439" s="7">
        <f t="shared" si="18"/>
        <v>89.326438943346787</v>
      </c>
      <c r="G439" s="7">
        <f t="shared" si="19"/>
        <v>89.326438943346787</v>
      </c>
      <c r="H439" s="7">
        <v>75044.530639999997</v>
      </c>
      <c r="I439" s="7">
        <f t="shared" si="20"/>
        <v>167.86547935693775</v>
      </c>
      <c r="N439" s="11"/>
    </row>
    <row r="440" spans="1:14" s="15" customFormat="1" ht="38.25" x14ac:dyDescent="0.2">
      <c r="A440" s="4" t="s">
        <v>423</v>
      </c>
      <c r="B440" s="5" t="s">
        <v>981</v>
      </c>
      <c r="C440" s="7">
        <v>141026.4</v>
      </c>
      <c r="D440" s="7">
        <v>141026.4</v>
      </c>
      <c r="E440" s="7">
        <v>125973.86109000001</v>
      </c>
      <c r="F440" s="7">
        <f t="shared" si="18"/>
        <v>89.326438943346787</v>
      </c>
      <c r="G440" s="7">
        <f t="shared" si="19"/>
        <v>89.326438943346787</v>
      </c>
      <c r="H440" s="7">
        <v>75044.530639999997</v>
      </c>
      <c r="I440" s="7">
        <f t="shared" si="20"/>
        <v>167.86547935693775</v>
      </c>
      <c r="N440" s="11"/>
    </row>
    <row r="441" spans="1:14" s="15" customFormat="1" ht="25.5" x14ac:dyDescent="0.2">
      <c r="A441" s="4" t="s">
        <v>1394</v>
      </c>
      <c r="B441" s="5" t="s">
        <v>1395</v>
      </c>
      <c r="C441" s="7">
        <v>0</v>
      </c>
      <c r="D441" s="7">
        <v>0</v>
      </c>
      <c r="E441" s="7">
        <v>0</v>
      </c>
      <c r="F441" s="7">
        <v>0</v>
      </c>
      <c r="G441" s="7">
        <v>0</v>
      </c>
      <c r="H441" s="7">
        <v>5927.9461300000003</v>
      </c>
      <c r="I441" s="7">
        <v>0</v>
      </c>
      <c r="N441" s="11"/>
    </row>
    <row r="442" spans="1:14" s="15" customFormat="1" ht="25.5" x14ac:dyDescent="0.2">
      <c r="A442" s="4" t="s">
        <v>1396</v>
      </c>
      <c r="B442" s="5" t="s">
        <v>1397</v>
      </c>
      <c r="C442" s="7">
        <v>0</v>
      </c>
      <c r="D442" s="7">
        <v>0</v>
      </c>
      <c r="E442" s="7">
        <v>0</v>
      </c>
      <c r="F442" s="7">
        <v>0</v>
      </c>
      <c r="G442" s="7">
        <v>0</v>
      </c>
      <c r="H442" s="7">
        <v>5927.9461300000003</v>
      </c>
      <c r="I442" s="7">
        <v>0</v>
      </c>
      <c r="N442" s="11"/>
    </row>
    <row r="443" spans="1:14" s="15" customFormat="1" x14ac:dyDescent="0.2">
      <c r="A443" s="4" t="s">
        <v>424</v>
      </c>
      <c r="B443" s="5" t="s">
        <v>982</v>
      </c>
      <c r="C443" s="7">
        <v>3405176.7</v>
      </c>
      <c r="D443" s="7">
        <f>D444+D446+D448+D450+D451+D452+D454+D458+D460+D462+D464+D472+D473+D477+D481+D483+D487+D489+D491</f>
        <v>3579156.6000000006</v>
      </c>
      <c r="E443" s="7">
        <v>2997006.3462100001</v>
      </c>
      <c r="F443" s="7">
        <f t="shared" si="18"/>
        <v>88.013240141400004</v>
      </c>
      <c r="G443" s="7">
        <f t="shared" si="19"/>
        <v>83.734987907765742</v>
      </c>
      <c r="H443" s="7">
        <v>3419408.8890200001</v>
      </c>
      <c r="I443" s="7">
        <f t="shared" si="20"/>
        <v>87.646913354926085</v>
      </c>
      <c r="N443" s="11"/>
    </row>
    <row r="444" spans="1:14" s="15" customFormat="1" ht="25.5" x14ac:dyDescent="0.2">
      <c r="A444" s="4" t="s">
        <v>425</v>
      </c>
      <c r="B444" s="5" t="s">
        <v>983</v>
      </c>
      <c r="C444" s="7">
        <v>43881.5</v>
      </c>
      <c r="D444" s="7">
        <v>43881.5</v>
      </c>
      <c r="E444" s="7">
        <v>9409.8688999999995</v>
      </c>
      <c r="F444" s="7">
        <f t="shared" si="18"/>
        <v>21.443817781981018</v>
      </c>
      <c r="G444" s="7">
        <f t="shared" si="19"/>
        <v>21.443817781981018</v>
      </c>
      <c r="H444" s="7">
        <v>0</v>
      </c>
      <c r="I444" s="7" t="e">
        <f t="shared" si="20"/>
        <v>#DIV/0!</v>
      </c>
      <c r="N444" s="11"/>
    </row>
    <row r="445" spans="1:14" ht="25.5" x14ac:dyDescent="0.2">
      <c r="A445" s="4" t="s">
        <v>426</v>
      </c>
      <c r="B445" s="5" t="s">
        <v>984</v>
      </c>
      <c r="C445" s="7">
        <v>43881.5</v>
      </c>
      <c r="D445" s="7">
        <v>43881.5</v>
      </c>
      <c r="E445" s="7">
        <v>9409.8688999999995</v>
      </c>
      <c r="F445" s="7">
        <f t="shared" si="18"/>
        <v>21.443817781981018</v>
      </c>
      <c r="G445" s="7">
        <f t="shared" si="19"/>
        <v>21.443817781981018</v>
      </c>
      <c r="H445" s="7">
        <v>0</v>
      </c>
      <c r="I445" s="7" t="e">
        <f t="shared" si="20"/>
        <v>#DIV/0!</v>
      </c>
      <c r="N445" s="15"/>
    </row>
    <row r="446" spans="1:14" ht="25.5" x14ac:dyDescent="0.2">
      <c r="A446" s="4" t="s">
        <v>427</v>
      </c>
      <c r="B446" s="5" t="s">
        <v>985</v>
      </c>
      <c r="C446" s="7">
        <v>32063.5</v>
      </c>
      <c r="D446" s="7">
        <v>32063.5</v>
      </c>
      <c r="E446" s="7">
        <v>25191.9735</v>
      </c>
      <c r="F446" s="7">
        <f t="shared" si="18"/>
        <v>78.569006814602275</v>
      </c>
      <c r="G446" s="7">
        <f t="shared" si="19"/>
        <v>78.569006814602275</v>
      </c>
      <c r="H446" s="7">
        <v>30033.1</v>
      </c>
      <c r="I446" s="7">
        <f t="shared" si="20"/>
        <v>83.880696631383373</v>
      </c>
      <c r="N446" s="15"/>
    </row>
    <row r="447" spans="1:14" ht="38.25" x14ac:dyDescent="0.2">
      <c r="A447" s="4" t="s">
        <v>428</v>
      </c>
      <c r="B447" s="5" t="s">
        <v>986</v>
      </c>
      <c r="C447" s="7">
        <v>32063.5</v>
      </c>
      <c r="D447" s="7">
        <v>32063.5</v>
      </c>
      <c r="E447" s="7">
        <v>25191.9735</v>
      </c>
      <c r="F447" s="7">
        <f t="shared" si="18"/>
        <v>78.569006814602275</v>
      </c>
      <c r="G447" s="7">
        <f t="shared" si="19"/>
        <v>78.569006814602275</v>
      </c>
      <c r="H447" s="7">
        <v>30033.1</v>
      </c>
      <c r="I447" s="7">
        <f t="shared" si="20"/>
        <v>83.880696631383373</v>
      </c>
      <c r="N447" s="15"/>
    </row>
    <row r="448" spans="1:14" ht="38.25" x14ac:dyDescent="0.2">
      <c r="A448" s="4" t="s">
        <v>429</v>
      </c>
      <c r="B448" s="5" t="s">
        <v>987</v>
      </c>
      <c r="C448" s="7">
        <v>4855.8999999999996</v>
      </c>
      <c r="D448" s="7">
        <v>4855.8999999999996</v>
      </c>
      <c r="E448" s="7">
        <v>3567.1521699999998</v>
      </c>
      <c r="F448" s="7">
        <f t="shared" si="18"/>
        <v>73.460165365843608</v>
      </c>
      <c r="G448" s="7">
        <f t="shared" si="19"/>
        <v>73.460165365843608</v>
      </c>
      <c r="H448" s="7">
        <v>786.3</v>
      </c>
      <c r="I448" s="7">
        <f t="shared" si="20"/>
        <v>453.6630001271779</v>
      </c>
      <c r="N448" s="15"/>
    </row>
    <row r="449" spans="1:14" ht="38.25" x14ac:dyDescent="0.2">
      <c r="A449" s="4" t="s">
        <v>430</v>
      </c>
      <c r="B449" s="5" t="s">
        <v>988</v>
      </c>
      <c r="C449" s="7">
        <v>4855.8999999999996</v>
      </c>
      <c r="D449" s="7">
        <v>4855.8999999999996</v>
      </c>
      <c r="E449" s="7">
        <v>3567.1521699999998</v>
      </c>
      <c r="F449" s="7">
        <f t="shared" si="18"/>
        <v>73.460165365843608</v>
      </c>
      <c r="G449" s="7">
        <f t="shared" si="19"/>
        <v>73.460165365843608</v>
      </c>
      <c r="H449" s="7">
        <v>786.3</v>
      </c>
      <c r="I449" s="7">
        <f t="shared" si="20"/>
        <v>453.6630001271779</v>
      </c>
      <c r="N449" s="15"/>
    </row>
    <row r="450" spans="1:14" ht="25.5" x14ac:dyDescent="0.2">
      <c r="A450" s="4" t="s">
        <v>431</v>
      </c>
      <c r="B450" s="5" t="s">
        <v>989</v>
      </c>
      <c r="C450" s="7">
        <v>14675.4</v>
      </c>
      <c r="D450" s="7">
        <v>14675.4</v>
      </c>
      <c r="E450" s="7">
        <v>6726.6607999999997</v>
      </c>
      <c r="F450" s="7">
        <f t="shared" si="18"/>
        <v>45.83630292871063</v>
      </c>
      <c r="G450" s="7">
        <f t="shared" si="19"/>
        <v>45.83630292871063</v>
      </c>
      <c r="H450" s="7">
        <v>7859.9083899999996</v>
      </c>
      <c r="I450" s="7">
        <f t="shared" si="20"/>
        <v>85.581923684482035</v>
      </c>
      <c r="N450" s="15"/>
    </row>
    <row r="451" spans="1:14" ht="25.5" x14ac:dyDescent="0.2">
      <c r="A451" s="4" t="s">
        <v>432</v>
      </c>
      <c r="B451" s="5" t="s">
        <v>990</v>
      </c>
      <c r="C451" s="7">
        <v>332184</v>
      </c>
      <c r="D451" s="7">
        <v>332184</v>
      </c>
      <c r="E451" s="7">
        <v>285473.90786000004</v>
      </c>
      <c r="F451" s="7">
        <f t="shared" si="18"/>
        <v>85.93848826553959</v>
      </c>
      <c r="G451" s="7">
        <f t="shared" si="19"/>
        <v>85.93848826553959</v>
      </c>
      <c r="H451" s="7">
        <v>211170.48890999999</v>
      </c>
      <c r="I451" s="7">
        <f t="shared" si="20"/>
        <v>135.18645968645166</v>
      </c>
      <c r="N451" s="15"/>
    </row>
    <row r="452" spans="1:14" ht="63.75" x14ac:dyDescent="0.2">
      <c r="A452" s="4" t="s">
        <v>433</v>
      </c>
      <c r="B452" s="5" t="s">
        <v>991</v>
      </c>
      <c r="C452" s="7">
        <v>5761.8</v>
      </c>
      <c r="D452" s="7">
        <v>5761.8</v>
      </c>
      <c r="E452" s="7">
        <v>5761.8</v>
      </c>
      <c r="F452" s="7">
        <f t="shared" si="18"/>
        <v>100</v>
      </c>
      <c r="G452" s="7">
        <f t="shared" si="19"/>
        <v>100</v>
      </c>
      <c r="H452" s="7">
        <v>9333.7999999999993</v>
      </c>
      <c r="I452" s="7">
        <f t="shared" si="20"/>
        <v>61.730484904326218</v>
      </c>
      <c r="N452" s="15"/>
    </row>
    <row r="453" spans="1:14" ht="63.75" x14ac:dyDescent="0.2">
      <c r="A453" s="4" t="s">
        <v>434</v>
      </c>
      <c r="B453" s="5" t="s">
        <v>992</v>
      </c>
      <c r="C453" s="7">
        <v>5761.8</v>
      </c>
      <c r="D453" s="7">
        <v>5761.8</v>
      </c>
      <c r="E453" s="7">
        <v>5761.8</v>
      </c>
      <c r="F453" s="7">
        <f t="shared" si="18"/>
        <v>100</v>
      </c>
      <c r="G453" s="7">
        <f t="shared" si="19"/>
        <v>100</v>
      </c>
      <c r="H453" s="7">
        <v>9333.7999999999993</v>
      </c>
      <c r="I453" s="7">
        <f t="shared" si="20"/>
        <v>61.730484904326218</v>
      </c>
      <c r="N453" s="15"/>
    </row>
    <row r="454" spans="1:14" ht="38.25" x14ac:dyDescent="0.2">
      <c r="A454" s="4" t="s">
        <v>435</v>
      </c>
      <c r="B454" s="5" t="s">
        <v>993</v>
      </c>
      <c r="C454" s="7">
        <v>7569.3</v>
      </c>
      <c r="D454" s="7">
        <v>7569.3</v>
      </c>
      <c r="E454" s="7">
        <v>7569.3</v>
      </c>
      <c r="F454" s="7">
        <f t="shared" si="18"/>
        <v>100</v>
      </c>
      <c r="G454" s="7">
        <f t="shared" si="19"/>
        <v>100</v>
      </c>
      <c r="H454" s="7">
        <v>6145.3</v>
      </c>
      <c r="I454" s="7">
        <f t="shared" si="20"/>
        <v>123.17218036548256</v>
      </c>
      <c r="N454" s="15"/>
    </row>
    <row r="455" spans="1:14" ht="38.25" x14ac:dyDescent="0.2">
      <c r="A455" s="4" t="s">
        <v>436</v>
      </c>
      <c r="B455" s="5" t="s">
        <v>994</v>
      </c>
      <c r="C455" s="7">
        <v>7569.3</v>
      </c>
      <c r="D455" s="7">
        <v>7569.3</v>
      </c>
      <c r="E455" s="7">
        <v>7569.3</v>
      </c>
      <c r="F455" s="7">
        <f t="shared" si="18"/>
        <v>100</v>
      </c>
      <c r="G455" s="7">
        <f t="shared" si="19"/>
        <v>100</v>
      </c>
      <c r="H455" s="7">
        <v>6145.3</v>
      </c>
      <c r="I455" s="7">
        <f t="shared" si="20"/>
        <v>123.17218036548256</v>
      </c>
      <c r="N455" s="15"/>
    </row>
    <row r="456" spans="1:14" ht="38.25" x14ac:dyDescent="0.2">
      <c r="A456" s="4" t="s">
        <v>1398</v>
      </c>
      <c r="B456" s="5" t="s">
        <v>1399</v>
      </c>
      <c r="C456" s="7">
        <v>0</v>
      </c>
      <c r="D456" s="7">
        <v>0</v>
      </c>
      <c r="E456" s="7">
        <v>0</v>
      </c>
      <c r="F456" s="7">
        <v>0</v>
      </c>
      <c r="G456" s="7">
        <v>0</v>
      </c>
      <c r="H456" s="7">
        <v>28299.515090000001</v>
      </c>
      <c r="I456" s="7">
        <f t="shared" si="20"/>
        <v>0</v>
      </c>
      <c r="N456" s="15"/>
    </row>
    <row r="457" spans="1:14" ht="38.25" x14ac:dyDescent="0.2">
      <c r="A457" s="4" t="s">
        <v>1400</v>
      </c>
      <c r="B457" s="5" t="s">
        <v>1401</v>
      </c>
      <c r="C457" s="7">
        <v>0</v>
      </c>
      <c r="D457" s="7">
        <v>0</v>
      </c>
      <c r="E457" s="7">
        <v>0</v>
      </c>
      <c r="F457" s="7">
        <v>0</v>
      </c>
      <c r="G457" s="7">
        <v>0</v>
      </c>
      <c r="H457" s="7">
        <v>28299.515090000001</v>
      </c>
      <c r="I457" s="7">
        <f t="shared" si="20"/>
        <v>0</v>
      </c>
      <c r="N457" s="15"/>
    </row>
    <row r="458" spans="1:14" ht="38.25" x14ac:dyDescent="0.2">
      <c r="A458" s="4" t="s">
        <v>437</v>
      </c>
      <c r="B458" s="5" t="s">
        <v>995</v>
      </c>
      <c r="C458" s="7">
        <v>19086.7</v>
      </c>
      <c r="D458" s="7">
        <v>19086.7</v>
      </c>
      <c r="E458" s="7">
        <v>17912.628000000001</v>
      </c>
      <c r="F458" s="7">
        <f t="shared" si="18"/>
        <v>93.848742841874184</v>
      </c>
      <c r="G458" s="7">
        <f t="shared" si="19"/>
        <v>93.848742841874184</v>
      </c>
      <c r="H458" s="7">
        <v>7528.86</v>
      </c>
      <c r="I458" s="7">
        <f t="shared" si="20"/>
        <v>237.91952566524017</v>
      </c>
      <c r="N458" s="15"/>
    </row>
    <row r="459" spans="1:14" ht="51" x14ac:dyDescent="0.2">
      <c r="A459" s="4" t="s">
        <v>438</v>
      </c>
      <c r="B459" s="5" t="s">
        <v>996</v>
      </c>
      <c r="C459" s="7">
        <v>19086.7</v>
      </c>
      <c r="D459" s="7">
        <v>19086.7</v>
      </c>
      <c r="E459" s="7">
        <v>17912.628000000001</v>
      </c>
      <c r="F459" s="7">
        <f t="shared" si="18"/>
        <v>93.848742841874184</v>
      </c>
      <c r="G459" s="7">
        <f t="shared" si="19"/>
        <v>93.848742841874184</v>
      </c>
      <c r="H459" s="7">
        <v>7528.86</v>
      </c>
      <c r="I459" s="7">
        <f t="shared" si="20"/>
        <v>237.91952566524017</v>
      </c>
      <c r="N459" s="15"/>
    </row>
    <row r="460" spans="1:14" ht="38.25" x14ac:dyDescent="0.2">
      <c r="A460" s="4" t="s">
        <v>439</v>
      </c>
      <c r="B460" s="5" t="s">
        <v>997</v>
      </c>
      <c r="C460" s="7">
        <v>80339.3</v>
      </c>
      <c r="D460" s="7">
        <v>80339.3</v>
      </c>
      <c r="E460" s="7">
        <v>77878.044500000004</v>
      </c>
      <c r="F460" s="7">
        <f t="shared" si="18"/>
        <v>96.936424016639435</v>
      </c>
      <c r="G460" s="7">
        <f t="shared" si="19"/>
        <v>96.936424016639435</v>
      </c>
      <c r="H460" s="7">
        <v>75930.062950000007</v>
      </c>
      <c r="I460" s="7">
        <f t="shared" si="20"/>
        <v>102.56549444886242</v>
      </c>
      <c r="N460" s="15"/>
    </row>
    <row r="461" spans="1:14" s="15" customFormat="1" ht="51" x14ac:dyDescent="0.2">
      <c r="A461" s="4" t="s">
        <v>440</v>
      </c>
      <c r="B461" s="5" t="s">
        <v>998</v>
      </c>
      <c r="C461" s="7">
        <v>80339.3</v>
      </c>
      <c r="D461" s="7">
        <v>80339.3</v>
      </c>
      <c r="E461" s="7">
        <v>77878.044500000004</v>
      </c>
      <c r="F461" s="7">
        <f t="shared" si="18"/>
        <v>96.936424016639435</v>
      </c>
      <c r="G461" s="7">
        <f t="shared" si="19"/>
        <v>96.936424016639435</v>
      </c>
      <c r="H461" s="7">
        <v>75930.062950000007</v>
      </c>
      <c r="I461" s="7">
        <f t="shared" si="20"/>
        <v>102.56549444886242</v>
      </c>
    </row>
    <row r="462" spans="1:14" ht="51" x14ac:dyDescent="0.2">
      <c r="A462" s="4" t="s">
        <v>441</v>
      </c>
      <c r="B462" s="5" t="s">
        <v>999</v>
      </c>
      <c r="C462" s="7">
        <v>18.100000000000001</v>
      </c>
      <c r="D462" s="7">
        <v>18.100000000000001</v>
      </c>
      <c r="E462" s="7">
        <v>16.326640000000001</v>
      </c>
      <c r="F462" s="7">
        <f t="shared" si="18"/>
        <v>90.202430939226517</v>
      </c>
      <c r="G462" s="7">
        <f t="shared" si="19"/>
        <v>90.202430939226517</v>
      </c>
      <c r="H462" s="7">
        <v>15.698649999999999</v>
      </c>
      <c r="I462" s="7">
        <f t="shared" si="20"/>
        <v>104.00028027887748</v>
      </c>
    </row>
    <row r="463" spans="1:14" ht="63.75" x14ac:dyDescent="0.2">
      <c r="A463" s="4" t="s">
        <v>442</v>
      </c>
      <c r="B463" s="5" t="s">
        <v>1000</v>
      </c>
      <c r="C463" s="7">
        <v>18.100000000000001</v>
      </c>
      <c r="D463" s="7">
        <v>18.100000000000001</v>
      </c>
      <c r="E463" s="7">
        <v>16.326640000000001</v>
      </c>
      <c r="F463" s="7">
        <f t="shared" si="18"/>
        <v>90.202430939226517</v>
      </c>
      <c r="G463" s="7">
        <f t="shared" si="19"/>
        <v>90.202430939226517</v>
      </c>
      <c r="H463" s="7">
        <v>15.698649999999999</v>
      </c>
      <c r="I463" s="7">
        <f t="shared" si="20"/>
        <v>104.00028027887748</v>
      </c>
    </row>
    <row r="464" spans="1:14" ht="25.5" x14ac:dyDescent="0.2">
      <c r="A464" s="4" t="s">
        <v>443</v>
      </c>
      <c r="B464" s="5" t="s">
        <v>1001</v>
      </c>
      <c r="C464" s="7">
        <v>861572.3</v>
      </c>
      <c r="D464" s="7">
        <v>973307.1</v>
      </c>
      <c r="E464" s="7">
        <v>846894.02436000004</v>
      </c>
      <c r="F464" s="7">
        <f t="shared" si="18"/>
        <v>98.29633849184799</v>
      </c>
      <c r="G464" s="7">
        <f t="shared" si="19"/>
        <v>87.012005189317961</v>
      </c>
      <c r="H464" s="7">
        <v>828813.28229</v>
      </c>
      <c r="I464" s="7">
        <f t="shared" si="20"/>
        <v>102.18152175602727</v>
      </c>
    </row>
    <row r="465" spans="1:14" ht="25.5" x14ac:dyDescent="0.2">
      <c r="A465" s="4" t="s">
        <v>444</v>
      </c>
      <c r="B465" s="5" t="s">
        <v>1002</v>
      </c>
      <c r="C465" s="7">
        <v>861572.3</v>
      </c>
      <c r="D465" s="7">
        <v>973307.1</v>
      </c>
      <c r="E465" s="7">
        <v>846894.02436000004</v>
      </c>
      <c r="F465" s="7">
        <f t="shared" si="18"/>
        <v>98.29633849184799</v>
      </c>
      <c r="G465" s="7">
        <f t="shared" si="19"/>
        <v>87.012005189317961</v>
      </c>
      <c r="H465" s="7">
        <v>828813.28229</v>
      </c>
      <c r="I465" s="7">
        <f t="shared" si="20"/>
        <v>102.18152175602727</v>
      </c>
      <c r="K465" s="11">
        <v>291</v>
      </c>
    </row>
    <row r="466" spans="1:14" ht="26.25" x14ac:dyDescent="0.25">
      <c r="A466" s="4" t="s">
        <v>1402</v>
      </c>
      <c r="B466" s="37" t="s">
        <v>1403</v>
      </c>
      <c r="C466" s="7">
        <v>0</v>
      </c>
      <c r="D466" s="7">
        <v>0</v>
      </c>
      <c r="E466" s="7">
        <v>0</v>
      </c>
      <c r="F466" s="7">
        <v>0</v>
      </c>
      <c r="G466" s="7">
        <v>0</v>
      </c>
      <c r="H466" s="7">
        <v>8003.6119400000007</v>
      </c>
      <c r="I466" s="7">
        <f t="shared" si="20"/>
        <v>0</v>
      </c>
    </row>
    <row r="467" spans="1:14" ht="39" x14ac:dyDescent="0.25">
      <c r="A467" s="4" t="s">
        <v>1404</v>
      </c>
      <c r="B467" s="37" t="s">
        <v>1405</v>
      </c>
      <c r="C467" s="7">
        <v>0</v>
      </c>
      <c r="D467" s="7">
        <v>0</v>
      </c>
      <c r="E467" s="7">
        <v>0</v>
      </c>
      <c r="F467" s="7">
        <v>0</v>
      </c>
      <c r="G467" s="7">
        <v>0</v>
      </c>
      <c r="H467" s="7">
        <v>8003.6119400000007</v>
      </c>
      <c r="I467" s="7">
        <f t="shared" si="20"/>
        <v>0</v>
      </c>
    </row>
    <row r="468" spans="1:14" ht="63.75" x14ac:dyDescent="0.2">
      <c r="A468" s="4" t="s">
        <v>1406</v>
      </c>
      <c r="B468" s="5" t="s">
        <v>1407</v>
      </c>
      <c r="C468" s="7">
        <v>0</v>
      </c>
      <c r="D468" s="7">
        <v>0</v>
      </c>
      <c r="E468" s="7">
        <v>0</v>
      </c>
      <c r="F468" s="7">
        <v>0</v>
      </c>
      <c r="G468" s="7">
        <v>0</v>
      </c>
      <c r="H468" s="7">
        <v>3171.1417799999999</v>
      </c>
      <c r="I468" s="7">
        <v>0</v>
      </c>
    </row>
    <row r="469" spans="1:14" ht="76.5" x14ac:dyDescent="0.2">
      <c r="A469" s="4" t="s">
        <v>1408</v>
      </c>
      <c r="B469" s="5" t="s">
        <v>1409</v>
      </c>
      <c r="C469" s="7">
        <v>0</v>
      </c>
      <c r="D469" s="7">
        <v>0</v>
      </c>
      <c r="E469" s="7">
        <v>0</v>
      </c>
      <c r="F469" s="7">
        <v>0</v>
      </c>
      <c r="G469" s="7">
        <v>0</v>
      </c>
      <c r="H469" s="7">
        <v>3171.1417799999999</v>
      </c>
      <c r="I469" s="7">
        <v>0</v>
      </c>
    </row>
    <row r="470" spans="1:14" ht="63.75" x14ac:dyDescent="0.2">
      <c r="A470" s="4" t="s">
        <v>1410</v>
      </c>
      <c r="B470" s="5" t="s">
        <v>1411</v>
      </c>
      <c r="C470" s="7">
        <v>0</v>
      </c>
      <c r="D470" s="7">
        <v>0</v>
      </c>
      <c r="E470" s="7">
        <v>0</v>
      </c>
      <c r="F470" s="7">
        <v>0</v>
      </c>
      <c r="G470" s="7">
        <v>0</v>
      </c>
      <c r="H470" s="7">
        <v>135.06571</v>
      </c>
      <c r="I470" s="7">
        <v>0</v>
      </c>
    </row>
    <row r="471" spans="1:14" ht="63.75" x14ac:dyDescent="0.2">
      <c r="A471" s="4" t="s">
        <v>1412</v>
      </c>
      <c r="B471" s="5" t="s">
        <v>1413</v>
      </c>
      <c r="C471" s="7">
        <v>0</v>
      </c>
      <c r="D471" s="7">
        <v>0</v>
      </c>
      <c r="E471" s="7">
        <v>0</v>
      </c>
      <c r="F471" s="7">
        <v>0</v>
      </c>
      <c r="G471" s="7">
        <v>0</v>
      </c>
      <c r="H471" s="7">
        <v>135.06571</v>
      </c>
      <c r="I471" s="7">
        <v>0</v>
      </c>
    </row>
    <row r="472" spans="1:14" ht="51" x14ac:dyDescent="0.2">
      <c r="A472" s="4" t="s">
        <v>445</v>
      </c>
      <c r="B472" s="5" t="s">
        <v>1003</v>
      </c>
      <c r="C472" s="7">
        <v>301431</v>
      </c>
      <c r="D472" s="7">
        <v>339431</v>
      </c>
      <c r="E472" s="7">
        <v>275754.48441000003</v>
      </c>
      <c r="F472" s="7">
        <f t="shared" si="18"/>
        <v>91.481793315883252</v>
      </c>
      <c r="G472" s="7">
        <f t="shared" si="19"/>
        <v>81.240218014854278</v>
      </c>
      <c r="H472" s="7">
        <v>396086.38323000004</v>
      </c>
      <c r="I472" s="7">
        <f t="shared" si="20"/>
        <v>69.619783987846546</v>
      </c>
      <c r="K472" s="11">
        <v>291</v>
      </c>
      <c r="N472" s="15"/>
    </row>
    <row r="473" spans="1:14" ht="25.5" x14ac:dyDescent="0.2">
      <c r="A473" s="4" t="s">
        <v>446</v>
      </c>
      <c r="B473" s="5" t="s">
        <v>1004</v>
      </c>
      <c r="C473" s="7">
        <v>51772.6</v>
      </c>
      <c r="D473" s="7">
        <v>51772.6</v>
      </c>
      <c r="E473" s="7">
        <v>49647.921289999998</v>
      </c>
      <c r="F473" s="7">
        <f t="shared" si="18"/>
        <v>95.896132877236212</v>
      </c>
      <c r="G473" s="7">
        <f t="shared" si="19"/>
        <v>95.896132877236212</v>
      </c>
      <c r="H473" s="7">
        <v>0</v>
      </c>
      <c r="I473" s="7" t="e">
        <f t="shared" si="20"/>
        <v>#DIV/0!</v>
      </c>
      <c r="N473" s="15"/>
    </row>
    <row r="474" spans="1:14" ht="25.5" x14ac:dyDescent="0.2">
      <c r="A474" s="4" t="s">
        <v>447</v>
      </c>
      <c r="B474" s="5" t="s">
        <v>1005</v>
      </c>
      <c r="C474" s="7">
        <v>51772.6</v>
      </c>
      <c r="D474" s="7">
        <v>51772.6</v>
      </c>
      <c r="E474" s="7">
        <v>49647.921289999998</v>
      </c>
      <c r="F474" s="7">
        <f t="shared" si="18"/>
        <v>95.896132877236212</v>
      </c>
      <c r="G474" s="7">
        <f t="shared" si="19"/>
        <v>95.896132877236212</v>
      </c>
      <c r="H474" s="7">
        <v>0</v>
      </c>
      <c r="I474" s="7" t="e">
        <f t="shared" si="20"/>
        <v>#DIV/0!</v>
      </c>
      <c r="N474" s="15"/>
    </row>
    <row r="475" spans="1:14" ht="76.5" x14ac:dyDescent="0.2">
      <c r="A475" s="4" t="s">
        <v>1414</v>
      </c>
      <c r="B475" s="5" t="s">
        <v>1415</v>
      </c>
      <c r="C475" s="7">
        <v>0</v>
      </c>
      <c r="D475" s="7">
        <v>0</v>
      </c>
      <c r="E475" s="7">
        <v>0</v>
      </c>
      <c r="F475" s="7">
        <v>0</v>
      </c>
      <c r="G475" s="7">
        <v>0</v>
      </c>
      <c r="H475" s="7">
        <v>375498.72230000002</v>
      </c>
      <c r="I475" s="7">
        <v>0</v>
      </c>
      <c r="N475" s="15"/>
    </row>
    <row r="476" spans="1:14" ht="89.25" x14ac:dyDescent="0.2">
      <c r="A476" s="4" t="s">
        <v>1416</v>
      </c>
      <c r="B476" s="5" t="s">
        <v>1417</v>
      </c>
      <c r="C476" s="7">
        <v>0</v>
      </c>
      <c r="D476" s="7">
        <v>0</v>
      </c>
      <c r="E476" s="7">
        <v>0</v>
      </c>
      <c r="F476" s="7">
        <v>0</v>
      </c>
      <c r="G476" s="7">
        <v>0</v>
      </c>
      <c r="H476" s="7">
        <v>375498.72230000002</v>
      </c>
      <c r="I476" s="7">
        <v>0</v>
      </c>
      <c r="N476" s="15"/>
    </row>
    <row r="477" spans="1:14" x14ac:dyDescent="0.2">
      <c r="A477" s="4" t="s">
        <v>448</v>
      </c>
      <c r="B477" s="5" t="s">
        <v>1006</v>
      </c>
      <c r="C477" s="7">
        <v>9868.1</v>
      </c>
      <c r="D477" s="7">
        <v>10217.299999999999</v>
      </c>
      <c r="E477" s="7">
        <v>10217.299999999999</v>
      </c>
      <c r="F477" s="7">
        <f t="shared" si="18"/>
        <v>103.53867512489738</v>
      </c>
      <c r="G477" s="7">
        <f t="shared" si="19"/>
        <v>100</v>
      </c>
      <c r="H477" s="7">
        <v>34156</v>
      </c>
      <c r="I477" s="7">
        <f t="shared" si="20"/>
        <v>29.913631572783693</v>
      </c>
      <c r="N477" s="15"/>
    </row>
    <row r="478" spans="1:14" ht="25.5" x14ac:dyDescent="0.2">
      <c r="A478" s="4" t="s">
        <v>449</v>
      </c>
      <c r="B478" s="5" t="s">
        <v>1007</v>
      </c>
      <c r="C478" s="7">
        <v>9868.1</v>
      </c>
      <c r="D478" s="7">
        <v>10217.299999999999</v>
      </c>
      <c r="E478" s="7">
        <v>10217.299999999999</v>
      </c>
      <c r="F478" s="7">
        <f t="shared" si="18"/>
        <v>103.53867512489738</v>
      </c>
      <c r="G478" s="7">
        <f t="shared" si="19"/>
        <v>100</v>
      </c>
      <c r="H478" s="7">
        <v>34156</v>
      </c>
      <c r="I478" s="7">
        <f t="shared" si="20"/>
        <v>29.913631572783693</v>
      </c>
      <c r="N478" s="15"/>
    </row>
    <row r="479" spans="1:14" ht="51" x14ac:dyDescent="0.2">
      <c r="A479" s="4" t="s">
        <v>1418</v>
      </c>
      <c r="B479" s="5" t="s">
        <v>1419</v>
      </c>
      <c r="C479" s="7">
        <v>0</v>
      </c>
      <c r="D479" s="7">
        <v>0</v>
      </c>
      <c r="E479" s="7">
        <v>0</v>
      </c>
      <c r="F479" s="7">
        <v>0</v>
      </c>
      <c r="G479" s="7">
        <v>0</v>
      </c>
      <c r="H479" s="7">
        <v>35323.4</v>
      </c>
      <c r="I479" s="7">
        <v>0</v>
      </c>
      <c r="N479" s="15"/>
    </row>
    <row r="480" spans="1:14" ht="51" x14ac:dyDescent="0.2">
      <c r="A480" s="4" t="s">
        <v>1420</v>
      </c>
      <c r="B480" s="5" t="s">
        <v>1421</v>
      </c>
      <c r="C480" s="7">
        <v>0</v>
      </c>
      <c r="D480" s="7">
        <v>0</v>
      </c>
      <c r="E480" s="7">
        <v>0</v>
      </c>
      <c r="F480" s="7">
        <v>0</v>
      </c>
      <c r="G480" s="7">
        <v>0</v>
      </c>
      <c r="H480" s="7">
        <v>35323.4</v>
      </c>
      <c r="I480" s="7">
        <v>0</v>
      </c>
      <c r="N480" s="15"/>
    </row>
    <row r="481" spans="1:14" ht="51" x14ac:dyDescent="0.2">
      <c r="A481" s="4" t="s">
        <v>450</v>
      </c>
      <c r="B481" s="5" t="s">
        <v>1008</v>
      </c>
      <c r="C481" s="7">
        <v>7564.3</v>
      </c>
      <c r="D481" s="7">
        <v>7564.3</v>
      </c>
      <c r="E481" s="7">
        <v>7564.3</v>
      </c>
      <c r="F481" s="7">
        <f t="shared" si="18"/>
        <v>100</v>
      </c>
      <c r="G481" s="7">
        <f t="shared" si="19"/>
        <v>100</v>
      </c>
      <c r="H481" s="7">
        <v>17440</v>
      </c>
      <c r="I481" s="7">
        <f t="shared" si="20"/>
        <v>43.373279816513758</v>
      </c>
      <c r="N481" s="15"/>
    </row>
    <row r="482" spans="1:14" ht="51" x14ac:dyDescent="0.2">
      <c r="A482" s="4" t="s">
        <v>451</v>
      </c>
      <c r="B482" s="5" t="s">
        <v>1009</v>
      </c>
      <c r="C482" s="7">
        <v>7564.3</v>
      </c>
      <c r="D482" s="7">
        <v>7564.3</v>
      </c>
      <c r="E482" s="7">
        <v>7564.3</v>
      </c>
      <c r="F482" s="7">
        <f t="shared" si="18"/>
        <v>100</v>
      </c>
      <c r="G482" s="7">
        <f t="shared" si="19"/>
        <v>100</v>
      </c>
      <c r="H482" s="7">
        <v>17440</v>
      </c>
      <c r="I482" s="7">
        <f t="shared" si="20"/>
        <v>43.373279816513758</v>
      </c>
    </row>
    <row r="483" spans="1:14" ht="63.75" x14ac:dyDescent="0.2">
      <c r="A483" s="4" t="s">
        <v>452</v>
      </c>
      <c r="B483" s="5" t="s">
        <v>1010</v>
      </c>
      <c r="C483" s="7">
        <v>312667.40000000002</v>
      </c>
      <c r="D483" s="7">
        <v>336563.3</v>
      </c>
      <c r="E483" s="7">
        <v>333014.82152</v>
      </c>
      <c r="F483" s="7">
        <f t="shared" si="18"/>
        <v>106.50768884763808</v>
      </c>
      <c r="G483" s="7">
        <f t="shared" si="19"/>
        <v>98.945672781316333</v>
      </c>
      <c r="H483" s="7">
        <v>292230.77812000003</v>
      </c>
      <c r="I483" s="7">
        <f t="shared" si="20"/>
        <v>113.9561081356231</v>
      </c>
    </row>
    <row r="484" spans="1:14" ht="63.75" x14ac:dyDescent="0.2">
      <c r="A484" s="4" t="s">
        <v>453</v>
      </c>
      <c r="B484" s="5" t="s">
        <v>1011</v>
      </c>
      <c r="C484" s="7">
        <v>312667.40000000002</v>
      </c>
      <c r="D484" s="7">
        <v>336563.3</v>
      </c>
      <c r="E484" s="7">
        <v>333014.82152</v>
      </c>
      <c r="F484" s="7">
        <f t="shared" si="18"/>
        <v>106.50768884763808</v>
      </c>
      <c r="G484" s="7">
        <f t="shared" si="19"/>
        <v>98.945672781316333</v>
      </c>
      <c r="H484" s="7">
        <v>292230.77812000003</v>
      </c>
      <c r="I484" s="7">
        <f t="shared" si="20"/>
        <v>113.9561081356231</v>
      </c>
    </row>
    <row r="485" spans="1:14" x14ac:dyDescent="0.2">
      <c r="A485" s="4" t="s">
        <v>1422</v>
      </c>
      <c r="B485" s="5" t="s">
        <v>1423</v>
      </c>
      <c r="C485" s="7">
        <v>0</v>
      </c>
      <c r="D485" s="7">
        <v>0</v>
      </c>
      <c r="E485" s="7">
        <v>0</v>
      </c>
      <c r="F485" s="7">
        <v>0</v>
      </c>
      <c r="G485" s="7">
        <v>0</v>
      </c>
      <c r="H485" s="7">
        <v>19465.900000000001</v>
      </c>
      <c r="I485" s="7">
        <v>0</v>
      </c>
    </row>
    <row r="486" spans="1:14" ht="25.5" x14ac:dyDescent="0.2">
      <c r="A486" s="4" t="s">
        <v>1424</v>
      </c>
      <c r="B486" s="5" t="s">
        <v>1425</v>
      </c>
      <c r="C486" s="7">
        <v>0</v>
      </c>
      <c r="D486" s="7">
        <v>0</v>
      </c>
      <c r="E486" s="7">
        <v>0</v>
      </c>
      <c r="F486" s="7">
        <v>0</v>
      </c>
      <c r="G486" s="7">
        <v>0</v>
      </c>
      <c r="H486" s="7">
        <v>19465.900000000001</v>
      </c>
      <c r="I486" s="7">
        <v>0</v>
      </c>
    </row>
    <row r="487" spans="1:14" ht="25.5" x14ac:dyDescent="0.2">
      <c r="A487" s="4" t="s">
        <v>454</v>
      </c>
      <c r="B487" s="5" t="s">
        <v>1012</v>
      </c>
      <c r="C487" s="7">
        <v>8209.6</v>
      </c>
      <c r="D487" s="7">
        <v>8209.6</v>
      </c>
      <c r="E487" s="7">
        <v>5052.0240000000003</v>
      </c>
      <c r="F487" s="7">
        <f t="shared" si="18"/>
        <v>61.538004287663227</v>
      </c>
      <c r="G487" s="7">
        <f t="shared" si="19"/>
        <v>61.538004287663227</v>
      </c>
      <c r="H487" s="7">
        <v>0</v>
      </c>
      <c r="I487" s="7" t="e">
        <f t="shared" si="20"/>
        <v>#DIV/0!</v>
      </c>
    </row>
    <row r="488" spans="1:14" ht="25.5" x14ac:dyDescent="0.2">
      <c r="A488" s="4" t="s">
        <v>455</v>
      </c>
      <c r="B488" s="5" t="s">
        <v>1013</v>
      </c>
      <c r="C488" s="7">
        <v>8209.6</v>
      </c>
      <c r="D488" s="7">
        <v>8209.6</v>
      </c>
      <c r="E488" s="7">
        <v>5052.0240000000003</v>
      </c>
      <c r="F488" s="7">
        <f t="shared" si="18"/>
        <v>61.538004287663227</v>
      </c>
      <c r="G488" s="7">
        <f t="shared" si="19"/>
        <v>61.538004287663227</v>
      </c>
      <c r="H488" s="7">
        <v>0</v>
      </c>
      <c r="I488" s="7" t="e">
        <f t="shared" si="20"/>
        <v>#DIV/0!</v>
      </c>
    </row>
    <row r="489" spans="1:14" ht="25.5" x14ac:dyDescent="0.2">
      <c r="A489" s="4" t="s">
        <v>456</v>
      </c>
      <c r="B489" s="5" t="s">
        <v>1014</v>
      </c>
      <c r="C489" s="7">
        <v>1188650.2</v>
      </c>
      <c r="D489" s="7">
        <v>1188650.2</v>
      </c>
      <c r="E489" s="7">
        <v>925741.28771000006</v>
      </c>
      <c r="F489" s="7">
        <f t="shared" si="18"/>
        <v>77.881725650658211</v>
      </c>
      <c r="G489" s="7">
        <f t="shared" si="19"/>
        <v>77.881725650658211</v>
      </c>
      <c r="H489" s="7">
        <v>959961.69226000004</v>
      </c>
      <c r="I489" s="7">
        <f t="shared" si="20"/>
        <v>96.435232277921813</v>
      </c>
      <c r="J489" s="23"/>
    </row>
    <row r="490" spans="1:14" ht="25.5" x14ac:dyDescent="0.2">
      <c r="A490" s="4" t="s">
        <v>457</v>
      </c>
      <c r="B490" s="5" t="s">
        <v>1015</v>
      </c>
      <c r="C490" s="7">
        <v>1188650.2</v>
      </c>
      <c r="D490" s="7">
        <v>1188650.2</v>
      </c>
      <c r="E490" s="7">
        <v>925741.28771000006</v>
      </c>
      <c r="F490" s="7">
        <f t="shared" si="18"/>
        <v>77.881725650658211</v>
      </c>
      <c r="G490" s="7">
        <f t="shared" si="19"/>
        <v>77.881725650658211</v>
      </c>
      <c r="H490" s="7">
        <v>959961.69226000004</v>
      </c>
      <c r="I490" s="7">
        <f t="shared" si="20"/>
        <v>96.435232277921813</v>
      </c>
    </row>
    <row r="491" spans="1:14" ht="25.5" x14ac:dyDescent="0.2">
      <c r="A491" s="4" t="s">
        <v>458</v>
      </c>
      <c r="B491" s="5" t="s">
        <v>1016</v>
      </c>
      <c r="C491" s="7">
        <v>123005.7</v>
      </c>
      <c r="D491" s="7">
        <v>123005.7</v>
      </c>
      <c r="E491" s="7">
        <v>103612.52055</v>
      </c>
      <c r="F491" s="7">
        <f t="shared" si="18"/>
        <v>84.2339180623337</v>
      </c>
      <c r="G491" s="7">
        <f t="shared" si="19"/>
        <v>84.2339180623337</v>
      </c>
      <c r="H491" s="7">
        <v>72019.877400000012</v>
      </c>
      <c r="I491" s="7">
        <f t="shared" si="20"/>
        <v>143.86656058095426</v>
      </c>
    </row>
    <row r="492" spans="1:14" x14ac:dyDescent="0.2">
      <c r="A492" s="4" t="s">
        <v>459</v>
      </c>
      <c r="B492" s="5" t="s">
        <v>1017</v>
      </c>
      <c r="C492" s="7">
        <v>6419339.7999999998</v>
      </c>
      <c r="D492" s="7">
        <f>D493+D494+D497+D499+D500+D502+D504+D506+D507+D511+D516+D518+D519+D525+D527+D528+D530+D534+D536+D538+D540++D541+D543+D513</f>
        <v>6612660.9372900007</v>
      </c>
      <c r="E492" s="7">
        <v>5666014.9667600002</v>
      </c>
      <c r="F492" s="7">
        <f t="shared" si="18"/>
        <v>88.264761537627294</v>
      </c>
      <c r="G492" s="7">
        <f t="shared" si="19"/>
        <v>85.684341303639329</v>
      </c>
      <c r="H492" s="7">
        <v>4389457.4227600005</v>
      </c>
      <c r="I492" s="7">
        <f t="shared" si="20"/>
        <v>129.08235394609036</v>
      </c>
    </row>
    <row r="493" spans="1:14" ht="38.25" x14ac:dyDescent="0.2">
      <c r="A493" s="4" t="s">
        <v>460</v>
      </c>
      <c r="B493" s="5" t="s">
        <v>1018</v>
      </c>
      <c r="C493" s="7">
        <v>7598.4</v>
      </c>
      <c r="D493" s="7">
        <v>18926.44832</v>
      </c>
      <c r="E493" s="7">
        <v>16267.597390000001</v>
      </c>
      <c r="F493" s="7" t="s">
        <v>1454</v>
      </c>
      <c r="G493" s="7">
        <f t="shared" si="19"/>
        <v>85.951664649144277</v>
      </c>
      <c r="H493" s="7">
        <v>9180.5677599999999</v>
      </c>
      <c r="I493" s="7">
        <f t="shared" si="20"/>
        <v>177.19598411852473</v>
      </c>
    </row>
    <row r="494" spans="1:14" ht="38.25" x14ac:dyDescent="0.2">
      <c r="A494" s="4" t="s">
        <v>461</v>
      </c>
      <c r="B494" s="5" t="s">
        <v>1019</v>
      </c>
      <c r="C494" s="7">
        <v>1500</v>
      </c>
      <c r="D494" s="7">
        <v>4476.6889700000002</v>
      </c>
      <c r="E494" s="7">
        <v>3921.2113999999997</v>
      </c>
      <c r="F494" s="7" t="s">
        <v>1454</v>
      </c>
      <c r="G494" s="7">
        <f t="shared" si="19"/>
        <v>87.591776562489216</v>
      </c>
      <c r="H494" s="7">
        <v>2793.0954700000002</v>
      </c>
      <c r="I494" s="7">
        <f t="shared" si="20"/>
        <v>140.38945113465812</v>
      </c>
    </row>
    <row r="495" spans="1:14" ht="51" x14ac:dyDescent="0.2">
      <c r="A495" s="4" t="s">
        <v>1426</v>
      </c>
      <c r="B495" s="5" t="s">
        <v>1427</v>
      </c>
      <c r="C495" s="7">
        <v>0</v>
      </c>
      <c r="D495" s="7">
        <v>0</v>
      </c>
      <c r="E495" s="7">
        <v>0</v>
      </c>
      <c r="F495" s="7">
        <v>0</v>
      </c>
      <c r="G495" s="7">
        <v>0</v>
      </c>
      <c r="H495" s="7">
        <v>710.9</v>
      </c>
      <c r="I495" s="7">
        <v>0</v>
      </c>
    </row>
    <row r="496" spans="1:14" ht="51" x14ac:dyDescent="0.2">
      <c r="A496" s="4" t="s">
        <v>1428</v>
      </c>
      <c r="B496" s="5" t="s">
        <v>1429</v>
      </c>
      <c r="C496" s="7">
        <v>0</v>
      </c>
      <c r="D496" s="7">
        <v>0</v>
      </c>
      <c r="E496" s="7">
        <v>0</v>
      </c>
      <c r="F496" s="7">
        <v>0</v>
      </c>
      <c r="G496" s="7">
        <v>0</v>
      </c>
      <c r="H496" s="7">
        <v>710.9</v>
      </c>
      <c r="I496" s="7">
        <v>0</v>
      </c>
    </row>
    <row r="497" spans="1:14" ht="25.5" x14ac:dyDescent="0.2">
      <c r="A497" s="4" t="s">
        <v>462</v>
      </c>
      <c r="B497" s="5" t="s">
        <v>1020</v>
      </c>
      <c r="C497" s="7">
        <v>111765.3</v>
      </c>
      <c r="D497" s="7">
        <v>111765.3</v>
      </c>
      <c r="E497" s="7">
        <v>107664.98122</v>
      </c>
      <c r="F497" s="7">
        <f t="shared" si="18"/>
        <v>96.331313225124433</v>
      </c>
      <c r="G497" s="7">
        <f t="shared" si="19"/>
        <v>96.331313225124433</v>
      </c>
      <c r="H497" s="7">
        <v>81855.502200000003</v>
      </c>
      <c r="I497" s="7">
        <f t="shared" si="20"/>
        <v>131.53053652635217</v>
      </c>
    </row>
    <row r="498" spans="1:14" ht="38.25" x14ac:dyDescent="0.2">
      <c r="A498" s="4" t="s">
        <v>463</v>
      </c>
      <c r="B498" s="5" t="s">
        <v>1021</v>
      </c>
      <c r="C498" s="7">
        <v>111765.3</v>
      </c>
      <c r="D498" s="7">
        <v>111765.3</v>
      </c>
      <c r="E498" s="7">
        <v>107664.98122</v>
      </c>
      <c r="F498" s="7">
        <f t="shared" si="18"/>
        <v>96.331313225124433</v>
      </c>
      <c r="G498" s="7">
        <f t="shared" si="19"/>
        <v>96.331313225124433</v>
      </c>
      <c r="H498" s="7">
        <v>81855.502200000003</v>
      </c>
      <c r="I498" s="7">
        <f t="shared" si="20"/>
        <v>131.53053652635217</v>
      </c>
    </row>
    <row r="499" spans="1:14" ht="38.25" x14ac:dyDescent="0.2">
      <c r="A499" s="4" t="s">
        <v>464</v>
      </c>
      <c r="B499" s="5" t="s">
        <v>1022</v>
      </c>
      <c r="C499" s="7">
        <v>253554.6</v>
      </c>
      <c r="D499" s="7">
        <v>253554.6</v>
      </c>
      <c r="E499" s="7">
        <v>155094.4149</v>
      </c>
      <c r="F499" s="7">
        <f t="shared" si="18"/>
        <v>61.168054099590385</v>
      </c>
      <c r="G499" s="7">
        <f t="shared" si="19"/>
        <v>61.168054099590385</v>
      </c>
      <c r="H499" s="7">
        <v>414410.33481000003</v>
      </c>
      <c r="I499" s="7">
        <f t="shared" si="20"/>
        <v>37.425325063649318</v>
      </c>
    </row>
    <row r="500" spans="1:14" ht="38.25" x14ac:dyDescent="0.2">
      <c r="A500" s="4" t="s">
        <v>465</v>
      </c>
      <c r="B500" s="5" t="s">
        <v>1023</v>
      </c>
      <c r="C500" s="7">
        <v>166545.29999999999</v>
      </c>
      <c r="D500" s="7">
        <v>166545.29999999999</v>
      </c>
      <c r="E500" s="7">
        <v>49795.5</v>
      </c>
      <c r="F500" s="7">
        <f t="shared" si="18"/>
        <v>29.89907250459785</v>
      </c>
      <c r="G500" s="7">
        <f t="shared" si="19"/>
        <v>29.89907250459785</v>
      </c>
      <c r="H500" s="7">
        <v>145349.92600000001</v>
      </c>
      <c r="I500" s="7">
        <f t="shared" si="20"/>
        <v>34.259047369587236</v>
      </c>
    </row>
    <row r="501" spans="1:14" ht="38.25" x14ac:dyDescent="0.2">
      <c r="A501" s="42" t="s">
        <v>466</v>
      </c>
      <c r="B501" s="43" t="s">
        <v>1024</v>
      </c>
      <c r="C501" s="44">
        <v>166545.29999999999</v>
      </c>
      <c r="D501" s="44">
        <v>166545.29999999999</v>
      </c>
      <c r="E501" s="44">
        <v>49795.5</v>
      </c>
      <c r="F501" s="7">
        <f t="shared" si="18"/>
        <v>29.89907250459785</v>
      </c>
      <c r="G501" s="7">
        <f t="shared" si="19"/>
        <v>29.89907250459785</v>
      </c>
      <c r="H501" s="44">
        <v>145349.92600000001</v>
      </c>
      <c r="I501" s="7">
        <f t="shared" si="20"/>
        <v>34.259047369587236</v>
      </c>
    </row>
    <row r="502" spans="1:14" ht="76.5" x14ac:dyDescent="0.2">
      <c r="A502" s="42" t="s">
        <v>467</v>
      </c>
      <c r="B502" s="43" t="s">
        <v>1025</v>
      </c>
      <c r="C502" s="44">
        <v>107.5</v>
      </c>
      <c r="D502" s="44">
        <v>107.5</v>
      </c>
      <c r="E502" s="44">
        <v>102.2813</v>
      </c>
      <c r="F502" s="7">
        <f t="shared" si="18"/>
        <v>95.145395348837212</v>
      </c>
      <c r="G502" s="7">
        <f t="shared" si="19"/>
        <v>95.145395348837212</v>
      </c>
      <c r="H502" s="44">
        <v>0</v>
      </c>
      <c r="I502" s="7" t="e">
        <f t="shared" si="20"/>
        <v>#DIV/0!</v>
      </c>
    </row>
    <row r="503" spans="1:14" ht="38.25" x14ac:dyDescent="0.2">
      <c r="A503" s="4" t="s">
        <v>1430</v>
      </c>
      <c r="B503" s="5" t="s">
        <v>1431</v>
      </c>
      <c r="C503" s="44">
        <v>0</v>
      </c>
      <c r="D503" s="44">
        <v>0</v>
      </c>
      <c r="E503" s="44">
        <v>0</v>
      </c>
      <c r="F503" s="7">
        <v>0</v>
      </c>
      <c r="G503" s="7">
        <v>0</v>
      </c>
      <c r="H503" s="44">
        <v>197.923</v>
      </c>
      <c r="I503" s="7">
        <v>0</v>
      </c>
    </row>
    <row r="504" spans="1:14" s="15" customFormat="1" ht="127.5" x14ac:dyDescent="0.2">
      <c r="A504" s="4" t="s">
        <v>468</v>
      </c>
      <c r="B504" s="5" t="s">
        <v>1026</v>
      </c>
      <c r="C504" s="7">
        <v>3768.6</v>
      </c>
      <c r="D504" s="7">
        <v>3768.6</v>
      </c>
      <c r="E504" s="7">
        <v>2331.21785</v>
      </c>
      <c r="F504" s="7">
        <f t="shared" si="18"/>
        <v>61.858988749137609</v>
      </c>
      <c r="G504" s="7">
        <f t="shared" si="19"/>
        <v>61.858988749137609</v>
      </c>
      <c r="H504" s="7">
        <v>3051.2835800000003</v>
      </c>
      <c r="I504" s="7">
        <f t="shared" si="20"/>
        <v>76.401218991254822</v>
      </c>
      <c r="N504" s="11"/>
    </row>
    <row r="505" spans="1:14" s="15" customFormat="1" ht="140.25" x14ac:dyDescent="0.2">
      <c r="A505" s="4" t="s">
        <v>469</v>
      </c>
      <c r="B505" s="5" t="s">
        <v>1027</v>
      </c>
      <c r="C505" s="7">
        <v>3768.6</v>
      </c>
      <c r="D505" s="7">
        <v>3768.6</v>
      </c>
      <c r="E505" s="7">
        <v>2331.21785</v>
      </c>
      <c r="F505" s="7">
        <f t="shared" ref="F505:F576" si="21">E505/C505*100</f>
        <v>61.858988749137609</v>
      </c>
      <c r="G505" s="7">
        <f t="shared" ref="G505:G576" si="22">E505/D505*100</f>
        <v>61.858988749137609</v>
      </c>
      <c r="H505" s="7">
        <v>3051.2835800000003</v>
      </c>
      <c r="I505" s="7">
        <f t="shared" ref="I505:I576" si="23">E505/H505*100</f>
        <v>76.401218991254822</v>
      </c>
      <c r="N505" s="11"/>
    </row>
    <row r="506" spans="1:14" ht="38.25" x14ac:dyDescent="0.2">
      <c r="A506" s="4" t="s">
        <v>470</v>
      </c>
      <c r="B506" s="5" t="s">
        <v>1028</v>
      </c>
      <c r="C506" s="7">
        <v>0</v>
      </c>
      <c r="D506" s="7">
        <v>60</v>
      </c>
      <c r="E506" s="7">
        <v>60</v>
      </c>
      <c r="F506" s="7">
        <v>0</v>
      </c>
      <c r="G506" s="7">
        <f t="shared" si="22"/>
        <v>100</v>
      </c>
      <c r="H506" s="7">
        <v>0</v>
      </c>
      <c r="I506" s="7" t="e">
        <f t="shared" si="23"/>
        <v>#DIV/0!</v>
      </c>
    </row>
    <row r="507" spans="1:14" ht="25.5" x14ac:dyDescent="0.2">
      <c r="A507" s="4" t="s">
        <v>471</v>
      </c>
      <c r="B507" s="5" t="s">
        <v>1029</v>
      </c>
      <c r="C507" s="7">
        <v>20029.2</v>
      </c>
      <c r="D507" s="7">
        <v>20029.2</v>
      </c>
      <c r="E507" s="7">
        <v>20029.2</v>
      </c>
      <c r="F507" s="7">
        <f t="shared" si="21"/>
        <v>100</v>
      </c>
      <c r="G507" s="7">
        <f t="shared" si="22"/>
        <v>100</v>
      </c>
      <c r="H507" s="7">
        <v>0</v>
      </c>
      <c r="I507" s="7" t="e">
        <f t="shared" si="23"/>
        <v>#DIV/0!</v>
      </c>
    </row>
    <row r="508" spans="1:14" ht="38.25" x14ac:dyDescent="0.2">
      <c r="A508" s="4" t="s">
        <v>472</v>
      </c>
      <c r="B508" s="5" t="s">
        <v>1030</v>
      </c>
      <c r="C508" s="7">
        <v>20029.2</v>
      </c>
      <c r="D508" s="7">
        <v>20029.2</v>
      </c>
      <c r="E508" s="7">
        <v>20029.2</v>
      </c>
      <c r="F508" s="7">
        <f t="shared" si="21"/>
        <v>100</v>
      </c>
      <c r="G508" s="7">
        <f t="shared" si="22"/>
        <v>100</v>
      </c>
      <c r="H508" s="7">
        <v>0</v>
      </c>
      <c r="I508" s="7" t="e">
        <f t="shared" si="23"/>
        <v>#DIV/0!</v>
      </c>
    </row>
    <row r="509" spans="1:14" ht="38.25" x14ac:dyDescent="0.2">
      <c r="A509" s="4" t="s">
        <v>1432</v>
      </c>
      <c r="B509" s="5" t="s">
        <v>1433</v>
      </c>
      <c r="C509" s="7">
        <v>0</v>
      </c>
      <c r="D509" s="7">
        <v>0</v>
      </c>
      <c r="E509" s="7">
        <v>0</v>
      </c>
      <c r="F509" s="7">
        <v>0</v>
      </c>
      <c r="G509" s="7">
        <v>0</v>
      </c>
      <c r="H509" s="7">
        <v>25500</v>
      </c>
      <c r="I509" s="7">
        <v>0</v>
      </c>
    </row>
    <row r="510" spans="1:14" ht="51" x14ac:dyDescent="0.2">
      <c r="A510" s="4" t="s">
        <v>1434</v>
      </c>
      <c r="B510" s="5" t="s">
        <v>1435</v>
      </c>
      <c r="C510" s="7">
        <v>0</v>
      </c>
      <c r="D510" s="7">
        <v>0</v>
      </c>
      <c r="E510" s="7">
        <v>0</v>
      </c>
      <c r="F510" s="7">
        <v>0</v>
      </c>
      <c r="G510" s="7">
        <v>0</v>
      </c>
      <c r="H510" s="7">
        <v>25500</v>
      </c>
      <c r="I510" s="7">
        <v>0</v>
      </c>
    </row>
    <row r="511" spans="1:14" ht="38.25" x14ac:dyDescent="0.2">
      <c r="A511" s="4" t="s">
        <v>473</v>
      </c>
      <c r="B511" s="5" t="s">
        <v>1031</v>
      </c>
      <c r="C511" s="7">
        <v>582697.1</v>
      </c>
      <c r="D511" s="7">
        <v>577072.4</v>
      </c>
      <c r="E511" s="7">
        <v>511203.71617999999</v>
      </c>
      <c r="F511" s="7">
        <f t="shared" si="21"/>
        <v>87.730609295978994</v>
      </c>
      <c r="G511" s="7">
        <f t="shared" si="22"/>
        <v>88.585715792333858</v>
      </c>
      <c r="H511" s="7">
        <v>502552.42751000001</v>
      </c>
      <c r="I511" s="7">
        <f t="shared" si="23"/>
        <v>101.72146987984209</v>
      </c>
    </row>
    <row r="512" spans="1:14" ht="51" x14ac:dyDescent="0.2">
      <c r="A512" s="4" t="s">
        <v>474</v>
      </c>
      <c r="B512" s="5" t="s">
        <v>1032</v>
      </c>
      <c r="C512" s="7">
        <v>582697.1</v>
      </c>
      <c r="D512" s="7">
        <f>D511</f>
        <v>577072.4</v>
      </c>
      <c r="E512" s="7">
        <v>511203.71617999999</v>
      </c>
      <c r="F512" s="7">
        <f t="shared" si="21"/>
        <v>87.730609295978994</v>
      </c>
      <c r="G512" s="7">
        <f t="shared" si="22"/>
        <v>88.585715792333858</v>
      </c>
      <c r="H512" s="7">
        <v>502552.42751000001</v>
      </c>
      <c r="I512" s="7">
        <f t="shared" si="23"/>
        <v>101.72146987984209</v>
      </c>
    </row>
    <row r="513" spans="1:14" ht="38.25" x14ac:dyDescent="0.2">
      <c r="A513" s="4" t="s">
        <v>475</v>
      </c>
      <c r="B513" s="5" t="s">
        <v>1033</v>
      </c>
      <c r="C513" s="7">
        <v>7930.2</v>
      </c>
      <c r="D513" s="7">
        <v>7930.2</v>
      </c>
      <c r="E513" s="7">
        <v>0</v>
      </c>
      <c r="F513" s="7">
        <f t="shared" si="21"/>
        <v>0</v>
      </c>
      <c r="G513" s="7">
        <f t="shared" si="22"/>
        <v>0</v>
      </c>
      <c r="H513" s="7">
        <v>0</v>
      </c>
      <c r="I513" s="7" t="e">
        <f t="shared" si="23"/>
        <v>#DIV/0!</v>
      </c>
    </row>
    <row r="514" spans="1:14" ht="38.25" x14ac:dyDescent="0.2">
      <c r="A514" s="4" t="s">
        <v>476</v>
      </c>
      <c r="B514" s="5" t="s">
        <v>1034</v>
      </c>
      <c r="C514" s="7">
        <v>5375.3</v>
      </c>
      <c r="D514" s="7">
        <v>0</v>
      </c>
      <c r="E514" s="7">
        <v>0</v>
      </c>
      <c r="F514" s="7">
        <f t="shared" si="21"/>
        <v>0</v>
      </c>
      <c r="G514" s="7">
        <v>0</v>
      </c>
      <c r="H514" s="7">
        <v>0</v>
      </c>
      <c r="I514" s="7" t="e">
        <f t="shared" si="23"/>
        <v>#DIV/0!</v>
      </c>
    </row>
    <row r="515" spans="1:14" ht="38.25" x14ac:dyDescent="0.2">
      <c r="A515" s="4" t="s">
        <v>477</v>
      </c>
      <c r="B515" s="5" t="s">
        <v>1035</v>
      </c>
      <c r="C515" s="7">
        <v>5375.3</v>
      </c>
      <c r="D515" s="7">
        <v>0</v>
      </c>
      <c r="E515" s="7">
        <v>0</v>
      </c>
      <c r="F515" s="7">
        <f t="shared" si="21"/>
        <v>0</v>
      </c>
      <c r="G515" s="7">
        <v>0</v>
      </c>
      <c r="H515" s="7">
        <v>0</v>
      </c>
      <c r="I515" s="7" t="e">
        <f t="shared" si="23"/>
        <v>#DIV/0!</v>
      </c>
    </row>
    <row r="516" spans="1:14" ht="89.25" x14ac:dyDescent="0.2">
      <c r="A516" s="4" t="s">
        <v>478</v>
      </c>
      <c r="B516" s="5" t="s">
        <v>1036</v>
      </c>
      <c r="C516" s="7">
        <v>77573.2</v>
      </c>
      <c r="D516" s="7">
        <v>77573.2</v>
      </c>
      <c r="E516" s="7">
        <v>65686.679510000002</v>
      </c>
      <c r="F516" s="7">
        <f t="shared" si="21"/>
        <v>84.677027001593345</v>
      </c>
      <c r="G516" s="7">
        <f t="shared" si="22"/>
        <v>84.677027001593345</v>
      </c>
      <c r="H516" s="7">
        <v>0</v>
      </c>
      <c r="I516" s="7" t="e">
        <f t="shared" si="23"/>
        <v>#DIV/0!</v>
      </c>
      <c r="N516" s="15"/>
    </row>
    <row r="517" spans="1:14" ht="89.25" x14ac:dyDescent="0.2">
      <c r="A517" s="4" t="s">
        <v>479</v>
      </c>
      <c r="B517" s="5" t="s">
        <v>1037</v>
      </c>
      <c r="C517" s="7">
        <v>77573.2</v>
      </c>
      <c r="D517" s="7">
        <v>77573.2</v>
      </c>
      <c r="E517" s="7">
        <v>65686.679510000002</v>
      </c>
      <c r="F517" s="7">
        <f t="shared" si="21"/>
        <v>84.677027001593345</v>
      </c>
      <c r="G517" s="7">
        <f t="shared" si="22"/>
        <v>84.677027001593345</v>
      </c>
      <c r="H517" s="7">
        <v>0</v>
      </c>
      <c r="I517" s="7" t="e">
        <f t="shared" si="23"/>
        <v>#DIV/0!</v>
      </c>
      <c r="J517" s="23">
        <f>C529-D529</f>
        <v>-110780</v>
      </c>
    </row>
    <row r="518" spans="1:14" ht="63.75" x14ac:dyDescent="0.2">
      <c r="A518" s="4" t="s">
        <v>480</v>
      </c>
      <c r="B518" s="5" t="s">
        <v>1038</v>
      </c>
      <c r="C518" s="7">
        <v>0</v>
      </c>
      <c r="D518" s="7">
        <v>10674.5</v>
      </c>
      <c r="E518" s="7">
        <v>5375.3</v>
      </c>
      <c r="F518" s="7">
        <v>0</v>
      </c>
      <c r="G518" s="7">
        <f t="shared" si="22"/>
        <v>50.35645697690758</v>
      </c>
      <c r="H518" s="7">
        <v>0</v>
      </c>
      <c r="I518" s="7" t="e">
        <f t="shared" si="23"/>
        <v>#DIV/0!</v>
      </c>
      <c r="J518" s="23"/>
    </row>
    <row r="519" spans="1:14" ht="25.5" x14ac:dyDescent="0.2">
      <c r="A519" s="4" t="s">
        <v>481</v>
      </c>
      <c r="B519" s="5" t="s">
        <v>1039</v>
      </c>
      <c r="C519" s="7">
        <v>906302.4</v>
      </c>
      <c r="D519" s="7">
        <v>906302.4</v>
      </c>
      <c r="E519" s="7">
        <v>900193.11017999996</v>
      </c>
      <c r="F519" s="7">
        <f t="shared" si="21"/>
        <v>99.325910444460916</v>
      </c>
      <c r="G519" s="7">
        <f t="shared" si="22"/>
        <v>99.325910444460916</v>
      </c>
      <c r="H519" s="7">
        <v>0</v>
      </c>
      <c r="I519" s="7" t="e">
        <f t="shared" si="23"/>
        <v>#DIV/0!</v>
      </c>
      <c r="J519" s="23"/>
    </row>
    <row r="520" spans="1:14" ht="25.5" x14ac:dyDescent="0.2">
      <c r="A520" s="4" t="s">
        <v>482</v>
      </c>
      <c r="B520" s="5" t="s">
        <v>1040</v>
      </c>
      <c r="C520" s="7">
        <v>906302.4</v>
      </c>
      <c r="D520" s="7">
        <v>906302.4</v>
      </c>
      <c r="E520" s="7">
        <v>900193.11017999996</v>
      </c>
      <c r="F520" s="7">
        <f t="shared" si="21"/>
        <v>99.325910444460916</v>
      </c>
      <c r="G520" s="7">
        <f t="shared" si="22"/>
        <v>99.325910444460916</v>
      </c>
      <c r="H520" s="7">
        <v>0</v>
      </c>
      <c r="I520" s="7" t="e">
        <f t="shared" si="23"/>
        <v>#DIV/0!</v>
      </c>
      <c r="J520" s="23">
        <f>C530-D530</f>
        <v>-9423.8000000000175</v>
      </c>
    </row>
    <row r="521" spans="1:14" ht="25.5" x14ac:dyDescent="0.2">
      <c r="A521" s="4" t="s">
        <v>1436</v>
      </c>
      <c r="B521" s="5" t="s">
        <v>1437</v>
      </c>
      <c r="C521" s="7">
        <v>0</v>
      </c>
      <c r="D521" s="7">
        <v>0</v>
      </c>
      <c r="E521" s="7">
        <v>0</v>
      </c>
      <c r="F521" s="7">
        <v>0</v>
      </c>
      <c r="G521" s="7">
        <v>0</v>
      </c>
      <c r="H521" s="7">
        <v>480506.08</v>
      </c>
      <c r="I521" s="7">
        <v>0</v>
      </c>
      <c r="J521" s="23"/>
    </row>
    <row r="522" spans="1:14" ht="25.5" x14ac:dyDescent="0.2">
      <c r="A522" s="4" t="s">
        <v>1438</v>
      </c>
      <c r="B522" s="5" t="s">
        <v>1439</v>
      </c>
      <c r="C522" s="7">
        <v>0</v>
      </c>
      <c r="D522" s="7">
        <v>0</v>
      </c>
      <c r="E522" s="7">
        <v>0</v>
      </c>
      <c r="F522" s="7">
        <v>0</v>
      </c>
      <c r="G522" s="7">
        <v>0</v>
      </c>
      <c r="H522" s="7">
        <v>480506.08</v>
      </c>
      <c r="I522" s="7">
        <v>0</v>
      </c>
      <c r="J522" s="23"/>
    </row>
    <row r="523" spans="1:14" ht="38.25" x14ac:dyDescent="0.2">
      <c r="A523" s="4" t="s">
        <v>1440</v>
      </c>
      <c r="B523" s="5" t="s">
        <v>1441</v>
      </c>
      <c r="C523" s="7">
        <v>0</v>
      </c>
      <c r="D523" s="7">
        <v>0</v>
      </c>
      <c r="E523" s="7">
        <v>0</v>
      </c>
      <c r="F523" s="7">
        <v>0</v>
      </c>
      <c r="G523" s="7">
        <v>0</v>
      </c>
      <c r="H523" s="7">
        <v>509205.83671</v>
      </c>
      <c r="I523" s="7">
        <v>0</v>
      </c>
      <c r="J523" s="23"/>
    </row>
    <row r="524" spans="1:14" ht="51" x14ac:dyDescent="0.2">
      <c r="A524" s="4" t="s">
        <v>1442</v>
      </c>
      <c r="B524" s="5" t="s">
        <v>1443</v>
      </c>
      <c r="C524" s="7">
        <v>0</v>
      </c>
      <c r="D524" s="7">
        <v>0</v>
      </c>
      <c r="E524" s="7">
        <v>0</v>
      </c>
      <c r="F524" s="7">
        <v>0</v>
      </c>
      <c r="G524" s="7">
        <v>0</v>
      </c>
      <c r="H524" s="7">
        <v>509205.83671</v>
      </c>
      <c r="I524" s="7">
        <v>0</v>
      </c>
      <c r="J524" s="23"/>
    </row>
    <row r="525" spans="1:14" ht="51" x14ac:dyDescent="0.2">
      <c r="A525" s="4" t="s">
        <v>483</v>
      </c>
      <c r="B525" s="5" t="s">
        <v>1041</v>
      </c>
      <c r="C525" s="7">
        <v>100242</v>
      </c>
      <c r="D525" s="7">
        <v>100242</v>
      </c>
      <c r="E525" s="7">
        <v>100242</v>
      </c>
      <c r="F525" s="7">
        <f t="shared" si="21"/>
        <v>100</v>
      </c>
      <c r="G525" s="7">
        <f t="shared" si="22"/>
        <v>100</v>
      </c>
      <c r="H525" s="7">
        <v>0</v>
      </c>
      <c r="I525" s="7" t="e">
        <f t="shared" si="23"/>
        <v>#DIV/0!</v>
      </c>
    </row>
    <row r="526" spans="1:14" ht="63.75" x14ac:dyDescent="0.2">
      <c r="A526" s="4" t="s">
        <v>484</v>
      </c>
      <c r="B526" s="5" t="s">
        <v>1042</v>
      </c>
      <c r="C526" s="7">
        <v>100242</v>
      </c>
      <c r="D526" s="7">
        <v>100242</v>
      </c>
      <c r="E526" s="7">
        <v>100242</v>
      </c>
      <c r="F526" s="7">
        <f t="shared" si="21"/>
        <v>100</v>
      </c>
      <c r="G526" s="7">
        <f t="shared" si="22"/>
        <v>100</v>
      </c>
      <c r="H526" s="7">
        <v>0</v>
      </c>
      <c r="I526" s="7" t="e">
        <f t="shared" si="23"/>
        <v>#DIV/0!</v>
      </c>
    </row>
    <row r="527" spans="1:14" ht="89.25" x14ac:dyDescent="0.2">
      <c r="A527" s="4" t="s">
        <v>485</v>
      </c>
      <c r="B527" s="5" t="s">
        <v>1043</v>
      </c>
      <c r="C527" s="7">
        <v>1011.8</v>
      </c>
      <c r="D527" s="7">
        <v>46277.599999999999</v>
      </c>
      <c r="E527" s="7">
        <v>6439.1328899999999</v>
      </c>
      <c r="F527" s="7" t="s">
        <v>1454</v>
      </c>
      <c r="G527" s="7">
        <f t="shared" si="22"/>
        <v>13.914146131173613</v>
      </c>
      <c r="H527" s="7">
        <v>0</v>
      </c>
      <c r="I527" s="7" t="e">
        <f t="shared" si="23"/>
        <v>#DIV/0!</v>
      </c>
    </row>
    <row r="528" spans="1:14" ht="38.25" x14ac:dyDescent="0.2">
      <c r="A528" s="4" t="s">
        <v>486</v>
      </c>
      <c r="B528" s="5" t="s">
        <v>1044</v>
      </c>
      <c r="C528" s="7">
        <v>340000</v>
      </c>
      <c r="D528" s="7">
        <v>450780</v>
      </c>
      <c r="E528" s="7">
        <v>450780</v>
      </c>
      <c r="F528" s="7">
        <f t="shared" si="21"/>
        <v>132.58235294117645</v>
      </c>
      <c r="G528" s="7">
        <f t="shared" si="22"/>
        <v>100</v>
      </c>
      <c r="H528" s="7">
        <v>146166.01740000001</v>
      </c>
      <c r="I528" s="7">
        <f t="shared" si="23"/>
        <v>308.40273821403304</v>
      </c>
    </row>
    <row r="529" spans="1:14" ht="51" x14ac:dyDescent="0.2">
      <c r="A529" s="4" t="s">
        <v>487</v>
      </c>
      <c r="B529" s="5" t="s">
        <v>1045</v>
      </c>
      <c r="C529" s="7">
        <v>340000</v>
      </c>
      <c r="D529" s="7">
        <v>450780</v>
      </c>
      <c r="E529" s="7">
        <v>450780</v>
      </c>
      <c r="F529" s="7">
        <f t="shared" si="21"/>
        <v>132.58235294117645</v>
      </c>
      <c r="G529" s="7">
        <f t="shared" si="22"/>
        <v>100</v>
      </c>
      <c r="H529" s="7">
        <v>146166.01740000001</v>
      </c>
      <c r="I529" s="7">
        <f t="shared" si="23"/>
        <v>308.40273821403304</v>
      </c>
    </row>
    <row r="530" spans="1:14" ht="38.25" x14ac:dyDescent="0.2">
      <c r="A530" s="4" t="s">
        <v>488</v>
      </c>
      <c r="B530" s="5" t="s">
        <v>1046</v>
      </c>
      <c r="C530" s="7">
        <v>214991.8</v>
      </c>
      <c r="D530" s="7">
        <v>224415.6</v>
      </c>
      <c r="E530" s="7">
        <v>163672.65393</v>
      </c>
      <c r="F530" s="7">
        <f t="shared" si="21"/>
        <v>76.12971933348156</v>
      </c>
      <c r="G530" s="7">
        <f t="shared" si="22"/>
        <v>72.932832623935226</v>
      </c>
      <c r="H530" s="7">
        <v>227295.63855</v>
      </c>
      <c r="I530" s="7">
        <f t="shared" si="23"/>
        <v>72.00870855865351</v>
      </c>
    </row>
    <row r="531" spans="1:14" ht="38.25" x14ac:dyDescent="0.2">
      <c r="A531" s="4" t="s">
        <v>489</v>
      </c>
      <c r="B531" s="5" t="s">
        <v>1047</v>
      </c>
      <c r="C531" s="7">
        <v>214991.8</v>
      </c>
      <c r="D531" s="7">
        <v>224415.6</v>
      </c>
      <c r="E531" s="7">
        <v>163672.65393</v>
      </c>
      <c r="F531" s="7">
        <f t="shared" si="21"/>
        <v>76.12971933348156</v>
      </c>
      <c r="G531" s="7">
        <f t="shared" si="22"/>
        <v>72.932832623935226</v>
      </c>
      <c r="H531" s="7">
        <v>227295.63855</v>
      </c>
      <c r="I531" s="7">
        <f t="shared" si="23"/>
        <v>72.00870855865351</v>
      </c>
    </row>
    <row r="532" spans="1:14" ht="25.5" x14ac:dyDescent="0.2">
      <c r="A532" s="4" t="s">
        <v>1444</v>
      </c>
      <c r="B532" s="5" t="s">
        <v>1445</v>
      </c>
      <c r="C532" s="7">
        <v>0</v>
      </c>
      <c r="D532" s="7">
        <v>0</v>
      </c>
      <c r="E532" s="7">
        <v>0</v>
      </c>
      <c r="F532" s="7">
        <v>0</v>
      </c>
      <c r="G532" s="7">
        <v>0</v>
      </c>
      <c r="H532" s="7">
        <v>1300</v>
      </c>
      <c r="I532" s="7">
        <f t="shared" si="23"/>
        <v>0</v>
      </c>
    </row>
    <row r="533" spans="1:14" ht="25.5" x14ac:dyDescent="0.2">
      <c r="A533" s="4" t="s">
        <v>1446</v>
      </c>
      <c r="B533" s="5" t="s">
        <v>1447</v>
      </c>
      <c r="C533" s="7">
        <v>0</v>
      </c>
      <c r="D533" s="7">
        <v>0</v>
      </c>
      <c r="E533" s="7">
        <v>0</v>
      </c>
      <c r="F533" s="7">
        <v>0</v>
      </c>
      <c r="G533" s="7">
        <v>0</v>
      </c>
      <c r="H533" s="7">
        <v>1300</v>
      </c>
      <c r="I533" s="7">
        <f t="shared" si="23"/>
        <v>0</v>
      </c>
    </row>
    <row r="534" spans="1:14" ht="25.5" x14ac:dyDescent="0.2">
      <c r="A534" s="4" t="s">
        <v>490</v>
      </c>
      <c r="B534" s="5" t="s">
        <v>1048</v>
      </c>
      <c r="C534" s="7">
        <v>25000</v>
      </c>
      <c r="D534" s="7">
        <v>25000</v>
      </c>
      <c r="E534" s="7">
        <v>21554.968000000001</v>
      </c>
      <c r="F534" s="7">
        <f t="shared" si="21"/>
        <v>86.219872000000009</v>
      </c>
      <c r="G534" s="7">
        <f t="shared" si="22"/>
        <v>86.219872000000009</v>
      </c>
      <c r="H534" s="7">
        <v>15000</v>
      </c>
      <c r="I534" s="7">
        <f t="shared" si="23"/>
        <v>143.69978666666668</v>
      </c>
    </row>
    <row r="535" spans="1:14" ht="25.5" x14ac:dyDescent="0.2">
      <c r="A535" s="4" t="s">
        <v>491</v>
      </c>
      <c r="B535" s="5" t="s">
        <v>1049</v>
      </c>
      <c r="C535" s="7">
        <v>25000</v>
      </c>
      <c r="D535" s="7">
        <v>25000</v>
      </c>
      <c r="E535" s="7">
        <v>21554.968000000001</v>
      </c>
      <c r="F535" s="7">
        <f t="shared" si="21"/>
        <v>86.219872000000009</v>
      </c>
      <c r="G535" s="7">
        <f t="shared" si="22"/>
        <v>86.219872000000009</v>
      </c>
      <c r="H535" s="7">
        <v>15000</v>
      </c>
      <c r="I535" s="7">
        <f t="shared" si="23"/>
        <v>143.69978666666668</v>
      </c>
    </row>
    <row r="536" spans="1:14" ht="38.25" x14ac:dyDescent="0.2">
      <c r="A536" s="4" t="s">
        <v>492</v>
      </c>
      <c r="B536" s="5" t="s">
        <v>1050</v>
      </c>
      <c r="C536" s="7">
        <v>347</v>
      </c>
      <c r="D536" s="7">
        <v>347</v>
      </c>
      <c r="E536" s="7">
        <v>346.01069999999999</v>
      </c>
      <c r="F536" s="7">
        <f t="shared" si="21"/>
        <v>99.714899135446672</v>
      </c>
      <c r="G536" s="7">
        <f t="shared" si="22"/>
        <v>99.714899135446672</v>
      </c>
      <c r="H536" s="7">
        <v>379.06596000000002</v>
      </c>
      <c r="I536" s="7">
        <f t="shared" si="23"/>
        <v>91.279813149141631</v>
      </c>
      <c r="J536" s="23"/>
    </row>
    <row r="537" spans="1:14" ht="51" x14ac:dyDescent="0.2">
      <c r="A537" s="4" t="s">
        <v>493</v>
      </c>
      <c r="B537" s="5" t="s">
        <v>1051</v>
      </c>
      <c r="C537" s="7">
        <v>347</v>
      </c>
      <c r="D537" s="7">
        <v>347</v>
      </c>
      <c r="E537" s="7">
        <v>346.01069999999999</v>
      </c>
      <c r="F537" s="7">
        <f t="shared" si="21"/>
        <v>99.714899135446672</v>
      </c>
      <c r="G537" s="7">
        <f t="shared" si="22"/>
        <v>99.714899135446672</v>
      </c>
      <c r="H537" s="7">
        <v>379.06596000000002</v>
      </c>
      <c r="I537" s="7">
        <f t="shared" si="23"/>
        <v>91.279813149141631</v>
      </c>
    </row>
    <row r="538" spans="1:14" ht="38.25" x14ac:dyDescent="0.2">
      <c r="A538" s="4" t="s">
        <v>494</v>
      </c>
      <c r="B538" s="5" t="s">
        <v>1052</v>
      </c>
      <c r="C538" s="7">
        <v>2702755.9</v>
      </c>
      <c r="D538" s="7">
        <v>2702755.9</v>
      </c>
      <c r="E538" s="7">
        <v>2503517.9374099998</v>
      </c>
      <c r="F538" s="7">
        <f t="shared" si="21"/>
        <v>92.62834048054431</v>
      </c>
      <c r="G538" s="7">
        <f t="shared" si="22"/>
        <v>92.62834048054431</v>
      </c>
      <c r="H538" s="7">
        <v>0</v>
      </c>
      <c r="I538" s="7" t="e">
        <f t="shared" si="23"/>
        <v>#DIV/0!</v>
      </c>
    </row>
    <row r="539" spans="1:14" ht="51" x14ac:dyDescent="0.2">
      <c r="A539" s="4" t="s">
        <v>495</v>
      </c>
      <c r="B539" s="5" t="s">
        <v>1053</v>
      </c>
      <c r="C539" s="7">
        <v>2702755.9</v>
      </c>
      <c r="D539" s="7">
        <v>2702755.9</v>
      </c>
      <c r="E539" s="7">
        <v>2503517.9374099998</v>
      </c>
      <c r="F539" s="7">
        <f t="shared" si="21"/>
        <v>92.62834048054431</v>
      </c>
      <c r="G539" s="7">
        <f t="shared" si="22"/>
        <v>92.62834048054431</v>
      </c>
      <c r="H539" s="7">
        <v>0</v>
      </c>
      <c r="I539" s="7" t="e">
        <f t="shared" si="23"/>
        <v>#DIV/0!</v>
      </c>
    </row>
    <row r="540" spans="1:14" ht="63.75" x14ac:dyDescent="0.2">
      <c r="A540" s="4" t="s">
        <v>496</v>
      </c>
      <c r="B540" s="5" t="s">
        <v>1054</v>
      </c>
      <c r="C540" s="7">
        <v>56492.3</v>
      </c>
      <c r="D540" s="7">
        <v>61944.5</v>
      </c>
      <c r="E540" s="7">
        <v>56492.077729999997</v>
      </c>
      <c r="F540" s="7">
        <f t="shared" si="21"/>
        <v>99.999606548149032</v>
      </c>
      <c r="G540" s="7">
        <f t="shared" si="22"/>
        <v>91.197891225209659</v>
      </c>
      <c r="H540" s="7">
        <v>0</v>
      </c>
      <c r="I540" s="7" t="e">
        <f t="shared" si="23"/>
        <v>#DIV/0!</v>
      </c>
    </row>
    <row r="541" spans="1:14" ht="25.5" x14ac:dyDescent="0.2">
      <c r="A541" s="4" t="s">
        <v>497</v>
      </c>
      <c r="B541" s="5" t="s">
        <v>1055</v>
      </c>
      <c r="C541" s="7">
        <v>583751.9</v>
      </c>
      <c r="D541" s="7">
        <v>537917.4</v>
      </c>
      <c r="E541" s="7">
        <v>350244.97617000004</v>
      </c>
      <c r="F541" s="7">
        <f t="shared" si="21"/>
        <v>59.9989441010813</v>
      </c>
      <c r="G541" s="7">
        <f t="shared" si="22"/>
        <v>65.111293326819336</v>
      </c>
      <c r="H541" s="7">
        <v>1824002.82381</v>
      </c>
      <c r="I541" s="7">
        <f t="shared" si="23"/>
        <v>19.201997474894473</v>
      </c>
    </row>
    <row r="542" spans="1:14" s="15" customFormat="1" ht="25.5" x14ac:dyDescent="0.2">
      <c r="A542" s="4" t="s">
        <v>498</v>
      </c>
      <c r="B542" s="5" t="s">
        <v>1056</v>
      </c>
      <c r="C542" s="7">
        <v>583751.9</v>
      </c>
      <c r="D542" s="7">
        <v>537917.4</v>
      </c>
      <c r="E542" s="7">
        <v>350244.97617000004</v>
      </c>
      <c r="F542" s="7">
        <f t="shared" si="21"/>
        <v>59.9989441010813</v>
      </c>
      <c r="G542" s="7">
        <f t="shared" si="22"/>
        <v>65.111293326819336</v>
      </c>
      <c r="H542" s="7">
        <v>1824002.82381</v>
      </c>
      <c r="I542" s="7">
        <f t="shared" si="23"/>
        <v>19.201997474894473</v>
      </c>
      <c r="N542" s="11"/>
    </row>
    <row r="543" spans="1:14" s="15" customFormat="1" x14ac:dyDescent="0.2">
      <c r="A543" s="4" t="s">
        <v>499</v>
      </c>
      <c r="B543" s="5" t="s">
        <v>1057</v>
      </c>
      <c r="C543" s="7">
        <v>250000</v>
      </c>
      <c r="D543" s="7">
        <v>304194.59999999998</v>
      </c>
      <c r="E543" s="7">
        <v>175000</v>
      </c>
      <c r="F543" s="7">
        <f t="shared" si="21"/>
        <v>70</v>
      </c>
      <c r="G543" s="7">
        <f t="shared" si="22"/>
        <v>57.528963367528554</v>
      </c>
      <c r="H543" s="7">
        <v>0</v>
      </c>
      <c r="I543" s="7" t="e">
        <f t="shared" si="23"/>
        <v>#DIV/0!</v>
      </c>
      <c r="N543" s="11"/>
    </row>
    <row r="544" spans="1:14" s="15" customFormat="1" ht="25.5" x14ac:dyDescent="0.2">
      <c r="A544" s="4" t="s">
        <v>500</v>
      </c>
      <c r="B544" s="5" t="s">
        <v>1058</v>
      </c>
      <c r="C544" s="7">
        <v>250000</v>
      </c>
      <c r="D544" s="7">
        <v>304194.59999999998</v>
      </c>
      <c r="E544" s="7">
        <v>175000</v>
      </c>
      <c r="F544" s="7">
        <f t="shared" si="21"/>
        <v>70</v>
      </c>
      <c r="G544" s="7">
        <f t="shared" si="22"/>
        <v>57.528963367528554</v>
      </c>
      <c r="H544" s="7">
        <v>0</v>
      </c>
      <c r="I544" s="7" t="e">
        <f t="shared" si="23"/>
        <v>#DIV/0!</v>
      </c>
      <c r="N544" s="11"/>
    </row>
    <row r="545" spans="1:14" s="15" customFormat="1" ht="25.5" x14ac:dyDescent="0.2">
      <c r="A545" s="2" t="s">
        <v>501</v>
      </c>
      <c r="B545" s="3" t="s">
        <v>1059</v>
      </c>
      <c r="C545" s="6">
        <v>765896.8</v>
      </c>
      <c r="D545" s="6">
        <f>D546</f>
        <v>768945.63289000012</v>
      </c>
      <c r="E545" s="6">
        <v>768945.63289000001</v>
      </c>
      <c r="F545" s="6">
        <f t="shared" si="21"/>
        <v>100.39807359033226</v>
      </c>
      <c r="G545" s="6">
        <f t="shared" si="22"/>
        <v>99.999999999999986</v>
      </c>
      <c r="H545" s="6">
        <v>329251.64591000002</v>
      </c>
      <c r="I545" s="6">
        <f t="shared" si="23"/>
        <v>233.5434438800616</v>
      </c>
      <c r="N545" s="11"/>
    </row>
    <row r="546" spans="1:14" s="15" customFormat="1" ht="25.5" x14ac:dyDescent="0.2">
      <c r="A546" s="4" t="s">
        <v>502</v>
      </c>
      <c r="B546" s="5" t="s">
        <v>1060</v>
      </c>
      <c r="C546" s="7">
        <v>765896.8</v>
      </c>
      <c r="D546" s="7">
        <f>D547+D548+D549</f>
        <v>768945.63289000012</v>
      </c>
      <c r="E546" s="7">
        <v>768945.63289000001</v>
      </c>
      <c r="F546" s="7">
        <f t="shared" si="21"/>
        <v>100.39807359033226</v>
      </c>
      <c r="G546" s="7">
        <f t="shared" si="22"/>
        <v>99.999999999999986</v>
      </c>
      <c r="H546" s="7">
        <v>329251.64591000002</v>
      </c>
      <c r="I546" s="7">
        <f t="shared" si="23"/>
        <v>233.5434438800616</v>
      </c>
      <c r="N546" s="11"/>
    </row>
    <row r="547" spans="1:14" s="15" customFormat="1" ht="38.25" x14ac:dyDescent="0.2">
      <c r="A547" s="4" t="s">
        <v>503</v>
      </c>
      <c r="B547" s="5" t="s">
        <v>1061</v>
      </c>
      <c r="C547" s="7">
        <v>0</v>
      </c>
      <c r="D547" s="7">
        <v>3.3946799999999997</v>
      </c>
      <c r="E547" s="7">
        <v>3.3946799999999997</v>
      </c>
      <c r="F547" s="7">
        <v>0</v>
      </c>
      <c r="G547" s="7">
        <f t="shared" si="22"/>
        <v>100</v>
      </c>
      <c r="H547" s="7">
        <v>0</v>
      </c>
      <c r="I547" s="7" t="e">
        <f t="shared" si="23"/>
        <v>#DIV/0!</v>
      </c>
      <c r="N547" s="11"/>
    </row>
    <row r="548" spans="1:14" s="15" customFormat="1" ht="76.5" x14ac:dyDescent="0.2">
      <c r="A548" s="4" t="s">
        <v>504</v>
      </c>
      <c r="B548" s="5" t="s">
        <v>1062</v>
      </c>
      <c r="C548" s="7">
        <v>765896.8</v>
      </c>
      <c r="D548" s="7">
        <v>768867.08821000007</v>
      </c>
      <c r="E548" s="7">
        <v>768867.08821000007</v>
      </c>
      <c r="F548" s="7">
        <f t="shared" si="21"/>
        <v>100.38781833401053</v>
      </c>
      <c r="G548" s="7">
        <f t="shared" si="22"/>
        <v>100</v>
      </c>
      <c r="H548" s="7">
        <v>329251.64591000002</v>
      </c>
      <c r="I548" s="7">
        <f t="shared" si="23"/>
        <v>233.51958836377923</v>
      </c>
      <c r="N548" s="11"/>
    </row>
    <row r="549" spans="1:14" s="15" customFormat="1" ht="25.5" x14ac:dyDescent="0.2">
      <c r="A549" s="4" t="s">
        <v>505</v>
      </c>
      <c r="B549" s="5" t="s">
        <v>1063</v>
      </c>
      <c r="C549" s="7">
        <v>0</v>
      </c>
      <c r="D549" s="7">
        <v>75.150000000000006</v>
      </c>
      <c r="E549" s="7">
        <v>75.150000000000006</v>
      </c>
      <c r="F549" s="7">
        <v>0</v>
      </c>
      <c r="G549" s="7">
        <f t="shared" si="22"/>
        <v>100</v>
      </c>
      <c r="H549" s="7">
        <v>0</v>
      </c>
      <c r="I549" s="7" t="e">
        <f t="shared" si="23"/>
        <v>#DIV/0!</v>
      </c>
      <c r="N549" s="11"/>
    </row>
    <row r="550" spans="1:14" s="15" customFormat="1" ht="25.5" x14ac:dyDescent="0.2">
      <c r="A550" s="2" t="s">
        <v>506</v>
      </c>
      <c r="B550" s="3" t="s">
        <v>1064</v>
      </c>
      <c r="C550" s="6">
        <v>0</v>
      </c>
      <c r="D550" s="6">
        <v>17050.213</v>
      </c>
      <c r="E550" s="6">
        <v>17009.812600000001</v>
      </c>
      <c r="F550" s="6">
        <v>0</v>
      </c>
      <c r="G550" s="6">
        <f t="shared" si="22"/>
        <v>99.763050467463373</v>
      </c>
      <c r="H550" s="6">
        <v>10310</v>
      </c>
      <c r="I550" s="6">
        <f t="shared" si="23"/>
        <v>164.98363336566442</v>
      </c>
      <c r="N550" s="11"/>
    </row>
    <row r="551" spans="1:14" s="15" customFormat="1" ht="25.5" x14ac:dyDescent="0.2">
      <c r="A551" s="4" t="s">
        <v>507</v>
      </c>
      <c r="B551" s="5" t="s">
        <v>1065</v>
      </c>
      <c r="C551" s="7">
        <v>0</v>
      </c>
      <c r="D551" s="7">
        <v>17050.213</v>
      </c>
      <c r="E551" s="7">
        <v>17009.812600000001</v>
      </c>
      <c r="F551" s="7">
        <v>0</v>
      </c>
      <c r="G551" s="7">
        <f t="shared" si="22"/>
        <v>99.763050467463373</v>
      </c>
      <c r="H551" s="7">
        <v>10310</v>
      </c>
      <c r="I551" s="7">
        <f t="shared" si="23"/>
        <v>164.98363336566442</v>
      </c>
      <c r="N551" s="11"/>
    </row>
    <row r="552" spans="1:14" s="15" customFormat="1" ht="25.5" x14ac:dyDescent="0.2">
      <c r="A552" s="4" t="s">
        <v>508</v>
      </c>
      <c r="B552" s="5" t="s">
        <v>1066</v>
      </c>
      <c r="C552" s="7">
        <v>0</v>
      </c>
      <c r="D552" s="7">
        <v>17050.213</v>
      </c>
      <c r="E552" s="7">
        <v>17009.812600000001</v>
      </c>
      <c r="F552" s="7">
        <v>0</v>
      </c>
      <c r="G552" s="7">
        <f t="shared" si="22"/>
        <v>99.763050467463373</v>
      </c>
      <c r="H552" s="7">
        <v>10310</v>
      </c>
      <c r="I552" s="7">
        <f t="shared" si="23"/>
        <v>164.98363336566442</v>
      </c>
      <c r="N552" s="11"/>
    </row>
    <row r="553" spans="1:14" s="15" customFormat="1" x14ac:dyDescent="0.2">
      <c r="A553" s="2" t="s">
        <v>509</v>
      </c>
      <c r="B553" s="3" t="s">
        <v>1067</v>
      </c>
      <c r="C553" s="6">
        <v>200</v>
      </c>
      <c r="D553" s="6">
        <f>D554</f>
        <v>2324.5</v>
      </c>
      <c r="E553" s="6">
        <v>2324.4917799999998</v>
      </c>
      <c r="F553" s="6" t="s">
        <v>1454</v>
      </c>
      <c r="G553" s="6">
        <f t="shared" si="22"/>
        <v>99.999646375564637</v>
      </c>
      <c r="H553" s="6">
        <v>68.400000000000006</v>
      </c>
      <c r="I553" s="6">
        <f t="shared" si="23"/>
        <v>3398.3797953216367</v>
      </c>
      <c r="N553" s="11"/>
    </row>
    <row r="554" spans="1:14" s="15" customFormat="1" x14ac:dyDescent="0.2">
      <c r="A554" s="4" t="s">
        <v>510</v>
      </c>
      <c r="B554" s="5" t="s">
        <v>1068</v>
      </c>
      <c r="C554" s="7">
        <v>200</v>
      </c>
      <c r="D554" s="7">
        <f>D555+D556</f>
        <v>2324.5</v>
      </c>
      <c r="E554" s="7">
        <v>2324.4917799999998</v>
      </c>
      <c r="F554" s="7" t="s">
        <v>1454</v>
      </c>
      <c r="G554" s="7">
        <f t="shared" si="22"/>
        <v>99.999646375564637</v>
      </c>
      <c r="H554" s="7">
        <v>68.400000000000006</v>
      </c>
      <c r="I554" s="7">
        <f t="shared" si="23"/>
        <v>3398.3797953216367</v>
      </c>
      <c r="N554" s="11"/>
    </row>
    <row r="555" spans="1:14" s="15" customFormat="1" ht="25.5" x14ac:dyDescent="0.2">
      <c r="A555" s="4" t="s">
        <v>511</v>
      </c>
      <c r="B555" s="5" t="s">
        <v>1069</v>
      </c>
      <c r="C555" s="7">
        <v>0</v>
      </c>
      <c r="D555" s="7">
        <v>2.5</v>
      </c>
      <c r="E555" s="7">
        <v>2.5</v>
      </c>
      <c r="F555" s="7">
        <v>0</v>
      </c>
      <c r="G555" s="7">
        <f t="shared" si="22"/>
        <v>100</v>
      </c>
      <c r="H555" s="7">
        <v>68.400000000000006</v>
      </c>
      <c r="I555" s="7">
        <f t="shared" si="23"/>
        <v>3.6549707602339181</v>
      </c>
      <c r="N555" s="11"/>
    </row>
    <row r="556" spans="1:14" s="15" customFormat="1" x14ac:dyDescent="0.2">
      <c r="A556" s="4" t="s">
        <v>510</v>
      </c>
      <c r="B556" s="5" t="s">
        <v>1070</v>
      </c>
      <c r="C556" s="7">
        <v>200</v>
      </c>
      <c r="D556" s="7">
        <v>2322</v>
      </c>
      <c r="E556" s="7">
        <v>2321.9917799999998</v>
      </c>
      <c r="F556" s="7" t="s">
        <v>1454</v>
      </c>
      <c r="G556" s="7">
        <f t="shared" si="22"/>
        <v>99.999645994832036</v>
      </c>
      <c r="H556" s="7">
        <v>0</v>
      </c>
      <c r="I556" s="7" t="e">
        <f t="shared" si="23"/>
        <v>#DIV/0!</v>
      </c>
      <c r="N556" s="11"/>
    </row>
    <row r="557" spans="1:14" s="15" customFormat="1" ht="51" x14ac:dyDescent="0.2">
      <c r="A557" s="2" t="s">
        <v>512</v>
      </c>
      <c r="B557" s="3" t="s">
        <v>1071</v>
      </c>
      <c r="C557" s="6">
        <v>219406.8</v>
      </c>
      <c r="D557" s="6">
        <v>219406.8</v>
      </c>
      <c r="E557" s="6">
        <v>230150.36179</v>
      </c>
      <c r="F557" s="6">
        <f t="shared" si="21"/>
        <v>104.89664030011832</v>
      </c>
      <c r="G557" s="6">
        <f t="shared" si="22"/>
        <v>104.89664030011832</v>
      </c>
      <c r="H557" s="6">
        <v>200611.36846999999</v>
      </c>
      <c r="I557" s="6">
        <f t="shared" si="23"/>
        <v>114.72448622691958</v>
      </c>
      <c r="N557" s="11"/>
    </row>
    <row r="558" spans="1:14" s="15" customFormat="1" ht="51" x14ac:dyDescent="0.2">
      <c r="A558" s="4" t="s">
        <v>513</v>
      </c>
      <c r="B558" s="5" t="s">
        <v>1072</v>
      </c>
      <c r="C558" s="7">
        <v>219406.8</v>
      </c>
      <c r="D558" s="7">
        <v>219406.8</v>
      </c>
      <c r="E558" s="7">
        <v>230150.36179</v>
      </c>
      <c r="F558" s="7">
        <f t="shared" si="21"/>
        <v>104.89664030011832</v>
      </c>
      <c r="G558" s="7">
        <f t="shared" si="22"/>
        <v>104.89664030011832</v>
      </c>
      <c r="H558" s="7">
        <v>200611.36846999999</v>
      </c>
      <c r="I558" s="7">
        <f t="shared" si="23"/>
        <v>114.72448622691958</v>
      </c>
      <c r="N558" s="11"/>
    </row>
    <row r="559" spans="1:14" s="15" customFormat="1" ht="51" x14ac:dyDescent="0.2">
      <c r="A559" s="4" t="s">
        <v>514</v>
      </c>
      <c r="B559" s="5" t="s">
        <v>1073</v>
      </c>
      <c r="C559" s="7">
        <v>219406.8</v>
      </c>
      <c r="D559" s="7">
        <v>219406.8</v>
      </c>
      <c r="E559" s="7">
        <v>230150.36179</v>
      </c>
      <c r="F559" s="7">
        <f t="shared" si="21"/>
        <v>104.89664030011832</v>
      </c>
      <c r="G559" s="7">
        <f t="shared" si="22"/>
        <v>104.89664030011832</v>
      </c>
      <c r="H559" s="7">
        <v>200611.36846999999</v>
      </c>
      <c r="I559" s="7">
        <f t="shared" si="23"/>
        <v>114.72448622691958</v>
      </c>
      <c r="N559" s="11"/>
    </row>
    <row r="560" spans="1:14" s="15" customFormat="1" ht="25.5" x14ac:dyDescent="0.2">
      <c r="A560" s="4" t="s">
        <v>515</v>
      </c>
      <c r="B560" s="5" t="s">
        <v>1074</v>
      </c>
      <c r="C560" s="7">
        <v>93054.6</v>
      </c>
      <c r="D560" s="7">
        <v>93054.6</v>
      </c>
      <c r="E560" s="7">
        <v>93944.212349999987</v>
      </c>
      <c r="F560" s="7">
        <f t="shared" si="21"/>
        <v>100.95601114829356</v>
      </c>
      <c r="G560" s="7">
        <f t="shared" si="22"/>
        <v>100.95601114829356</v>
      </c>
      <c r="H560" s="7">
        <v>113510.03457999999</v>
      </c>
      <c r="I560" s="7">
        <f t="shared" si="23"/>
        <v>82.762914043330383</v>
      </c>
      <c r="N560" s="11"/>
    </row>
    <row r="561" spans="1:14" s="15" customFormat="1" ht="25.5" x14ac:dyDescent="0.2">
      <c r="A561" s="4" t="s">
        <v>516</v>
      </c>
      <c r="B561" s="5" t="s">
        <v>1075</v>
      </c>
      <c r="C561" s="7">
        <v>83159</v>
      </c>
      <c r="D561" s="7">
        <v>83159</v>
      </c>
      <c r="E561" s="7">
        <v>83675.352830000003</v>
      </c>
      <c r="F561" s="7">
        <f t="shared" si="21"/>
        <v>100.62092236558881</v>
      </c>
      <c r="G561" s="7">
        <f t="shared" si="22"/>
        <v>100.62092236558881</v>
      </c>
      <c r="H561" s="7">
        <v>65642.26053</v>
      </c>
      <c r="I561" s="7">
        <f t="shared" si="23"/>
        <v>127.4717722308763</v>
      </c>
      <c r="N561" s="11"/>
    </row>
    <row r="562" spans="1:14" s="15" customFormat="1" ht="25.5" x14ac:dyDescent="0.2">
      <c r="A562" s="4" t="s">
        <v>517</v>
      </c>
      <c r="B562" s="5" t="s">
        <v>1076</v>
      </c>
      <c r="C562" s="7">
        <v>9895.6</v>
      </c>
      <c r="D562" s="7">
        <v>9895.6</v>
      </c>
      <c r="E562" s="7">
        <v>10268.85952</v>
      </c>
      <c r="F562" s="7">
        <f t="shared" si="21"/>
        <v>103.77197461498039</v>
      </c>
      <c r="G562" s="7">
        <f t="shared" si="22"/>
        <v>103.77197461498039</v>
      </c>
      <c r="H562" s="7">
        <v>47867.77405</v>
      </c>
      <c r="I562" s="7">
        <f t="shared" si="23"/>
        <v>21.452552837058441</v>
      </c>
      <c r="N562" s="11"/>
    </row>
    <row r="563" spans="1:14" s="15" customFormat="1" ht="63.75" x14ac:dyDescent="0.2">
      <c r="A563" s="4" t="s">
        <v>518</v>
      </c>
      <c r="B563" s="5" t="s">
        <v>1077</v>
      </c>
      <c r="C563" s="7">
        <v>9537.6</v>
      </c>
      <c r="D563" s="7">
        <v>9537.6</v>
      </c>
      <c r="E563" s="7">
        <v>9537.580109999999</v>
      </c>
      <c r="F563" s="7">
        <f t="shared" si="21"/>
        <v>99.999791456970286</v>
      </c>
      <c r="G563" s="7">
        <f t="shared" si="22"/>
        <v>99.999791456970286</v>
      </c>
      <c r="H563" s="7">
        <v>154.51934</v>
      </c>
      <c r="I563" s="7">
        <f t="shared" si="23"/>
        <v>6172.4183587633743</v>
      </c>
      <c r="N563" s="11"/>
    </row>
    <row r="564" spans="1:14" s="15" customFormat="1" ht="38.25" x14ac:dyDescent="0.2">
      <c r="A564" s="4" t="s">
        <v>519</v>
      </c>
      <c r="B564" s="5" t="s">
        <v>1078</v>
      </c>
      <c r="C564" s="7">
        <v>0</v>
      </c>
      <c r="D564" s="7">
        <v>0</v>
      </c>
      <c r="E564" s="7">
        <v>1336.37644</v>
      </c>
      <c r="F564" s="7">
        <v>0</v>
      </c>
      <c r="G564" s="7">
        <v>0</v>
      </c>
      <c r="H564" s="7">
        <v>913.94689000000005</v>
      </c>
      <c r="I564" s="7">
        <f t="shared" si="23"/>
        <v>146.2203607914241</v>
      </c>
      <c r="N564" s="11"/>
    </row>
    <row r="565" spans="1:14" s="15" customFormat="1" ht="51" x14ac:dyDescent="0.2">
      <c r="A565" s="4" t="s">
        <v>520</v>
      </c>
      <c r="B565" s="5" t="s">
        <v>1079</v>
      </c>
      <c r="C565" s="7">
        <v>2484.6999999999998</v>
      </c>
      <c r="D565" s="7">
        <v>2484.6999999999998</v>
      </c>
      <c r="E565" s="7">
        <v>2484.7020400000001</v>
      </c>
      <c r="F565" s="7">
        <f t="shared" si="21"/>
        <v>100.00008210246712</v>
      </c>
      <c r="G565" s="7">
        <f t="shared" si="22"/>
        <v>100.00008210246712</v>
      </c>
      <c r="H565" s="7">
        <v>0</v>
      </c>
      <c r="I565" s="7" t="e">
        <f t="shared" si="23"/>
        <v>#DIV/0!</v>
      </c>
    </row>
    <row r="566" spans="1:14" s="15" customFormat="1" ht="38.25" x14ac:dyDescent="0.2">
      <c r="A566" s="4" t="s">
        <v>521</v>
      </c>
      <c r="B566" s="5" t="s">
        <v>1080</v>
      </c>
      <c r="C566" s="7">
        <v>505.5</v>
      </c>
      <c r="D566" s="7">
        <v>505.5</v>
      </c>
      <c r="E566" s="7">
        <v>656.45984999999996</v>
      </c>
      <c r="F566" s="7">
        <f t="shared" si="21"/>
        <v>129.86347181008901</v>
      </c>
      <c r="G566" s="7">
        <f t="shared" si="22"/>
        <v>129.86347181008901</v>
      </c>
      <c r="H566" s="7">
        <v>751.45563000000004</v>
      </c>
      <c r="I566" s="7">
        <f t="shared" si="23"/>
        <v>87.358431262268937</v>
      </c>
      <c r="J566" s="36"/>
    </row>
    <row r="567" spans="1:14" ht="51" x14ac:dyDescent="0.2">
      <c r="A567" s="4" t="s">
        <v>522</v>
      </c>
      <c r="B567" s="5" t="s">
        <v>1081</v>
      </c>
      <c r="C567" s="7">
        <v>5955.2</v>
      </c>
      <c r="D567" s="7">
        <v>5955.2</v>
      </c>
      <c r="E567" s="7">
        <v>5955.2121100000004</v>
      </c>
      <c r="F567" s="7">
        <f t="shared" si="21"/>
        <v>100.00020335169265</v>
      </c>
      <c r="G567" s="7">
        <f t="shared" si="22"/>
        <v>100.00020335169265</v>
      </c>
      <c r="H567" s="7">
        <v>24760.1551</v>
      </c>
      <c r="I567" s="7">
        <f t="shared" si="23"/>
        <v>24.051594531409055</v>
      </c>
      <c r="N567" s="15"/>
    </row>
    <row r="568" spans="1:14" ht="38.25" x14ac:dyDescent="0.2">
      <c r="A568" s="4" t="s">
        <v>523</v>
      </c>
      <c r="B568" s="5" t="s">
        <v>1082</v>
      </c>
      <c r="C568" s="7">
        <v>361.3</v>
      </c>
      <c r="D568" s="7">
        <v>361.3</v>
      </c>
      <c r="E568" s="7">
        <v>361.32905</v>
      </c>
      <c r="F568" s="7">
        <f t="shared" si="21"/>
        <v>100.00804040963187</v>
      </c>
      <c r="G568" s="7">
        <f t="shared" si="22"/>
        <v>100.00804040963187</v>
      </c>
      <c r="H568" s="7">
        <v>8.154770000000001</v>
      </c>
      <c r="I568" s="7">
        <f t="shared" si="23"/>
        <v>4430.8919810123389</v>
      </c>
      <c r="N568" s="15"/>
    </row>
    <row r="569" spans="1:14" ht="51" x14ac:dyDescent="0.2">
      <c r="A569" s="4" t="s">
        <v>524</v>
      </c>
      <c r="B569" s="5" t="s">
        <v>1083</v>
      </c>
      <c r="C569" s="7">
        <v>529.79999999999995</v>
      </c>
      <c r="D569" s="7">
        <v>529.79999999999995</v>
      </c>
      <c r="E569" s="7">
        <v>529.80852000000004</v>
      </c>
      <c r="F569" s="7">
        <f t="shared" si="21"/>
        <v>100.00160815402039</v>
      </c>
      <c r="G569" s="7">
        <f t="shared" si="22"/>
        <v>100.00160815402039</v>
      </c>
      <c r="H569" s="7">
        <v>0</v>
      </c>
      <c r="I569" s="7" t="e">
        <f t="shared" si="23"/>
        <v>#DIV/0!</v>
      </c>
      <c r="N569" s="15"/>
    </row>
    <row r="570" spans="1:14" ht="38.25" x14ac:dyDescent="0.2">
      <c r="A570" s="4" t="s">
        <v>525</v>
      </c>
      <c r="B570" s="5" t="s">
        <v>1084</v>
      </c>
      <c r="C570" s="7">
        <v>7760.6</v>
      </c>
      <c r="D570" s="7">
        <v>7760.6</v>
      </c>
      <c r="E570" s="7">
        <v>7760.6756599999999</v>
      </c>
      <c r="F570" s="7">
        <f t="shared" si="21"/>
        <v>100.00097492461923</v>
      </c>
      <c r="G570" s="7">
        <f t="shared" si="22"/>
        <v>100.00097492461923</v>
      </c>
      <c r="H570" s="7">
        <v>0</v>
      </c>
      <c r="I570" s="7" t="e">
        <f t="shared" si="23"/>
        <v>#DIV/0!</v>
      </c>
      <c r="N570" s="15"/>
    </row>
    <row r="571" spans="1:14" ht="51" x14ac:dyDescent="0.2">
      <c r="A571" s="4" t="s">
        <v>526</v>
      </c>
      <c r="B571" s="5" t="s">
        <v>1085</v>
      </c>
      <c r="C571" s="7">
        <v>881.4</v>
      </c>
      <c r="D571" s="7">
        <v>881.4</v>
      </c>
      <c r="E571" s="7">
        <v>881.40354000000002</v>
      </c>
      <c r="F571" s="7">
        <f t="shared" si="21"/>
        <v>100.00040163376447</v>
      </c>
      <c r="G571" s="7">
        <f t="shared" si="22"/>
        <v>100.00040163376447</v>
      </c>
      <c r="H571" s="7">
        <v>571.75381000000004</v>
      </c>
      <c r="I571" s="7">
        <f t="shared" si="23"/>
        <v>154.15787784606104</v>
      </c>
      <c r="N571" s="15"/>
    </row>
    <row r="572" spans="1:14" ht="51" x14ac:dyDescent="0.2">
      <c r="A572" s="4" t="s">
        <v>527</v>
      </c>
      <c r="B572" s="5" t="s">
        <v>1086</v>
      </c>
      <c r="C572" s="7">
        <v>4813.1000000000004</v>
      </c>
      <c r="D572" s="7">
        <v>4813.1000000000004</v>
      </c>
      <c r="E572" s="7">
        <v>10626.41274</v>
      </c>
      <c r="F572" s="7" t="s">
        <v>1454</v>
      </c>
      <c r="G572" s="7" t="s">
        <v>1454</v>
      </c>
      <c r="H572" s="7">
        <v>3443.0053399999997</v>
      </c>
      <c r="I572" s="7">
        <f t="shared" si="23"/>
        <v>308.63770719565599</v>
      </c>
      <c r="N572" s="15"/>
    </row>
    <row r="573" spans="1:14" ht="140.25" x14ac:dyDescent="0.2">
      <c r="A573" s="4" t="s">
        <v>528</v>
      </c>
      <c r="B573" s="5" t="s">
        <v>1087</v>
      </c>
      <c r="C573" s="7">
        <v>25614.7</v>
      </c>
      <c r="D573" s="7">
        <v>25614.7</v>
      </c>
      <c r="E573" s="7">
        <v>25614.723109999999</v>
      </c>
      <c r="F573" s="7">
        <f t="shared" si="21"/>
        <v>100.00009022163054</v>
      </c>
      <c r="G573" s="7">
        <f t="shared" si="22"/>
        <v>100.00009022163054</v>
      </c>
      <c r="H573" s="7">
        <v>0</v>
      </c>
      <c r="I573" s="7" t="e">
        <f t="shared" si="23"/>
        <v>#DIV/0!</v>
      </c>
      <c r="N573" s="15"/>
    </row>
    <row r="574" spans="1:14" ht="38.25" x14ac:dyDescent="0.2">
      <c r="A574" s="4" t="s">
        <v>529</v>
      </c>
      <c r="B574" s="5" t="s">
        <v>1088</v>
      </c>
      <c r="C574" s="7">
        <v>67908.3</v>
      </c>
      <c r="D574" s="7">
        <v>67908.3</v>
      </c>
      <c r="E574" s="7">
        <v>70461.46626999999</v>
      </c>
      <c r="F574" s="7">
        <f t="shared" si="21"/>
        <v>103.75972638101673</v>
      </c>
      <c r="G574" s="7">
        <f t="shared" si="22"/>
        <v>103.75972638101673</v>
      </c>
      <c r="H574" s="7">
        <v>56498.343009999997</v>
      </c>
      <c r="I574" s="7">
        <f t="shared" si="23"/>
        <v>124.71421729576844</v>
      </c>
      <c r="N574" s="15"/>
    </row>
    <row r="575" spans="1:14" ht="38.25" x14ac:dyDescent="0.2">
      <c r="A575" s="2" t="s">
        <v>530</v>
      </c>
      <c r="B575" s="3" t="s">
        <v>1089</v>
      </c>
      <c r="C575" s="6">
        <v>-105362.3</v>
      </c>
      <c r="D575" s="6">
        <v>-105362.3</v>
      </c>
      <c r="E575" s="6">
        <v>-124492.29434000001</v>
      </c>
      <c r="F575" s="6">
        <f t="shared" si="21"/>
        <v>118.15639402328917</v>
      </c>
      <c r="G575" s="6">
        <f t="shared" si="22"/>
        <v>118.15639402328917</v>
      </c>
      <c r="H575" s="6">
        <v>-128276.20029000001</v>
      </c>
      <c r="I575" s="6">
        <f t="shared" si="23"/>
        <v>97.050188623107374</v>
      </c>
      <c r="N575" s="15"/>
    </row>
    <row r="576" spans="1:14" ht="38.25" x14ac:dyDescent="0.2">
      <c r="A576" s="4" t="s">
        <v>531</v>
      </c>
      <c r="B576" s="5" t="s">
        <v>1090</v>
      </c>
      <c r="C576" s="7">
        <v>-105362.3</v>
      </c>
      <c r="D576" s="7">
        <v>-105362.3</v>
      </c>
      <c r="E576" s="7">
        <v>-124492.29434000001</v>
      </c>
      <c r="F576" s="7">
        <f t="shared" si="21"/>
        <v>118.15639402328917</v>
      </c>
      <c r="G576" s="7">
        <f t="shared" si="22"/>
        <v>118.15639402328917</v>
      </c>
      <c r="H576" s="7">
        <v>-128276.20029000001</v>
      </c>
      <c r="I576" s="7">
        <f t="shared" si="23"/>
        <v>97.050188623107374</v>
      </c>
      <c r="N576" s="15"/>
    </row>
    <row r="577" spans="1:14" ht="63.75" hidden="1" x14ac:dyDescent="0.2">
      <c r="A577" s="4" t="s">
        <v>532</v>
      </c>
      <c r="B577" s="5" t="s">
        <v>1091</v>
      </c>
      <c r="C577" s="7">
        <v>-53.8</v>
      </c>
      <c r="D577" s="7">
        <v>-53.8</v>
      </c>
      <c r="E577" s="7">
        <v>-53.827640000000002</v>
      </c>
      <c r="F577" s="7">
        <f t="shared" ref="F577:F617" si="24">E577/C577*100</f>
        <v>100.05137546468403</v>
      </c>
      <c r="G577" s="7">
        <f t="shared" ref="G577:G617" si="25">E577/D577*100</f>
        <v>100.05137546468403</v>
      </c>
      <c r="H577" s="7"/>
      <c r="I577" s="7" t="e">
        <f t="shared" ref="I577:I617" si="26">E577/H577*100</f>
        <v>#DIV/0!</v>
      </c>
      <c r="N577" s="15"/>
    </row>
    <row r="578" spans="1:14" ht="51" hidden="1" x14ac:dyDescent="0.2">
      <c r="A578" s="4" t="s">
        <v>533</v>
      </c>
      <c r="B578" s="5" t="s">
        <v>1092</v>
      </c>
      <c r="C578" s="7">
        <v>-1702.5</v>
      </c>
      <c r="D578" s="7">
        <v>-1702.5</v>
      </c>
      <c r="E578" s="7">
        <v>-1702.5200500000001</v>
      </c>
      <c r="F578" s="7">
        <f t="shared" si="24"/>
        <v>100.00117767988253</v>
      </c>
      <c r="G578" s="7">
        <f t="shared" si="25"/>
        <v>100.00117767988253</v>
      </c>
      <c r="H578" s="7"/>
      <c r="I578" s="7" t="e">
        <f t="shared" si="26"/>
        <v>#DIV/0!</v>
      </c>
    </row>
    <row r="579" spans="1:14" ht="76.5" hidden="1" x14ac:dyDescent="0.2">
      <c r="A579" s="4" t="s">
        <v>534</v>
      </c>
      <c r="B579" s="5" t="s">
        <v>1093</v>
      </c>
      <c r="C579" s="7">
        <v>-1208.9000000000001</v>
      </c>
      <c r="D579" s="7">
        <v>-1208.9000000000001</v>
      </c>
      <c r="E579" s="7">
        <v>-1208.9189199999998</v>
      </c>
      <c r="F579" s="7">
        <f t="shared" si="24"/>
        <v>100.00156505914465</v>
      </c>
      <c r="G579" s="7">
        <f t="shared" si="25"/>
        <v>100.00156505914465</v>
      </c>
      <c r="H579" s="7"/>
      <c r="I579" s="7" t="e">
        <f t="shared" si="26"/>
        <v>#DIV/0!</v>
      </c>
    </row>
    <row r="580" spans="1:14" ht="51" hidden="1" x14ac:dyDescent="0.2">
      <c r="A580" s="4" t="s">
        <v>535</v>
      </c>
      <c r="B580" s="5" t="s">
        <v>1094</v>
      </c>
      <c r="C580" s="7">
        <v>-9296.6</v>
      </c>
      <c r="D580" s="7">
        <v>-9296.6</v>
      </c>
      <c r="E580" s="7">
        <v>-9296.6168600000001</v>
      </c>
      <c r="F580" s="7">
        <f t="shared" si="24"/>
        <v>100.00018135662501</v>
      </c>
      <c r="G580" s="7">
        <f t="shared" si="25"/>
        <v>100.00018135662501</v>
      </c>
      <c r="H580" s="7"/>
      <c r="I580" s="7" t="e">
        <f t="shared" si="26"/>
        <v>#DIV/0!</v>
      </c>
    </row>
    <row r="581" spans="1:14" ht="38.25" hidden="1" x14ac:dyDescent="0.2">
      <c r="A581" s="4" t="s">
        <v>536</v>
      </c>
      <c r="B581" s="5" t="s">
        <v>1095</v>
      </c>
      <c r="C581" s="7">
        <v>0</v>
      </c>
      <c r="D581" s="7">
        <v>0</v>
      </c>
      <c r="E581" s="7">
        <v>-6769.1762399999998</v>
      </c>
      <c r="F581" s="7">
        <v>0</v>
      </c>
      <c r="G581" s="7">
        <v>0</v>
      </c>
      <c r="H581" s="7"/>
      <c r="I581" s="7" t="e">
        <f t="shared" si="26"/>
        <v>#DIV/0!</v>
      </c>
    </row>
    <row r="582" spans="1:14" ht="51" hidden="1" x14ac:dyDescent="0.2">
      <c r="A582" s="4" t="s">
        <v>537</v>
      </c>
      <c r="B582" s="5" t="s">
        <v>1096</v>
      </c>
      <c r="C582" s="7">
        <v>0</v>
      </c>
      <c r="D582" s="7">
        <v>0</v>
      </c>
      <c r="E582" s="7">
        <v>-213.32843</v>
      </c>
      <c r="F582" s="7">
        <v>0</v>
      </c>
      <c r="G582" s="7">
        <v>0</v>
      </c>
      <c r="H582" s="7"/>
      <c r="I582" s="7" t="e">
        <f t="shared" si="26"/>
        <v>#DIV/0!</v>
      </c>
    </row>
    <row r="583" spans="1:14" ht="51" hidden="1" x14ac:dyDescent="0.2">
      <c r="A583" s="4" t="s">
        <v>538</v>
      </c>
      <c r="B583" s="5" t="s">
        <v>1097</v>
      </c>
      <c r="C583" s="7">
        <v>-87.8</v>
      </c>
      <c r="D583" s="7">
        <v>-87.8</v>
      </c>
      <c r="E583" s="7">
        <v>-1428</v>
      </c>
      <c r="F583" s="7" t="s">
        <v>1454</v>
      </c>
      <c r="G583" s="7" t="s">
        <v>1454</v>
      </c>
      <c r="H583" s="7"/>
      <c r="I583" s="7" t="e">
        <f t="shared" si="26"/>
        <v>#DIV/0!</v>
      </c>
    </row>
    <row r="584" spans="1:14" ht="51" hidden="1" x14ac:dyDescent="0.2">
      <c r="A584" s="4" t="s">
        <v>539</v>
      </c>
      <c r="B584" s="5" t="s">
        <v>1098</v>
      </c>
      <c r="C584" s="7">
        <v>-204.5</v>
      </c>
      <c r="D584" s="7">
        <v>-204.5</v>
      </c>
      <c r="E584" s="7">
        <v>-204.48976999999999</v>
      </c>
      <c r="F584" s="7">
        <f t="shared" si="24"/>
        <v>99.994997555012219</v>
      </c>
      <c r="G584" s="7">
        <f t="shared" si="25"/>
        <v>99.994997555012219</v>
      </c>
      <c r="H584" s="7"/>
      <c r="I584" s="7" t="e">
        <f t="shared" si="26"/>
        <v>#DIV/0!</v>
      </c>
    </row>
    <row r="585" spans="1:14" ht="38.25" hidden="1" x14ac:dyDescent="0.2">
      <c r="A585" s="4" t="s">
        <v>540</v>
      </c>
      <c r="B585" s="5" t="s">
        <v>1099</v>
      </c>
      <c r="C585" s="7">
        <v>-815.2</v>
      </c>
      <c r="D585" s="7">
        <v>-815.2</v>
      </c>
      <c r="E585" s="7">
        <v>-1013.62755</v>
      </c>
      <c r="F585" s="7">
        <f t="shared" si="24"/>
        <v>124.34096540726203</v>
      </c>
      <c r="G585" s="7">
        <f t="shared" si="25"/>
        <v>124.34096540726203</v>
      </c>
      <c r="H585" s="7"/>
      <c r="I585" s="7" t="e">
        <f t="shared" si="26"/>
        <v>#DIV/0!</v>
      </c>
    </row>
    <row r="586" spans="1:14" ht="51" hidden="1" x14ac:dyDescent="0.2">
      <c r="A586" s="4" t="s">
        <v>541</v>
      </c>
      <c r="B586" s="5" t="s">
        <v>1100</v>
      </c>
      <c r="C586" s="7">
        <v>-2319.1</v>
      </c>
      <c r="D586" s="7">
        <v>-2319.1</v>
      </c>
      <c r="E586" s="7">
        <v>-2319.0558599999999</v>
      </c>
      <c r="F586" s="7">
        <f t="shared" si="24"/>
        <v>99.998096675434439</v>
      </c>
      <c r="G586" s="7">
        <f t="shared" si="25"/>
        <v>99.998096675434439</v>
      </c>
      <c r="H586" s="7"/>
      <c r="I586" s="7" t="e">
        <f t="shared" si="26"/>
        <v>#DIV/0!</v>
      </c>
    </row>
    <row r="587" spans="1:14" ht="51" hidden="1" x14ac:dyDescent="0.2">
      <c r="A587" s="4" t="s">
        <v>542</v>
      </c>
      <c r="B587" s="5" t="s">
        <v>1101</v>
      </c>
      <c r="C587" s="7">
        <v>-4.3</v>
      </c>
      <c r="D587" s="7">
        <v>-4.3</v>
      </c>
      <c r="E587" s="7">
        <v>-4.3</v>
      </c>
      <c r="F587" s="7">
        <f t="shared" si="24"/>
        <v>100</v>
      </c>
      <c r="G587" s="7">
        <f t="shared" si="25"/>
        <v>100</v>
      </c>
      <c r="H587" s="7"/>
      <c r="I587" s="7" t="e">
        <f t="shared" si="26"/>
        <v>#DIV/0!</v>
      </c>
    </row>
    <row r="588" spans="1:14" ht="38.25" hidden="1" x14ac:dyDescent="0.2">
      <c r="A588" s="4" t="s">
        <v>543</v>
      </c>
      <c r="B588" s="5" t="s">
        <v>1102</v>
      </c>
      <c r="C588" s="7">
        <v>-55.7</v>
      </c>
      <c r="D588" s="7">
        <v>-55.7</v>
      </c>
      <c r="E588" s="7">
        <v>-289.60079999999999</v>
      </c>
      <c r="F588" s="7" t="s">
        <v>1454</v>
      </c>
      <c r="G588" s="7" t="s">
        <v>1454</v>
      </c>
      <c r="H588" s="7"/>
      <c r="I588" s="7" t="e">
        <f t="shared" si="26"/>
        <v>#DIV/0!</v>
      </c>
    </row>
    <row r="589" spans="1:14" ht="38.25" hidden="1" x14ac:dyDescent="0.2">
      <c r="A589" s="4" t="s">
        <v>544</v>
      </c>
      <c r="B589" s="5" t="s">
        <v>1103</v>
      </c>
      <c r="C589" s="7">
        <v>-9.3000000000000007</v>
      </c>
      <c r="D589" s="7">
        <v>-9.3000000000000007</v>
      </c>
      <c r="E589" s="7">
        <v>-12.74935</v>
      </c>
      <c r="F589" s="7">
        <f t="shared" si="24"/>
        <v>137.08978494623653</v>
      </c>
      <c r="G589" s="7">
        <f t="shared" si="25"/>
        <v>137.08978494623653</v>
      </c>
      <c r="H589" s="7"/>
      <c r="I589" s="7" t="e">
        <f t="shared" si="26"/>
        <v>#DIV/0!</v>
      </c>
    </row>
    <row r="590" spans="1:14" ht="25.5" hidden="1" x14ac:dyDescent="0.2">
      <c r="A590" s="4" t="s">
        <v>545</v>
      </c>
      <c r="B590" s="5" t="s">
        <v>1104</v>
      </c>
      <c r="C590" s="7">
        <v>0</v>
      </c>
      <c r="D590" s="7">
        <v>0</v>
      </c>
      <c r="E590" s="7">
        <v>-1.4E-2</v>
      </c>
      <c r="F590" s="7">
        <v>0</v>
      </c>
      <c r="G590" s="7">
        <v>0</v>
      </c>
      <c r="H590" s="7"/>
      <c r="I590" s="7" t="e">
        <f t="shared" si="26"/>
        <v>#DIV/0!</v>
      </c>
    </row>
    <row r="591" spans="1:14" ht="25.5" hidden="1" x14ac:dyDescent="0.2">
      <c r="A591" s="4" t="s">
        <v>546</v>
      </c>
      <c r="B591" s="5" t="s">
        <v>1105</v>
      </c>
      <c r="C591" s="7">
        <v>-200.8</v>
      </c>
      <c r="D591" s="7">
        <v>-200.8</v>
      </c>
      <c r="E591" s="7">
        <v>-200.76420999999999</v>
      </c>
      <c r="F591" s="7">
        <f t="shared" si="24"/>
        <v>99.982176294820718</v>
      </c>
      <c r="G591" s="7">
        <f t="shared" si="25"/>
        <v>99.982176294820718</v>
      </c>
      <c r="H591" s="7"/>
      <c r="I591" s="7" t="e">
        <f t="shared" si="26"/>
        <v>#DIV/0!</v>
      </c>
    </row>
    <row r="592" spans="1:14" ht="38.25" hidden="1" x14ac:dyDescent="0.2">
      <c r="A592" s="4" t="s">
        <v>547</v>
      </c>
      <c r="B592" s="5" t="s">
        <v>1106</v>
      </c>
      <c r="C592" s="7">
        <v>-0.1</v>
      </c>
      <c r="D592" s="7">
        <v>-0.1</v>
      </c>
      <c r="E592" s="7">
        <v>-4.6200000000000005E-2</v>
      </c>
      <c r="F592" s="7">
        <f t="shared" si="24"/>
        <v>46.2</v>
      </c>
      <c r="G592" s="7">
        <f t="shared" si="25"/>
        <v>46.2</v>
      </c>
      <c r="H592" s="7"/>
      <c r="I592" s="7" t="e">
        <f t="shared" si="26"/>
        <v>#DIV/0!</v>
      </c>
    </row>
    <row r="593" spans="1:9" ht="38.25" hidden="1" x14ac:dyDescent="0.2">
      <c r="A593" s="4" t="s">
        <v>548</v>
      </c>
      <c r="B593" s="5" t="s">
        <v>1107</v>
      </c>
      <c r="C593" s="7">
        <v>-20.9</v>
      </c>
      <c r="D593" s="7">
        <v>-20.9</v>
      </c>
      <c r="E593" s="7">
        <v>-381.25745000000001</v>
      </c>
      <c r="F593" s="7" t="s">
        <v>1454</v>
      </c>
      <c r="G593" s="7" t="s">
        <v>1454</v>
      </c>
      <c r="H593" s="7"/>
      <c r="I593" s="7" t="e">
        <f t="shared" si="26"/>
        <v>#DIV/0!</v>
      </c>
    </row>
    <row r="594" spans="1:9" ht="38.25" hidden="1" x14ac:dyDescent="0.2">
      <c r="A594" s="4" t="s">
        <v>549</v>
      </c>
      <c r="B594" s="5" t="s">
        <v>1108</v>
      </c>
      <c r="C594" s="7">
        <v>-9122</v>
      </c>
      <c r="D594" s="7">
        <v>-9122</v>
      </c>
      <c r="E594" s="7">
        <v>-9161.9938599999987</v>
      </c>
      <c r="F594" s="7">
        <f t="shared" si="24"/>
        <v>100.43843301907475</v>
      </c>
      <c r="G594" s="7">
        <f t="shared" si="25"/>
        <v>100.43843301907475</v>
      </c>
      <c r="H594" s="7"/>
      <c r="I594" s="7" t="e">
        <f t="shared" si="26"/>
        <v>#DIV/0!</v>
      </c>
    </row>
    <row r="595" spans="1:9" ht="51" hidden="1" x14ac:dyDescent="0.2">
      <c r="A595" s="4" t="s">
        <v>550</v>
      </c>
      <c r="B595" s="5" t="s">
        <v>1109</v>
      </c>
      <c r="C595" s="7">
        <v>-84.9</v>
      </c>
      <c r="D595" s="7">
        <v>-84.9</v>
      </c>
      <c r="E595" s="7">
        <v>0</v>
      </c>
      <c r="F595" s="7">
        <f t="shared" si="24"/>
        <v>0</v>
      </c>
      <c r="G595" s="7">
        <f t="shared" si="25"/>
        <v>0</v>
      </c>
      <c r="H595" s="7"/>
      <c r="I595" s="7" t="e">
        <f t="shared" si="26"/>
        <v>#DIV/0!</v>
      </c>
    </row>
    <row r="596" spans="1:9" ht="25.5" hidden="1" x14ac:dyDescent="0.2">
      <c r="A596" s="4" t="s">
        <v>551</v>
      </c>
      <c r="B596" s="5" t="s">
        <v>1110</v>
      </c>
      <c r="C596" s="7">
        <v>-350.5</v>
      </c>
      <c r="D596" s="7">
        <v>-350.5</v>
      </c>
      <c r="E596" s="7">
        <v>-350.48917</v>
      </c>
      <c r="F596" s="7">
        <f t="shared" si="24"/>
        <v>99.996910128388024</v>
      </c>
      <c r="G596" s="7">
        <f t="shared" si="25"/>
        <v>99.996910128388024</v>
      </c>
      <c r="H596" s="7"/>
      <c r="I596" s="7" t="e">
        <f t="shared" si="26"/>
        <v>#DIV/0!</v>
      </c>
    </row>
    <row r="597" spans="1:9" ht="25.5" hidden="1" x14ac:dyDescent="0.2">
      <c r="A597" s="4" t="s">
        <v>552</v>
      </c>
      <c r="B597" s="5" t="s">
        <v>1111</v>
      </c>
      <c r="C597" s="7">
        <v>0</v>
      </c>
      <c r="D597" s="7">
        <v>0</v>
      </c>
      <c r="E597" s="7">
        <v>-115.14214</v>
      </c>
      <c r="F597" s="7">
        <v>0</v>
      </c>
      <c r="G597" s="7">
        <v>0</v>
      </c>
      <c r="H597" s="7"/>
      <c r="I597" s="7" t="e">
        <f t="shared" si="26"/>
        <v>#DIV/0!</v>
      </c>
    </row>
    <row r="598" spans="1:9" ht="51.75" hidden="1" x14ac:dyDescent="0.25">
      <c r="A598" s="4" t="s">
        <v>553</v>
      </c>
      <c r="B598" s="37" t="s">
        <v>1112</v>
      </c>
      <c r="C598" s="7">
        <v>-459.7</v>
      </c>
      <c r="D598" s="7">
        <v>-459.7</v>
      </c>
      <c r="E598" s="7">
        <v>-529.80852000000004</v>
      </c>
      <c r="F598" s="7">
        <f t="shared" si="24"/>
        <v>115.25092886665217</v>
      </c>
      <c r="G598" s="7">
        <f t="shared" si="25"/>
        <v>115.25092886665217</v>
      </c>
      <c r="H598" s="7"/>
      <c r="I598" s="7" t="e">
        <f t="shared" si="26"/>
        <v>#DIV/0!</v>
      </c>
    </row>
    <row r="599" spans="1:9" ht="38.25" hidden="1" x14ac:dyDescent="0.2">
      <c r="A599" s="4" t="s">
        <v>554</v>
      </c>
      <c r="B599" s="5" t="s">
        <v>1113</v>
      </c>
      <c r="C599" s="7">
        <v>-16.5</v>
      </c>
      <c r="D599" s="7">
        <v>-16.5</v>
      </c>
      <c r="E599" s="7">
        <v>-16.45824</v>
      </c>
      <c r="F599" s="7">
        <f t="shared" si="24"/>
        <v>99.746909090909085</v>
      </c>
      <c r="G599" s="7">
        <f t="shared" si="25"/>
        <v>99.746909090909085</v>
      </c>
      <c r="H599" s="7"/>
      <c r="I599" s="7" t="e">
        <f t="shared" si="26"/>
        <v>#DIV/0!</v>
      </c>
    </row>
    <row r="600" spans="1:9" ht="51" hidden="1" x14ac:dyDescent="0.2">
      <c r="A600" s="4" t="s">
        <v>555</v>
      </c>
      <c r="B600" s="5" t="s">
        <v>1114</v>
      </c>
      <c r="C600" s="7">
        <v>-287.8</v>
      </c>
      <c r="D600" s="7">
        <v>-287.8</v>
      </c>
      <c r="E600" s="7">
        <v>-287.80329</v>
      </c>
      <c r="F600" s="7">
        <f t="shared" si="24"/>
        <v>100.00114315496873</v>
      </c>
      <c r="G600" s="7">
        <f t="shared" si="25"/>
        <v>100.00114315496873</v>
      </c>
      <c r="H600" s="7"/>
      <c r="I600" s="7" t="e">
        <f t="shared" si="26"/>
        <v>#DIV/0!</v>
      </c>
    </row>
    <row r="601" spans="1:9" ht="25.5" hidden="1" x14ac:dyDescent="0.2">
      <c r="A601" s="4" t="s">
        <v>556</v>
      </c>
      <c r="B601" s="5" t="s">
        <v>1115</v>
      </c>
      <c r="C601" s="7">
        <v>0</v>
      </c>
      <c r="D601" s="7">
        <v>0</v>
      </c>
      <c r="E601" s="7">
        <v>-43.307970000000005</v>
      </c>
      <c r="F601" s="7">
        <v>0</v>
      </c>
      <c r="G601" s="7">
        <v>0</v>
      </c>
      <c r="H601" s="7"/>
      <c r="I601" s="7" t="e">
        <f t="shared" si="26"/>
        <v>#DIV/0!</v>
      </c>
    </row>
    <row r="602" spans="1:9" ht="76.5" hidden="1" x14ac:dyDescent="0.2">
      <c r="A602" s="4" t="s">
        <v>557</v>
      </c>
      <c r="B602" s="5" t="s">
        <v>1116</v>
      </c>
      <c r="C602" s="7">
        <v>-78.099999999999994</v>
      </c>
      <c r="D602" s="7">
        <v>-78.099999999999994</v>
      </c>
      <c r="E602" s="7">
        <v>-134.20253</v>
      </c>
      <c r="F602" s="7">
        <f t="shared" si="24"/>
        <v>171.83422535211267</v>
      </c>
      <c r="G602" s="7">
        <f t="shared" si="25"/>
        <v>171.83422535211267</v>
      </c>
      <c r="H602" s="7"/>
      <c r="I602" s="7" t="e">
        <f t="shared" si="26"/>
        <v>#DIV/0!</v>
      </c>
    </row>
    <row r="603" spans="1:9" ht="51" hidden="1" x14ac:dyDescent="0.2">
      <c r="A603" s="4" t="s">
        <v>558</v>
      </c>
      <c r="B603" s="5" t="s">
        <v>1117</v>
      </c>
      <c r="C603" s="7">
        <v>-15.1</v>
      </c>
      <c r="D603" s="7">
        <v>-15.1</v>
      </c>
      <c r="E603" s="7">
        <v>-30.218919999999997</v>
      </c>
      <c r="F603" s="7" t="s">
        <v>1454</v>
      </c>
      <c r="G603" s="7" t="s">
        <v>1454</v>
      </c>
      <c r="H603" s="7"/>
      <c r="I603" s="7" t="e">
        <f t="shared" si="26"/>
        <v>#DIV/0!</v>
      </c>
    </row>
    <row r="604" spans="1:9" ht="25.5" hidden="1" x14ac:dyDescent="0.2">
      <c r="A604" s="4" t="s">
        <v>559</v>
      </c>
      <c r="B604" s="5" t="s">
        <v>1118</v>
      </c>
      <c r="C604" s="7">
        <v>-2041.9</v>
      </c>
      <c r="D604" s="7">
        <v>-2041.9</v>
      </c>
      <c r="E604" s="7">
        <v>-2053.0451800000001</v>
      </c>
      <c r="F604" s="7">
        <f t="shared" si="24"/>
        <v>100.54582398746265</v>
      </c>
      <c r="G604" s="7">
        <f t="shared" si="25"/>
        <v>100.54582398746265</v>
      </c>
      <c r="H604" s="7"/>
      <c r="I604" s="7" t="e">
        <f t="shared" si="26"/>
        <v>#DIV/0!</v>
      </c>
    </row>
    <row r="605" spans="1:9" ht="51" hidden="1" x14ac:dyDescent="0.2">
      <c r="A605" s="4" t="s">
        <v>560</v>
      </c>
      <c r="B605" s="5" t="s">
        <v>1119</v>
      </c>
      <c r="C605" s="7">
        <v>-1691</v>
      </c>
      <c r="D605" s="7">
        <v>-1691</v>
      </c>
      <c r="E605" s="7">
        <v>-2677.5308100000002</v>
      </c>
      <c r="F605" s="7">
        <f t="shared" si="24"/>
        <v>158.34008338261384</v>
      </c>
      <c r="G605" s="7">
        <f t="shared" si="25"/>
        <v>158.34008338261384</v>
      </c>
      <c r="H605" s="7"/>
      <c r="I605" s="7" t="e">
        <f t="shared" si="26"/>
        <v>#DIV/0!</v>
      </c>
    </row>
    <row r="606" spans="1:9" ht="25.5" hidden="1" x14ac:dyDescent="0.2">
      <c r="A606" s="4" t="s">
        <v>561</v>
      </c>
      <c r="B606" s="5" t="s">
        <v>1120</v>
      </c>
      <c r="C606" s="7">
        <v>-7760.7</v>
      </c>
      <c r="D606" s="7">
        <v>-7760.7</v>
      </c>
      <c r="E606" s="7">
        <v>-7760.6756599999999</v>
      </c>
      <c r="F606" s="7">
        <f t="shared" si="24"/>
        <v>99.999686368497692</v>
      </c>
      <c r="G606" s="7">
        <f t="shared" si="25"/>
        <v>99.999686368497692</v>
      </c>
      <c r="H606" s="6"/>
      <c r="I606" s="7" t="e">
        <f t="shared" si="26"/>
        <v>#DIV/0!</v>
      </c>
    </row>
    <row r="607" spans="1:9" ht="38.25" hidden="1" x14ac:dyDescent="0.2">
      <c r="A607" s="4" t="s">
        <v>562</v>
      </c>
      <c r="B607" s="5" t="s">
        <v>1121</v>
      </c>
      <c r="C607" s="7">
        <v>-174.6</v>
      </c>
      <c r="D607" s="7">
        <v>-174.6</v>
      </c>
      <c r="E607" s="7">
        <v>-190.94714999999999</v>
      </c>
      <c r="F607" s="7">
        <f t="shared" si="24"/>
        <v>109.36262886597939</v>
      </c>
      <c r="G607" s="7">
        <f t="shared" si="25"/>
        <v>109.36262886597939</v>
      </c>
      <c r="H607" s="7"/>
      <c r="I607" s="7" t="e">
        <f t="shared" si="26"/>
        <v>#DIV/0!</v>
      </c>
    </row>
    <row r="608" spans="1:9" ht="38.25" hidden="1" x14ac:dyDescent="0.2">
      <c r="A608" s="4" t="s">
        <v>563</v>
      </c>
      <c r="B608" s="5" t="s">
        <v>1122</v>
      </c>
      <c r="C608" s="7">
        <v>-58.5</v>
      </c>
      <c r="D608" s="7">
        <v>-58.5</v>
      </c>
      <c r="E608" s="7">
        <v>-291.85098999999997</v>
      </c>
      <c r="F608" s="7" t="s">
        <v>1454</v>
      </c>
      <c r="G608" s="7" t="s">
        <v>1454</v>
      </c>
      <c r="H608" s="7"/>
      <c r="I608" s="7" t="e">
        <f t="shared" si="26"/>
        <v>#DIV/0!</v>
      </c>
    </row>
    <row r="609" spans="1:12" ht="51" hidden="1" x14ac:dyDescent="0.2">
      <c r="A609" s="4" t="s">
        <v>564</v>
      </c>
      <c r="B609" s="5" t="s">
        <v>1123</v>
      </c>
      <c r="C609" s="7">
        <v>-41.7</v>
      </c>
      <c r="D609" s="7">
        <v>-41.7</v>
      </c>
      <c r="E609" s="7">
        <v>-41.664000000000001</v>
      </c>
      <c r="F609" s="7">
        <f t="shared" si="24"/>
        <v>99.913669064748206</v>
      </c>
      <c r="G609" s="7">
        <f t="shared" si="25"/>
        <v>99.913669064748206</v>
      </c>
      <c r="H609" s="7"/>
      <c r="I609" s="7" t="e">
        <f t="shared" si="26"/>
        <v>#DIV/0!</v>
      </c>
    </row>
    <row r="610" spans="1:12" ht="51" hidden="1" x14ac:dyDescent="0.2">
      <c r="A610" s="4" t="s">
        <v>565</v>
      </c>
      <c r="B610" s="5" t="s">
        <v>1124</v>
      </c>
      <c r="C610" s="7">
        <v>-881.4</v>
      </c>
      <c r="D610" s="7">
        <v>-881.4</v>
      </c>
      <c r="E610" s="7">
        <v>-881.40354000000002</v>
      </c>
      <c r="F610" s="7">
        <f t="shared" si="24"/>
        <v>100.00040163376447</v>
      </c>
      <c r="G610" s="7">
        <f t="shared" si="25"/>
        <v>100.00040163376447</v>
      </c>
      <c r="H610" s="7"/>
      <c r="I610" s="7" t="e">
        <f t="shared" si="26"/>
        <v>#DIV/0!</v>
      </c>
    </row>
    <row r="611" spans="1:12" ht="51" hidden="1" x14ac:dyDescent="0.2">
      <c r="A611" s="4" t="s">
        <v>566</v>
      </c>
      <c r="B611" s="5" t="s">
        <v>1125</v>
      </c>
      <c r="C611" s="7">
        <v>-3752.1</v>
      </c>
      <c r="D611" s="7">
        <v>-3752.1</v>
      </c>
      <c r="E611" s="7">
        <v>-7532.6696700000002</v>
      </c>
      <c r="F611" s="7" t="s">
        <v>1454</v>
      </c>
      <c r="G611" s="7" t="s">
        <v>1454</v>
      </c>
      <c r="H611" s="7"/>
      <c r="I611" s="7" t="e">
        <f t="shared" si="26"/>
        <v>#DIV/0!</v>
      </c>
      <c r="L611" s="11">
        <v>263509.27168000001</v>
      </c>
    </row>
    <row r="612" spans="1:12" ht="127.5" hidden="1" x14ac:dyDescent="0.2">
      <c r="A612" s="4" t="s">
        <v>567</v>
      </c>
      <c r="B612" s="5" t="s">
        <v>1126</v>
      </c>
      <c r="C612" s="7">
        <v>-25614.7</v>
      </c>
      <c r="D612" s="7">
        <v>-25614.7</v>
      </c>
      <c r="E612" s="7">
        <v>-25614.723109999999</v>
      </c>
      <c r="F612" s="7">
        <f t="shared" si="24"/>
        <v>100.00009022163054</v>
      </c>
      <c r="G612" s="7">
        <f t="shared" si="25"/>
        <v>100.00009022163054</v>
      </c>
      <c r="H612" s="7"/>
      <c r="I612" s="7" t="e">
        <f t="shared" si="26"/>
        <v>#DIV/0!</v>
      </c>
      <c r="L612" s="11">
        <v>263509.27168000001</v>
      </c>
    </row>
    <row r="613" spans="1:12" ht="102" hidden="1" x14ac:dyDescent="0.2">
      <c r="A613" s="4" t="s">
        <v>568</v>
      </c>
      <c r="B613" s="5" t="s">
        <v>1127</v>
      </c>
      <c r="C613" s="7">
        <v>-1390.3</v>
      </c>
      <c r="D613" s="7">
        <v>-1390.3</v>
      </c>
      <c r="E613" s="7">
        <v>-1390.3420000000001</v>
      </c>
      <c r="F613" s="7">
        <f t="shared" si="24"/>
        <v>100.00302093073439</v>
      </c>
      <c r="G613" s="7">
        <f t="shared" si="25"/>
        <v>100.00302093073439</v>
      </c>
      <c r="H613" s="7"/>
      <c r="I613" s="7" t="e">
        <f t="shared" si="26"/>
        <v>#DIV/0!</v>
      </c>
    </row>
    <row r="614" spans="1:12" ht="114.75" hidden="1" x14ac:dyDescent="0.2">
      <c r="A614" s="4" t="s">
        <v>569</v>
      </c>
      <c r="B614" s="5" t="s">
        <v>1128</v>
      </c>
      <c r="C614" s="7">
        <v>-32888.9</v>
      </c>
      <c r="D614" s="7">
        <v>-32888.9</v>
      </c>
      <c r="E614" s="7">
        <v>-32888.864820000003</v>
      </c>
      <c r="F614" s="7">
        <f t="shared" si="24"/>
        <v>99.999893033819916</v>
      </c>
      <c r="G614" s="7">
        <f t="shared" si="25"/>
        <v>99.999893033819916</v>
      </c>
      <c r="H614" s="7"/>
      <c r="I614" s="7" t="e">
        <f t="shared" si="26"/>
        <v>#DIV/0!</v>
      </c>
    </row>
    <row r="615" spans="1:12" ht="115.5" hidden="1" x14ac:dyDescent="0.25">
      <c r="A615" s="4" t="s">
        <v>570</v>
      </c>
      <c r="B615" s="37" t="s">
        <v>1129</v>
      </c>
      <c r="C615" s="7">
        <v>-254.6</v>
      </c>
      <c r="D615" s="7">
        <v>-254.6</v>
      </c>
      <c r="E615" s="7">
        <v>-254.58482000000001</v>
      </c>
      <c r="F615" s="7">
        <f t="shared" si="24"/>
        <v>99.994037706205816</v>
      </c>
      <c r="G615" s="7">
        <f t="shared" si="25"/>
        <v>99.994037706205816</v>
      </c>
      <c r="H615" s="7"/>
      <c r="I615" s="7" t="e">
        <f t="shared" si="26"/>
        <v>#DIV/0!</v>
      </c>
    </row>
    <row r="616" spans="1:12" ht="153.75" hidden="1" x14ac:dyDescent="0.25">
      <c r="A616" s="4" t="s">
        <v>571</v>
      </c>
      <c r="B616" s="41" t="s">
        <v>1130</v>
      </c>
      <c r="C616" s="7">
        <v>0</v>
      </c>
      <c r="D616" s="7">
        <v>0</v>
      </c>
      <c r="E616" s="7">
        <v>-2.3999999999999998E-4</v>
      </c>
      <c r="F616" s="7">
        <v>0</v>
      </c>
      <c r="G616" s="7">
        <v>0</v>
      </c>
      <c r="H616" s="7"/>
      <c r="I616" s="7" t="e">
        <f t="shared" si="26"/>
        <v>#DIV/0!</v>
      </c>
    </row>
    <row r="617" spans="1:12" ht="38.25" hidden="1" x14ac:dyDescent="0.2">
      <c r="A617" s="4" t="s">
        <v>572</v>
      </c>
      <c r="B617" s="5" t="s">
        <v>1131</v>
      </c>
      <c r="C617" s="7">
        <v>-2417.8000000000002</v>
      </c>
      <c r="D617" s="7">
        <v>-2417.8000000000002</v>
      </c>
      <c r="E617" s="7">
        <v>-7146.2743799999998</v>
      </c>
      <c r="F617" s="7" t="s">
        <v>1454</v>
      </c>
      <c r="G617" s="7" t="s">
        <v>1454</v>
      </c>
      <c r="H617" s="7"/>
      <c r="I617" s="7" t="e">
        <f t="shared" si="26"/>
        <v>#DIV/0!</v>
      </c>
    </row>
    <row r="618" spans="1:12" x14ac:dyDescent="0.2">
      <c r="A618" s="31" t="s">
        <v>1132</v>
      </c>
      <c r="B618" s="29" t="s">
        <v>10</v>
      </c>
      <c r="C618" s="30">
        <f>C619+C629+C631+C637+C646+C651+C655+C663+C667+C675+C681+C685+C689+C691</f>
        <v>102939524.59999998</v>
      </c>
      <c r="D618" s="30">
        <v>104461008.84365</v>
      </c>
      <c r="E618" s="30">
        <v>80966265.505919993</v>
      </c>
      <c r="F618" s="47">
        <f t="shared" ref="F618:F680" si="27">E618/C618*100</f>
        <v>78.654205778137054</v>
      </c>
      <c r="G618" s="47">
        <f t="shared" ref="G618:G680" si="28">E618/D618*100</f>
        <v>77.508600005103048</v>
      </c>
      <c r="H618" s="47">
        <v>70696057.234259993</v>
      </c>
      <c r="I618" s="47">
        <f t="shared" ref="I618:I680" si="29">E618/H618*100</f>
        <v>114.52727163783464</v>
      </c>
    </row>
    <row r="619" spans="1:12" x14ac:dyDescent="0.2">
      <c r="A619" s="2" t="s">
        <v>1133</v>
      </c>
      <c r="B619" s="3" t="s">
        <v>1210</v>
      </c>
      <c r="C619" s="6">
        <f>C620+C621+C622+C623+C624+C625+C626+C627+C628</f>
        <v>4528943.7</v>
      </c>
      <c r="D619" s="6">
        <v>3953503.42882</v>
      </c>
      <c r="E619" s="6">
        <v>2993483.43365</v>
      </c>
      <c r="F619" s="6">
        <f t="shared" si="27"/>
        <v>66.096724356498399</v>
      </c>
      <c r="G619" s="6">
        <f t="shared" si="28"/>
        <v>75.717233778736428</v>
      </c>
      <c r="H619" s="6">
        <v>2696607.04213</v>
      </c>
      <c r="I619" s="6">
        <f t="shared" si="29"/>
        <v>111.00925670228551</v>
      </c>
    </row>
    <row r="620" spans="1:12" ht="25.5" x14ac:dyDescent="0.2">
      <c r="A620" s="4" t="s">
        <v>1134</v>
      </c>
      <c r="B620" s="5" t="s">
        <v>1211</v>
      </c>
      <c r="C620" s="7">
        <v>6433.2</v>
      </c>
      <c r="D620" s="7">
        <v>6433.2</v>
      </c>
      <c r="E620" s="7">
        <v>3814.8831600000003</v>
      </c>
      <c r="F620" s="7">
        <f t="shared" si="27"/>
        <v>59.299930983025561</v>
      </c>
      <c r="G620" s="7">
        <f t="shared" si="28"/>
        <v>59.299930983025561</v>
      </c>
      <c r="H620" s="7">
        <v>4575.2539000000006</v>
      </c>
      <c r="I620" s="7">
        <f t="shared" si="29"/>
        <v>83.380796855885961</v>
      </c>
    </row>
    <row r="621" spans="1:12" ht="25.5" x14ac:dyDescent="0.2">
      <c r="A621" s="4" t="s">
        <v>1135</v>
      </c>
      <c r="B621" s="5" t="s">
        <v>1212</v>
      </c>
      <c r="C621" s="7">
        <v>185369.5</v>
      </c>
      <c r="D621" s="7">
        <v>185369.5</v>
      </c>
      <c r="E621" s="7">
        <v>147676.06940000001</v>
      </c>
      <c r="F621" s="7">
        <f t="shared" si="27"/>
        <v>79.66578611907569</v>
      </c>
      <c r="G621" s="7">
        <f t="shared" si="28"/>
        <v>79.66578611907569</v>
      </c>
      <c r="H621" s="7">
        <v>145402.98912000001</v>
      </c>
      <c r="I621" s="7">
        <f t="shared" si="29"/>
        <v>101.56329680273907</v>
      </c>
    </row>
    <row r="622" spans="1:12" ht="38.25" x14ac:dyDescent="0.2">
      <c r="A622" s="4" t="s">
        <v>1136</v>
      </c>
      <c r="B622" s="5" t="s">
        <v>1213</v>
      </c>
      <c r="C622" s="7">
        <v>423042.2</v>
      </c>
      <c r="D622" s="7">
        <v>423743.5</v>
      </c>
      <c r="E622" s="7">
        <v>344509.52263999998</v>
      </c>
      <c r="F622" s="7">
        <f t="shared" si="27"/>
        <v>81.436207224716583</v>
      </c>
      <c r="G622" s="7">
        <f t="shared" si="28"/>
        <v>81.301429435495763</v>
      </c>
      <c r="H622" s="7">
        <v>345506.20464000001</v>
      </c>
      <c r="I622" s="7">
        <f t="shared" si="29"/>
        <v>99.71152992721548</v>
      </c>
    </row>
    <row r="623" spans="1:12" x14ac:dyDescent="0.2">
      <c r="A623" s="4" t="s">
        <v>1137</v>
      </c>
      <c r="B623" s="5" t="s">
        <v>1214</v>
      </c>
      <c r="C623" s="7">
        <v>350177.9</v>
      </c>
      <c r="D623" s="7">
        <v>288143.59999999998</v>
      </c>
      <c r="E623" s="7">
        <v>236479.38665</v>
      </c>
      <c r="F623" s="7">
        <f t="shared" si="27"/>
        <v>67.531213891567674</v>
      </c>
      <c r="G623" s="7">
        <f t="shared" si="28"/>
        <v>82.069977139870545</v>
      </c>
      <c r="H623" s="7">
        <v>254572.43338999999</v>
      </c>
      <c r="I623" s="7">
        <f t="shared" si="29"/>
        <v>92.892770635427837</v>
      </c>
    </row>
    <row r="624" spans="1:12" ht="25.5" x14ac:dyDescent="0.2">
      <c r="A624" s="4" t="s">
        <v>1138</v>
      </c>
      <c r="B624" s="5" t="s">
        <v>1215</v>
      </c>
      <c r="C624" s="7">
        <v>307840.8</v>
      </c>
      <c r="D624" s="7">
        <v>306898.7</v>
      </c>
      <c r="E624" s="7">
        <v>238899.96466</v>
      </c>
      <c r="F624" s="7">
        <f t="shared" si="27"/>
        <v>77.605036323970054</v>
      </c>
      <c r="G624" s="7">
        <f t="shared" si="28"/>
        <v>77.843263806591551</v>
      </c>
      <c r="H624" s="7">
        <v>226648.47258999999</v>
      </c>
      <c r="I624" s="7">
        <f t="shared" si="29"/>
        <v>105.40550391979149</v>
      </c>
    </row>
    <row r="625" spans="1:14" x14ac:dyDescent="0.2">
      <c r="A625" s="4" t="s">
        <v>1139</v>
      </c>
      <c r="B625" s="5" t="s">
        <v>1216</v>
      </c>
      <c r="C625" s="7">
        <v>115167.6</v>
      </c>
      <c r="D625" s="7">
        <v>115167.6</v>
      </c>
      <c r="E625" s="7">
        <v>93230.784339999998</v>
      </c>
      <c r="F625" s="7">
        <f t="shared" si="27"/>
        <v>80.952268120547785</v>
      </c>
      <c r="G625" s="7">
        <f t="shared" si="28"/>
        <v>80.952268120547785</v>
      </c>
      <c r="H625" s="7">
        <v>221585.29453000001</v>
      </c>
      <c r="I625" s="7">
        <f t="shared" si="29"/>
        <v>42.074445661094025</v>
      </c>
    </row>
    <row r="626" spans="1:14" s="15" customFormat="1" x14ac:dyDescent="0.2">
      <c r="A626" s="4" t="s">
        <v>1140</v>
      </c>
      <c r="B626" s="5" t="s">
        <v>1217</v>
      </c>
      <c r="C626" s="7">
        <v>191.2</v>
      </c>
      <c r="D626" s="7">
        <v>113473.74595</v>
      </c>
      <c r="E626" s="7">
        <v>96377.10931</v>
      </c>
      <c r="F626" s="7" t="s">
        <v>1454</v>
      </c>
      <c r="G626" s="7">
        <f t="shared" si="28"/>
        <v>84.933398913671809</v>
      </c>
      <c r="H626" s="7">
        <v>33.080210000000001</v>
      </c>
      <c r="I626" s="7">
        <f t="shared" si="29"/>
        <v>291343.70461977116</v>
      </c>
      <c r="N626" s="11"/>
    </row>
    <row r="627" spans="1:14" s="15" customFormat="1" x14ac:dyDescent="0.2">
      <c r="A627" s="4" t="s">
        <v>1141</v>
      </c>
      <c r="B627" s="5" t="s">
        <v>1218</v>
      </c>
      <c r="C627" s="7">
        <v>569625.19999999995</v>
      </c>
      <c r="D627" s="7">
        <v>144104.73108000003</v>
      </c>
      <c r="E627" s="7">
        <v>0</v>
      </c>
      <c r="F627" s="7">
        <f t="shared" si="27"/>
        <v>0</v>
      </c>
      <c r="G627" s="7">
        <f t="shared" si="28"/>
        <v>0</v>
      </c>
      <c r="H627" s="7">
        <v>0</v>
      </c>
      <c r="I627" s="7" t="e">
        <f t="shared" si="29"/>
        <v>#DIV/0!</v>
      </c>
      <c r="N627" s="11"/>
    </row>
    <row r="628" spans="1:14" s="15" customFormat="1" x14ac:dyDescent="0.2">
      <c r="A628" s="4" t="s">
        <v>1142</v>
      </c>
      <c r="B628" s="5" t="s">
        <v>1219</v>
      </c>
      <c r="C628" s="7">
        <v>2571096.1</v>
      </c>
      <c r="D628" s="7">
        <v>2370168.8517899998</v>
      </c>
      <c r="E628" s="7">
        <v>1832495.71349</v>
      </c>
      <c r="F628" s="7">
        <f t="shared" si="27"/>
        <v>71.272937386121043</v>
      </c>
      <c r="G628" s="7">
        <f t="shared" si="28"/>
        <v>77.314985896724693</v>
      </c>
      <c r="H628" s="7">
        <v>1498283.31375</v>
      </c>
      <c r="I628" s="7">
        <f t="shared" si="29"/>
        <v>122.30635532498269</v>
      </c>
      <c r="N628" s="11"/>
    </row>
    <row r="629" spans="1:14" s="15" customFormat="1" x14ac:dyDescent="0.2">
      <c r="A629" s="2" t="s">
        <v>1143</v>
      </c>
      <c r="B629" s="3" t="s">
        <v>1220</v>
      </c>
      <c r="C629" s="6">
        <f>C630</f>
        <v>32063.5</v>
      </c>
      <c r="D629" s="6">
        <v>152983.89169999998</v>
      </c>
      <c r="E629" s="6">
        <v>113207.64709999999</v>
      </c>
      <c r="F629" s="6" t="s">
        <v>1454</v>
      </c>
      <c r="G629" s="6">
        <f t="shared" si="28"/>
        <v>73.999717121851731</v>
      </c>
      <c r="H629" s="6">
        <v>30033.1</v>
      </c>
      <c r="I629" s="6">
        <f t="shared" si="29"/>
        <v>376.94292996726944</v>
      </c>
      <c r="N629" s="11"/>
    </row>
    <row r="630" spans="1:14" s="15" customFormat="1" x14ac:dyDescent="0.2">
      <c r="A630" s="4" t="s">
        <v>1144</v>
      </c>
      <c r="B630" s="5" t="s">
        <v>1221</v>
      </c>
      <c r="C630" s="7">
        <v>32063.5</v>
      </c>
      <c r="D630" s="7">
        <v>152983.89169999998</v>
      </c>
      <c r="E630" s="7">
        <v>113207.64709999999</v>
      </c>
      <c r="F630" s="7" t="s">
        <v>1454</v>
      </c>
      <c r="G630" s="7">
        <f t="shared" si="28"/>
        <v>73.999717121851731</v>
      </c>
      <c r="H630" s="7">
        <v>30033.1</v>
      </c>
      <c r="I630" s="7">
        <f t="shared" si="29"/>
        <v>376.94292996726944</v>
      </c>
      <c r="N630" s="11"/>
    </row>
    <row r="631" spans="1:14" s="15" customFormat="1" ht="25.5" x14ac:dyDescent="0.2">
      <c r="A631" s="2" t="s">
        <v>1145</v>
      </c>
      <c r="B631" s="3" t="s">
        <v>1222</v>
      </c>
      <c r="C631" s="6">
        <f>C632+C633+C634+C635+C636</f>
        <v>952519.6</v>
      </c>
      <c r="D631" s="6">
        <v>966882.35</v>
      </c>
      <c r="E631" s="6">
        <v>790958.71310000005</v>
      </c>
      <c r="F631" s="6">
        <f t="shared" si="27"/>
        <v>83.038576119588512</v>
      </c>
      <c r="G631" s="6">
        <f t="shared" si="28"/>
        <v>81.805062746258642</v>
      </c>
      <c r="H631" s="6">
        <v>699802.71130999993</v>
      </c>
      <c r="I631" s="6">
        <f t="shared" si="29"/>
        <v>113.02595721862238</v>
      </c>
      <c r="N631" s="11"/>
    </row>
    <row r="632" spans="1:14" s="15" customFormat="1" x14ac:dyDescent="0.2">
      <c r="A632" s="4" t="s">
        <v>1146</v>
      </c>
      <c r="B632" s="5" t="s">
        <v>1223</v>
      </c>
      <c r="C632" s="7">
        <v>57488.5</v>
      </c>
      <c r="D632" s="7">
        <v>57488.5</v>
      </c>
      <c r="E632" s="7">
        <v>47818.695749999999</v>
      </c>
      <c r="F632" s="7">
        <f t="shared" si="27"/>
        <v>83.179585047444277</v>
      </c>
      <c r="G632" s="7">
        <f t="shared" si="28"/>
        <v>83.179585047444277</v>
      </c>
      <c r="H632" s="7">
        <v>42599.473579999998</v>
      </c>
      <c r="I632" s="7">
        <f t="shared" si="29"/>
        <v>112.25184663420436</v>
      </c>
      <c r="N632" s="11"/>
    </row>
    <row r="633" spans="1:14" s="15" customFormat="1" x14ac:dyDescent="0.2">
      <c r="A633" s="4" t="s">
        <v>1147</v>
      </c>
      <c r="B633" s="5" t="s">
        <v>1224</v>
      </c>
      <c r="C633" s="7">
        <v>32440.9</v>
      </c>
      <c r="D633" s="7">
        <v>32424.1</v>
      </c>
      <c r="E633" s="7">
        <v>26256.385690000003</v>
      </c>
      <c r="F633" s="7">
        <f t="shared" si="27"/>
        <v>80.936058154983371</v>
      </c>
      <c r="G633" s="7">
        <f t="shared" si="28"/>
        <v>80.977993807075606</v>
      </c>
      <c r="H633" s="7">
        <v>30894.295559999999</v>
      </c>
      <c r="I633" s="7">
        <f t="shared" si="29"/>
        <v>84.987811549246416</v>
      </c>
      <c r="N633" s="11"/>
    </row>
    <row r="634" spans="1:14" s="15" customFormat="1" ht="25.5" x14ac:dyDescent="0.2">
      <c r="A634" s="4" t="s">
        <v>1148</v>
      </c>
      <c r="B634" s="5" t="s">
        <v>1225</v>
      </c>
      <c r="C634" s="7">
        <v>762275.6</v>
      </c>
      <c r="D634" s="7">
        <v>775160.3</v>
      </c>
      <c r="E634" s="7">
        <v>628333.70901999995</v>
      </c>
      <c r="F634" s="7">
        <f t="shared" si="27"/>
        <v>82.428679209986512</v>
      </c>
      <c r="G634" s="7">
        <f t="shared" si="28"/>
        <v>81.058551246755016</v>
      </c>
      <c r="H634" s="7">
        <v>559519.11410999997</v>
      </c>
      <c r="I634" s="7">
        <f t="shared" si="29"/>
        <v>112.29888187456474</v>
      </c>
    </row>
    <row r="635" spans="1:14" s="15" customFormat="1" x14ac:dyDescent="0.2">
      <c r="A635" s="4" t="s">
        <v>1149</v>
      </c>
      <c r="B635" s="5" t="s">
        <v>1226</v>
      </c>
      <c r="C635" s="7">
        <v>4950</v>
      </c>
      <c r="D635" s="7">
        <v>4950</v>
      </c>
      <c r="E635" s="7">
        <v>1913.5070000000001</v>
      </c>
      <c r="F635" s="7">
        <f t="shared" si="27"/>
        <v>38.656707070707071</v>
      </c>
      <c r="G635" s="7">
        <f t="shared" si="28"/>
        <v>38.656707070707071</v>
      </c>
      <c r="H635" s="7">
        <v>3076.0709999999999</v>
      </c>
      <c r="I635" s="7">
        <f t="shared" si="29"/>
        <v>62.206203953029693</v>
      </c>
    </row>
    <row r="636" spans="1:14" s="15" customFormat="1" ht="25.5" x14ac:dyDescent="0.2">
      <c r="A636" s="4" t="s">
        <v>1150</v>
      </c>
      <c r="B636" s="5" t="s">
        <v>1227</v>
      </c>
      <c r="C636" s="7">
        <v>95364.6</v>
      </c>
      <c r="D636" s="7">
        <v>96859.45</v>
      </c>
      <c r="E636" s="7">
        <v>86636.415640000007</v>
      </c>
      <c r="F636" s="7">
        <f t="shared" si="27"/>
        <v>90.847563603265783</v>
      </c>
      <c r="G636" s="7">
        <f t="shared" si="28"/>
        <v>89.445496169965878</v>
      </c>
      <c r="H636" s="7">
        <v>63713.757060000004</v>
      </c>
      <c r="I636" s="7">
        <f t="shared" si="29"/>
        <v>135.97756534497481</v>
      </c>
    </row>
    <row r="637" spans="1:14" s="15" customFormat="1" x14ac:dyDescent="0.2">
      <c r="A637" s="2" t="s">
        <v>1151</v>
      </c>
      <c r="B637" s="3" t="s">
        <v>1228</v>
      </c>
      <c r="C637" s="6">
        <f>C638+C639+C640+C641+C642+C643+C644+C645</f>
        <v>28300182.899999999</v>
      </c>
      <c r="D637" s="6">
        <v>28247496.944979999</v>
      </c>
      <c r="E637" s="6">
        <v>21692390.649799999</v>
      </c>
      <c r="F637" s="6">
        <f t="shared" si="27"/>
        <v>76.651061678474179</v>
      </c>
      <c r="G637" s="6">
        <f t="shared" si="28"/>
        <v>76.794027775459455</v>
      </c>
      <c r="H637" s="6">
        <v>16928347.299569998</v>
      </c>
      <c r="I637" s="6">
        <f t="shared" si="29"/>
        <v>128.14240082580898</v>
      </c>
    </row>
    <row r="638" spans="1:14" s="15" customFormat="1" x14ac:dyDescent="0.2">
      <c r="A638" s="4" t="s">
        <v>1152</v>
      </c>
      <c r="B638" s="5" t="s">
        <v>1229</v>
      </c>
      <c r="C638" s="7">
        <v>617221.6</v>
      </c>
      <c r="D638" s="7">
        <v>482717.6</v>
      </c>
      <c r="E638" s="7">
        <v>391405.43924000004</v>
      </c>
      <c r="F638" s="7">
        <f t="shared" si="27"/>
        <v>63.414086486927879</v>
      </c>
      <c r="G638" s="7">
        <f t="shared" si="28"/>
        <v>81.08373078586736</v>
      </c>
      <c r="H638" s="7">
        <v>276080.57081</v>
      </c>
      <c r="I638" s="7">
        <f t="shared" si="29"/>
        <v>141.77217835056101</v>
      </c>
    </row>
    <row r="639" spans="1:14" s="15" customFormat="1" x14ac:dyDescent="0.2">
      <c r="A639" s="4" t="s">
        <v>1153</v>
      </c>
      <c r="B639" s="5" t="s">
        <v>1230</v>
      </c>
      <c r="C639" s="7">
        <v>1767823.8</v>
      </c>
      <c r="D639" s="7">
        <v>1806165.5307499999</v>
      </c>
      <c r="E639" s="7">
        <v>1499346.0167</v>
      </c>
      <c r="F639" s="7">
        <f t="shared" si="27"/>
        <v>84.813091480044562</v>
      </c>
      <c r="G639" s="7">
        <f t="shared" si="28"/>
        <v>83.012658096592347</v>
      </c>
      <c r="H639" s="7">
        <v>1278780.2336199998</v>
      </c>
      <c r="I639" s="7">
        <f t="shared" si="29"/>
        <v>117.24813828687495</v>
      </c>
    </row>
    <row r="640" spans="1:14" s="15" customFormat="1" x14ac:dyDescent="0.2">
      <c r="A640" s="4" t="s">
        <v>1154</v>
      </c>
      <c r="B640" s="5" t="s">
        <v>1231</v>
      </c>
      <c r="C640" s="7">
        <v>94761.9</v>
      </c>
      <c r="D640" s="7">
        <v>94761.9</v>
      </c>
      <c r="E640" s="7">
        <v>16486.7297</v>
      </c>
      <c r="F640" s="7">
        <f t="shared" si="27"/>
        <v>17.398057341610922</v>
      </c>
      <c r="G640" s="7">
        <f t="shared" si="28"/>
        <v>17.398057341610922</v>
      </c>
      <c r="H640" s="7">
        <v>10012.77457</v>
      </c>
      <c r="I640" s="7">
        <f t="shared" si="29"/>
        <v>164.65695482046593</v>
      </c>
    </row>
    <row r="641" spans="1:14" s="15" customFormat="1" x14ac:dyDescent="0.2">
      <c r="A641" s="4" t="s">
        <v>1155</v>
      </c>
      <c r="B641" s="5" t="s">
        <v>1232</v>
      </c>
      <c r="C641" s="7">
        <v>566918</v>
      </c>
      <c r="D641" s="7">
        <v>570217.19999999995</v>
      </c>
      <c r="E641" s="7">
        <v>467200.21591999999</v>
      </c>
      <c r="F641" s="7">
        <f t="shared" si="27"/>
        <v>82.410545426322685</v>
      </c>
      <c r="G641" s="7">
        <f t="shared" si="28"/>
        <v>81.933729098315524</v>
      </c>
      <c r="H641" s="7">
        <v>407510.18614999996</v>
      </c>
      <c r="I641" s="7">
        <f t="shared" si="29"/>
        <v>114.64749392743494</v>
      </c>
    </row>
    <row r="642" spans="1:14" x14ac:dyDescent="0.2">
      <c r="A642" s="4" t="s">
        <v>1156</v>
      </c>
      <c r="B642" s="5" t="s">
        <v>1233</v>
      </c>
      <c r="C642" s="7">
        <v>4806897.3</v>
      </c>
      <c r="D642" s="7">
        <v>4786709.835</v>
      </c>
      <c r="E642" s="7">
        <v>3906505.5349400002</v>
      </c>
      <c r="F642" s="7">
        <f t="shared" si="27"/>
        <v>81.268753857919961</v>
      </c>
      <c r="G642" s="7">
        <f t="shared" si="28"/>
        <v>81.611496614563436</v>
      </c>
      <c r="H642" s="7">
        <v>3395092.18132</v>
      </c>
      <c r="I642" s="7">
        <f t="shared" si="29"/>
        <v>115.06331275580166</v>
      </c>
      <c r="N642" s="15"/>
    </row>
    <row r="643" spans="1:14" x14ac:dyDescent="0.2">
      <c r="A643" s="4" t="s">
        <v>1157</v>
      </c>
      <c r="B643" s="5" t="s">
        <v>1234</v>
      </c>
      <c r="C643" s="7">
        <v>17243050.399999999</v>
      </c>
      <c r="D643" s="7">
        <v>17243050.399999999</v>
      </c>
      <c r="E643" s="7">
        <v>12851367.752079999</v>
      </c>
      <c r="F643" s="7">
        <f t="shared" si="27"/>
        <v>74.530709207229364</v>
      </c>
      <c r="G643" s="7">
        <f t="shared" si="28"/>
        <v>74.530709207229364</v>
      </c>
      <c r="H643" s="7">
        <v>10016571.29432</v>
      </c>
      <c r="I643" s="7">
        <f t="shared" si="29"/>
        <v>128.3010660480947</v>
      </c>
      <c r="N643" s="15"/>
    </row>
    <row r="644" spans="1:14" x14ac:dyDescent="0.2">
      <c r="A644" s="4" t="s">
        <v>1158</v>
      </c>
      <c r="B644" s="5" t="s">
        <v>1235</v>
      </c>
      <c r="C644" s="7">
        <v>166355.20000000001</v>
      </c>
      <c r="D644" s="7">
        <v>179406.9</v>
      </c>
      <c r="E644" s="7">
        <v>130080.26084999999</v>
      </c>
      <c r="F644" s="7">
        <f t="shared" si="27"/>
        <v>78.194285991661204</v>
      </c>
      <c r="G644" s="7">
        <f t="shared" si="28"/>
        <v>72.505717923892547</v>
      </c>
      <c r="H644" s="7">
        <v>120545.48306</v>
      </c>
      <c r="I644" s="7">
        <f t="shared" si="29"/>
        <v>107.90969312823955</v>
      </c>
      <c r="N644" s="15"/>
    </row>
    <row r="645" spans="1:14" x14ac:dyDescent="0.2">
      <c r="A645" s="4" t="s">
        <v>1159</v>
      </c>
      <c r="B645" s="5" t="s">
        <v>1236</v>
      </c>
      <c r="C645" s="7">
        <v>3037154.7</v>
      </c>
      <c r="D645" s="7">
        <v>3084467.5792299998</v>
      </c>
      <c r="E645" s="7">
        <v>2429998.7003699997</v>
      </c>
      <c r="F645" s="7">
        <f t="shared" si="27"/>
        <v>80.009052563901335</v>
      </c>
      <c r="G645" s="7">
        <f t="shared" si="28"/>
        <v>78.781787713801151</v>
      </c>
      <c r="H645" s="7">
        <v>1423754.5757200001</v>
      </c>
      <c r="I645" s="7">
        <f t="shared" si="29"/>
        <v>170.67539179925984</v>
      </c>
      <c r="N645" s="15"/>
    </row>
    <row r="646" spans="1:14" x14ac:dyDescent="0.2">
      <c r="A646" s="2" t="s">
        <v>1160</v>
      </c>
      <c r="B646" s="3" t="s">
        <v>1237</v>
      </c>
      <c r="C646" s="6">
        <f>C647+C648+C649+C650</f>
        <v>6099920</v>
      </c>
      <c r="D646" s="6">
        <v>6283994.3738599997</v>
      </c>
      <c r="E646" s="6">
        <v>3608350.7032499998</v>
      </c>
      <c r="F646" s="6">
        <f t="shared" si="27"/>
        <v>59.154066008242722</v>
      </c>
      <c r="G646" s="6">
        <f t="shared" si="28"/>
        <v>57.421291117953977</v>
      </c>
      <c r="H646" s="6">
        <v>1850300.9023800001</v>
      </c>
      <c r="I646" s="6">
        <f t="shared" si="29"/>
        <v>195.0142649019227</v>
      </c>
      <c r="N646" s="15"/>
    </row>
    <row r="647" spans="1:14" x14ac:dyDescent="0.2">
      <c r="A647" s="4" t="s">
        <v>1161</v>
      </c>
      <c r="B647" s="5" t="s">
        <v>1238</v>
      </c>
      <c r="C647" s="7">
        <v>2354168.9</v>
      </c>
      <c r="D647" s="7">
        <v>2338665.1</v>
      </c>
      <c r="E647" s="7">
        <v>763814.39269000001</v>
      </c>
      <c r="F647" s="7">
        <f t="shared" si="27"/>
        <v>32.445182360959748</v>
      </c>
      <c r="G647" s="7">
        <f t="shared" si="28"/>
        <v>32.660272421647718</v>
      </c>
      <c r="H647" s="7">
        <v>197330.43613999998</v>
      </c>
      <c r="I647" s="7">
        <f t="shared" si="29"/>
        <v>387.07378731383176</v>
      </c>
      <c r="N647" s="15"/>
    </row>
    <row r="648" spans="1:14" x14ac:dyDescent="0.2">
      <c r="A648" s="4" t="s">
        <v>1162</v>
      </c>
      <c r="B648" s="5" t="s">
        <v>1239</v>
      </c>
      <c r="C648" s="7">
        <v>2657900.7000000002</v>
      </c>
      <c r="D648" s="7">
        <v>2744576.7</v>
      </c>
      <c r="E648" s="7">
        <v>1773783.8913199999</v>
      </c>
      <c r="F648" s="7">
        <f t="shared" si="27"/>
        <v>66.736273906696354</v>
      </c>
      <c r="G648" s="7">
        <f t="shared" si="28"/>
        <v>64.628687233262596</v>
      </c>
      <c r="H648" s="7">
        <v>933561.87907000002</v>
      </c>
      <c r="I648" s="7">
        <f t="shared" si="29"/>
        <v>190.00174825979573</v>
      </c>
      <c r="N648" s="15"/>
    </row>
    <row r="649" spans="1:14" x14ac:dyDescent="0.2">
      <c r="A649" s="4" t="s">
        <v>1163</v>
      </c>
      <c r="B649" s="5" t="s">
        <v>1240</v>
      </c>
      <c r="C649" s="7">
        <v>794327</v>
      </c>
      <c r="D649" s="7">
        <v>907229.17385999998</v>
      </c>
      <c r="E649" s="7">
        <v>811804.92445000005</v>
      </c>
      <c r="F649" s="7">
        <f t="shared" si="27"/>
        <v>102.20034374382338</v>
      </c>
      <c r="G649" s="7">
        <f t="shared" si="28"/>
        <v>89.481792235141967</v>
      </c>
      <c r="H649" s="7">
        <v>500878.29926</v>
      </c>
      <c r="I649" s="7">
        <f t="shared" si="29"/>
        <v>162.07628193302935</v>
      </c>
      <c r="N649" s="15"/>
    </row>
    <row r="650" spans="1:14" x14ac:dyDescent="0.2">
      <c r="A650" s="4" t="s">
        <v>1164</v>
      </c>
      <c r="B650" s="5" t="s">
        <v>1241</v>
      </c>
      <c r="C650" s="7">
        <v>293523.40000000002</v>
      </c>
      <c r="D650" s="7">
        <v>293523.40000000002</v>
      </c>
      <c r="E650" s="7">
        <v>258947.49479</v>
      </c>
      <c r="F650" s="7">
        <f t="shared" si="27"/>
        <v>88.220392237893122</v>
      </c>
      <c r="G650" s="7">
        <f t="shared" si="28"/>
        <v>88.220392237893122</v>
      </c>
      <c r="H650" s="7">
        <v>218530.28790999998</v>
      </c>
      <c r="I650" s="7">
        <f t="shared" si="29"/>
        <v>118.49501378804092</v>
      </c>
      <c r="N650" s="15"/>
    </row>
    <row r="651" spans="1:14" x14ac:dyDescent="0.2">
      <c r="A651" s="2" t="s">
        <v>1165</v>
      </c>
      <c r="B651" s="3" t="s">
        <v>1242</v>
      </c>
      <c r="C651" s="6">
        <v>1009907.4</v>
      </c>
      <c r="D651" s="6">
        <v>1009907.4</v>
      </c>
      <c r="E651" s="6">
        <v>974120.10427000001</v>
      </c>
      <c r="F651" s="6">
        <f t="shared" si="27"/>
        <v>96.45637850262311</v>
      </c>
      <c r="G651" s="6">
        <f t="shared" si="28"/>
        <v>96.45637850262311</v>
      </c>
      <c r="H651" s="6">
        <v>491470.78152999998</v>
      </c>
      <c r="I651" s="6">
        <f t="shared" si="29"/>
        <v>198.20508988092072</v>
      </c>
      <c r="N651" s="15"/>
    </row>
    <row r="652" spans="1:14" x14ac:dyDescent="0.2">
      <c r="A652" s="4" t="s">
        <v>1166</v>
      </c>
      <c r="B652" s="5" t="s">
        <v>1243</v>
      </c>
      <c r="C652" s="7">
        <v>1930.7</v>
      </c>
      <c r="D652" s="7">
        <v>1930.7</v>
      </c>
      <c r="E652" s="7">
        <v>1696.16623</v>
      </c>
      <c r="F652" s="7">
        <f t="shared" si="27"/>
        <v>87.85239705806184</v>
      </c>
      <c r="G652" s="7">
        <f t="shared" si="28"/>
        <v>87.85239705806184</v>
      </c>
      <c r="H652" s="7">
        <v>1406.5521899999999</v>
      </c>
      <c r="I652" s="7">
        <f t="shared" si="29"/>
        <v>120.59035150341633</v>
      </c>
      <c r="N652" s="15"/>
    </row>
    <row r="653" spans="1:14" x14ac:dyDescent="0.2">
      <c r="A653" s="4" t="s">
        <v>1167</v>
      </c>
      <c r="B653" s="5" t="s">
        <v>1244</v>
      </c>
      <c r="C653" s="7">
        <v>29250.5</v>
      </c>
      <c r="D653" s="7">
        <v>29250.5</v>
      </c>
      <c r="E653" s="7">
        <v>22713.585179999998</v>
      </c>
      <c r="F653" s="7">
        <f t="shared" si="27"/>
        <v>77.651955282815678</v>
      </c>
      <c r="G653" s="7">
        <f t="shared" si="28"/>
        <v>77.651955282815678</v>
      </c>
      <c r="H653" s="7">
        <v>19796.30471</v>
      </c>
      <c r="I653" s="7">
        <f t="shared" si="29"/>
        <v>114.7364900305174</v>
      </c>
      <c r="N653" s="15"/>
    </row>
    <row r="654" spans="1:14" x14ac:dyDescent="0.2">
      <c r="A654" s="4" t="s">
        <v>1168</v>
      </c>
      <c r="B654" s="5" t="s">
        <v>1245</v>
      </c>
      <c r="C654" s="7">
        <v>978726.2</v>
      </c>
      <c r="D654" s="7">
        <v>978726.2</v>
      </c>
      <c r="E654" s="7">
        <v>949710.35285999998</v>
      </c>
      <c r="F654" s="7">
        <f t="shared" si="27"/>
        <v>97.035345826033875</v>
      </c>
      <c r="G654" s="7">
        <f t="shared" si="28"/>
        <v>97.035345826033875</v>
      </c>
      <c r="H654" s="7">
        <v>470267.92463000002</v>
      </c>
      <c r="I654" s="7">
        <f t="shared" si="29"/>
        <v>201.95090992166186</v>
      </c>
    </row>
    <row r="655" spans="1:14" x14ac:dyDescent="0.2">
      <c r="A655" s="2" t="s">
        <v>1169</v>
      </c>
      <c r="B655" s="3" t="s">
        <v>1246</v>
      </c>
      <c r="C655" s="6">
        <f>C656+C657+C658+C660+C659+C661+C662</f>
        <v>19764119.799999997</v>
      </c>
      <c r="D655" s="6">
        <v>19722793.949999999</v>
      </c>
      <c r="E655" s="6">
        <v>16960373.717209999</v>
      </c>
      <c r="F655" s="6">
        <f t="shared" si="27"/>
        <v>85.81395927993718</v>
      </c>
      <c r="G655" s="6">
        <f t="shared" si="28"/>
        <v>85.993768226788177</v>
      </c>
      <c r="H655" s="6">
        <v>16949320.44337</v>
      </c>
      <c r="I655" s="6">
        <f t="shared" si="29"/>
        <v>100.06521366963904</v>
      </c>
    </row>
    <row r="656" spans="1:14" s="15" customFormat="1" x14ac:dyDescent="0.2">
      <c r="A656" s="4" t="s">
        <v>1170</v>
      </c>
      <c r="B656" s="5" t="s">
        <v>1247</v>
      </c>
      <c r="C656" s="7">
        <v>3389901.5</v>
      </c>
      <c r="D656" s="7">
        <v>3441947.4</v>
      </c>
      <c r="E656" s="7">
        <v>3141677.35439</v>
      </c>
      <c r="F656" s="7">
        <f t="shared" si="27"/>
        <v>92.677541055101457</v>
      </c>
      <c r="G656" s="7">
        <f t="shared" si="28"/>
        <v>91.276158211772795</v>
      </c>
      <c r="H656" s="7">
        <v>3058985.7776799998</v>
      </c>
      <c r="I656" s="7">
        <f t="shared" si="29"/>
        <v>102.70323508246958</v>
      </c>
    </row>
    <row r="657" spans="1:14" s="15" customFormat="1" x14ac:dyDescent="0.2">
      <c r="A657" s="4" t="s">
        <v>1171</v>
      </c>
      <c r="B657" s="5" t="s">
        <v>1248</v>
      </c>
      <c r="C657" s="7">
        <v>12211272.1</v>
      </c>
      <c r="D657" s="7">
        <v>12197376.5</v>
      </c>
      <c r="E657" s="7">
        <v>10098683.626780001</v>
      </c>
      <c r="F657" s="7">
        <f t="shared" si="27"/>
        <v>82.699685537103065</v>
      </c>
      <c r="G657" s="7">
        <f t="shared" si="28"/>
        <v>82.793899383035381</v>
      </c>
      <c r="H657" s="7">
        <v>9379608.8743700013</v>
      </c>
      <c r="I657" s="7">
        <f t="shared" si="29"/>
        <v>107.66636180720593</v>
      </c>
    </row>
    <row r="658" spans="1:14" s="15" customFormat="1" x14ac:dyDescent="0.2">
      <c r="A658" s="4" t="s">
        <v>1172</v>
      </c>
      <c r="B658" s="5" t="s">
        <v>1249</v>
      </c>
      <c r="C658" s="7">
        <v>756044.2</v>
      </c>
      <c r="D658" s="7">
        <v>756044.2</v>
      </c>
      <c r="E658" s="7">
        <v>735561.84319000004</v>
      </c>
      <c r="F658" s="7">
        <f t="shared" si="27"/>
        <v>97.290851935640816</v>
      </c>
      <c r="G658" s="7">
        <f t="shared" si="28"/>
        <v>97.290851935640816</v>
      </c>
      <c r="H658" s="7">
        <v>555649.03330000001</v>
      </c>
      <c r="I658" s="7">
        <f t="shared" si="29"/>
        <v>132.37885771554352</v>
      </c>
    </row>
    <row r="659" spans="1:14" s="15" customFormat="1" x14ac:dyDescent="0.2">
      <c r="A659" s="4" t="s">
        <v>1173</v>
      </c>
      <c r="B659" s="5" t="s">
        <v>1250</v>
      </c>
      <c r="C659" s="7">
        <v>2148545.2000000002</v>
      </c>
      <c r="D659" s="7">
        <v>2148114.0499999998</v>
      </c>
      <c r="E659" s="7">
        <v>1960546.4266900001</v>
      </c>
      <c r="F659" s="7">
        <f t="shared" si="27"/>
        <v>91.24995027751801</v>
      </c>
      <c r="G659" s="7">
        <f t="shared" si="28"/>
        <v>91.268265141229364</v>
      </c>
      <c r="H659" s="7">
        <v>1660941.7191099999</v>
      </c>
      <c r="I659" s="7">
        <f t="shared" si="29"/>
        <v>118.03824325278197</v>
      </c>
    </row>
    <row r="660" spans="1:14" s="15" customFormat="1" x14ac:dyDescent="0.2">
      <c r="A660" s="4" t="s">
        <v>1174</v>
      </c>
      <c r="B660" s="5" t="s">
        <v>1251</v>
      </c>
      <c r="C660" s="7">
        <v>83686.399999999994</v>
      </c>
      <c r="D660" s="7">
        <v>79675</v>
      </c>
      <c r="E660" s="7">
        <v>68336.748000000007</v>
      </c>
      <c r="F660" s="7">
        <f t="shared" si="27"/>
        <v>81.658128441419407</v>
      </c>
      <c r="G660" s="7">
        <f t="shared" si="28"/>
        <v>85.769373078129902</v>
      </c>
      <c r="H660" s="7">
        <v>80321.115999999995</v>
      </c>
      <c r="I660" s="7">
        <f t="shared" si="29"/>
        <v>85.079430420264586</v>
      </c>
    </row>
    <row r="661" spans="1:14" s="15" customFormat="1" ht="15" x14ac:dyDescent="0.25">
      <c r="A661" s="4" t="s">
        <v>1175</v>
      </c>
      <c r="B661" s="37" t="s">
        <v>1252</v>
      </c>
      <c r="C661" s="7">
        <v>438478.4</v>
      </c>
      <c r="D661" s="7">
        <v>434059.8</v>
      </c>
      <c r="E661" s="7">
        <v>354905.84464999998</v>
      </c>
      <c r="F661" s="7">
        <f t="shared" si="27"/>
        <v>80.940325600987407</v>
      </c>
      <c r="G661" s="7">
        <f t="shared" si="28"/>
        <v>81.764274104627972</v>
      </c>
      <c r="H661" s="7">
        <v>1901431.1725699999</v>
      </c>
      <c r="I661" s="7">
        <f t="shared" si="29"/>
        <v>18.665195446980313</v>
      </c>
    </row>
    <row r="662" spans="1:14" s="15" customFormat="1" x14ac:dyDescent="0.2">
      <c r="A662" s="4" t="s">
        <v>1176</v>
      </c>
      <c r="B662" s="5" t="s">
        <v>1253</v>
      </c>
      <c r="C662" s="7">
        <v>736192</v>
      </c>
      <c r="D662" s="7">
        <v>665577</v>
      </c>
      <c r="E662" s="7">
        <v>600661.87350999995</v>
      </c>
      <c r="F662" s="7">
        <f t="shared" si="27"/>
        <v>81.590383148689455</v>
      </c>
      <c r="G662" s="7">
        <f t="shared" si="28"/>
        <v>90.246789403780468</v>
      </c>
      <c r="H662" s="7">
        <v>312382.75033999997</v>
      </c>
      <c r="I662" s="7">
        <f t="shared" si="29"/>
        <v>192.28394424987764</v>
      </c>
    </row>
    <row r="663" spans="1:14" s="15" customFormat="1" x14ac:dyDescent="0.2">
      <c r="A663" s="2" t="s">
        <v>1177</v>
      </c>
      <c r="B663" s="3" t="s">
        <v>1254</v>
      </c>
      <c r="C663" s="6">
        <f>C664+C665+C666</f>
        <v>3708119</v>
      </c>
      <c r="D663" s="6">
        <v>3714130</v>
      </c>
      <c r="E663" s="6">
        <v>2819866.1157900002</v>
      </c>
      <c r="F663" s="6">
        <f t="shared" si="27"/>
        <v>76.045728731737043</v>
      </c>
      <c r="G663" s="6">
        <f t="shared" si="28"/>
        <v>75.922655259508957</v>
      </c>
      <c r="H663" s="6">
        <v>1998877.9304000002</v>
      </c>
      <c r="I663" s="6">
        <f t="shared" si="29"/>
        <v>141.07245234458665</v>
      </c>
    </row>
    <row r="664" spans="1:14" x14ac:dyDescent="0.2">
      <c r="A664" s="4" t="s">
        <v>1178</v>
      </c>
      <c r="B664" s="5" t="s">
        <v>1255</v>
      </c>
      <c r="C664" s="7">
        <v>3601868.9</v>
      </c>
      <c r="D664" s="7">
        <v>3606507.7725</v>
      </c>
      <c r="E664" s="7">
        <v>2736608.8524099998</v>
      </c>
      <c r="F664" s="7">
        <f t="shared" si="27"/>
        <v>75.977469707739772</v>
      </c>
      <c r="G664" s="7">
        <f t="shared" si="28"/>
        <v>75.87974364777277</v>
      </c>
      <c r="H664" s="7">
        <v>1922244.7506900001</v>
      </c>
      <c r="I664" s="7">
        <f t="shared" si="29"/>
        <v>142.36526599579369</v>
      </c>
      <c r="N664" s="15"/>
    </row>
    <row r="665" spans="1:14" x14ac:dyDescent="0.2">
      <c r="A665" s="4" t="s">
        <v>1179</v>
      </c>
      <c r="B665" s="5" t="s">
        <v>1256</v>
      </c>
      <c r="C665" s="7">
        <v>13877</v>
      </c>
      <c r="D665" s="7">
        <v>13877</v>
      </c>
      <c r="E665" s="7">
        <v>13200</v>
      </c>
      <c r="F665" s="7">
        <f t="shared" si="27"/>
        <v>95.121423938891695</v>
      </c>
      <c r="G665" s="7">
        <f t="shared" si="28"/>
        <v>95.121423938891695</v>
      </c>
      <c r="H665" s="7">
        <v>10900</v>
      </c>
      <c r="I665" s="7">
        <f t="shared" si="29"/>
        <v>121.10091743119267</v>
      </c>
      <c r="N665" s="15"/>
    </row>
    <row r="666" spans="1:14" x14ac:dyDescent="0.2">
      <c r="A666" s="4" t="s">
        <v>1180</v>
      </c>
      <c r="B666" s="5" t="s">
        <v>1257</v>
      </c>
      <c r="C666" s="7">
        <v>92373.1</v>
      </c>
      <c r="D666" s="7">
        <v>93745.227499999994</v>
      </c>
      <c r="E666" s="7">
        <v>70057.263379999989</v>
      </c>
      <c r="F666" s="7">
        <f t="shared" si="27"/>
        <v>75.841628547704886</v>
      </c>
      <c r="G666" s="7">
        <f t="shared" si="28"/>
        <v>74.731551939537397</v>
      </c>
      <c r="H666" s="7">
        <v>65733.179709999997</v>
      </c>
      <c r="I666" s="7">
        <f t="shared" si="29"/>
        <v>106.57823596709741</v>
      </c>
      <c r="N666" s="15"/>
    </row>
    <row r="667" spans="1:14" x14ac:dyDescent="0.2">
      <c r="A667" s="2" t="s">
        <v>1181</v>
      </c>
      <c r="B667" s="3" t="s">
        <v>1258</v>
      </c>
      <c r="C667" s="6">
        <f>C668+C669+C670+C671+C672+C673+C674</f>
        <v>13451493.800000001</v>
      </c>
      <c r="D667" s="6">
        <v>13797992.25911</v>
      </c>
      <c r="E667" s="6">
        <v>8087492.3491199994</v>
      </c>
      <c r="F667" s="6">
        <f t="shared" si="27"/>
        <v>60.123377145815567</v>
      </c>
      <c r="G667" s="6">
        <f t="shared" si="28"/>
        <v>58.613544617553373</v>
      </c>
      <c r="H667" s="6">
        <v>8332981.9174700007</v>
      </c>
      <c r="I667" s="6">
        <f t="shared" si="29"/>
        <v>97.054000947303933</v>
      </c>
      <c r="N667" s="15"/>
    </row>
    <row r="668" spans="1:14" x14ac:dyDescent="0.2">
      <c r="A668" s="4" t="s">
        <v>1182</v>
      </c>
      <c r="B668" s="5" t="s">
        <v>1259</v>
      </c>
      <c r="C668" s="7">
        <v>5838483.2999999998</v>
      </c>
      <c r="D668" s="7">
        <v>5826084.1110299993</v>
      </c>
      <c r="E668" s="7">
        <v>2029272.7393399999</v>
      </c>
      <c r="F668" s="7">
        <f t="shared" si="27"/>
        <v>34.756847541894999</v>
      </c>
      <c r="G668" s="7">
        <f t="shared" si="28"/>
        <v>34.830817761421621</v>
      </c>
      <c r="H668" s="7">
        <v>1530716.8161900002</v>
      </c>
      <c r="I668" s="7">
        <f t="shared" si="29"/>
        <v>132.57009512647286</v>
      </c>
      <c r="N668" s="15"/>
    </row>
    <row r="669" spans="1:14" ht="15" x14ac:dyDescent="0.25">
      <c r="A669" s="4" t="s">
        <v>1183</v>
      </c>
      <c r="B669" s="37" t="s">
        <v>1260</v>
      </c>
      <c r="C669" s="7">
        <v>4315100.0999999996</v>
      </c>
      <c r="D669" s="7">
        <v>4624073.3463999992</v>
      </c>
      <c r="E669" s="7">
        <v>3570294.4698600001</v>
      </c>
      <c r="F669" s="7">
        <f t="shared" si="27"/>
        <v>82.739551507970816</v>
      </c>
      <c r="G669" s="7">
        <f t="shared" si="28"/>
        <v>77.211025915918867</v>
      </c>
      <c r="H669" s="7">
        <v>2962230.6621500002</v>
      </c>
      <c r="I669" s="7">
        <f t="shared" si="29"/>
        <v>120.52722684561859</v>
      </c>
      <c r="N669" s="15"/>
    </row>
    <row r="670" spans="1:14" ht="15" x14ac:dyDescent="0.25">
      <c r="A670" s="4" t="s">
        <v>1184</v>
      </c>
      <c r="B670" s="41" t="s">
        <v>1261</v>
      </c>
      <c r="C670" s="7">
        <v>62677.9</v>
      </c>
      <c r="D670" s="7">
        <v>62677.9</v>
      </c>
      <c r="E670" s="7">
        <v>56044.44167</v>
      </c>
      <c r="F670" s="7">
        <f t="shared" si="27"/>
        <v>89.416591286561925</v>
      </c>
      <c r="G670" s="7">
        <f t="shared" si="28"/>
        <v>89.416591286561925</v>
      </c>
      <c r="H670" s="7">
        <v>52096.519130000001</v>
      </c>
      <c r="I670" s="7">
        <f t="shared" si="29"/>
        <v>107.57809275154926</v>
      </c>
      <c r="N670" s="15"/>
    </row>
    <row r="671" spans="1:14" x14ac:dyDescent="0.2">
      <c r="A671" s="4" t="s">
        <v>1185</v>
      </c>
      <c r="B671" s="5" t="s">
        <v>1262</v>
      </c>
      <c r="C671" s="7">
        <v>701672</v>
      </c>
      <c r="D671" s="7">
        <v>701199.4</v>
      </c>
      <c r="E671" s="7">
        <v>617794.11022999999</v>
      </c>
      <c r="F671" s="7">
        <f t="shared" si="27"/>
        <v>88.04599730785894</v>
      </c>
      <c r="G671" s="7">
        <f t="shared" si="28"/>
        <v>88.105339255852172</v>
      </c>
      <c r="H671" s="7">
        <v>449691.8504</v>
      </c>
      <c r="I671" s="7">
        <f t="shared" si="29"/>
        <v>137.38165583398353</v>
      </c>
      <c r="N671" s="15"/>
    </row>
    <row r="672" spans="1:14" x14ac:dyDescent="0.2">
      <c r="A672" s="4" t="s">
        <v>1186</v>
      </c>
      <c r="B672" s="5" t="s">
        <v>1263</v>
      </c>
      <c r="C672" s="7">
        <v>287399.8</v>
      </c>
      <c r="D672" s="7">
        <v>286251.25</v>
      </c>
      <c r="E672" s="7">
        <v>248397.24180000002</v>
      </c>
      <c r="F672" s="7">
        <f t="shared" si="27"/>
        <v>86.429163068311126</v>
      </c>
      <c r="G672" s="7">
        <f t="shared" si="28"/>
        <v>86.775950078820614</v>
      </c>
      <c r="H672" s="7">
        <v>324983.50323000003</v>
      </c>
      <c r="I672" s="7">
        <f t="shared" si="29"/>
        <v>76.433800279456719</v>
      </c>
      <c r="L672" s="11">
        <v>354.22634000000005</v>
      </c>
      <c r="N672" s="15"/>
    </row>
    <row r="673" spans="1:9" ht="25.5" x14ac:dyDescent="0.2">
      <c r="A673" s="4" t="s">
        <v>1187</v>
      </c>
      <c r="B673" s="46" t="s">
        <v>1264</v>
      </c>
      <c r="C673" s="7">
        <v>135688.9</v>
      </c>
      <c r="D673" s="7">
        <v>135688.9</v>
      </c>
      <c r="E673" s="7">
        <v>117412.18464000001</v>
      </c>
      <c r="F673" s="7">
        <f t="shared" si="27"/>
        <v>86.530427057777032</v>
      </c>
      <c r="G673" s="7">
        <f t="shared" si="28"/>
        <v>86.530427057777032</v>
      </c>
      <c r="H673" s="7">
        <v>112725.2795</v>
      </c>
      <c r="I673" s="7">
        <f t="shared" si="29"/>
        <v>104.15781194847249</v>
      </c>
    </row>
    <row r="674" spans="1:9" ht="15" x14ac:dyDescent="0.25">
      <c r="A674" s="4" t="s">
        <v>1188</v>
      </c>
      <c r="B674" s="37" t="s">
        <v>1265</v>
      </c>
      <c r="C674" s="7">
        <v>2110471.7999999998</v>
      </c>
      <c r="D674" s="7">
        <v>2162017.3516799998</v>
      </c>
      <c r="E674" s="7">
        <v>1448277.1615799998</v>
      </c>
      <c r="F674" s="7">
        <f t="shared" si="27"/>
        <v>68.623383718275704</v>
      </c>
      <c r="G674" s="7">
        <f t="shared" si="28"/>
        <v>66.987305187657881</v>
      </c>
      <c r="H674" s="7">
        <v>2900537.28687</v>
      </c>
      <c r="I674" s="7">
        <f t="shared" si="29"/>
        <v>49.931340932453615</v>
      </c>
    </row>
    <row r="675" spans="1:9" x14ac:dyDescent="0.2">
      <c r="A675" s="2" t="s">
        <v>1189</v>
      </c>
      <c r="B675" s="3" t="s">
        <v>1266</v>
      </c>
      <c r="C675" s="6">
        <f>C676+C677+C678+C679+C680</f>
        <v>21165715.799999997</v>
      </c>
      <c r="D675" s="6">
        <v>22549800.927999999</v>
      </c>
      <c r="E675" s="6">
        <v>19630461.56512</v>
      </c>
      <c r="F675" s="6">
        <f t="shared" si="27"/>
        <v>92.746504538816509</v>
      </c>
      <c r="G675" s="6">
        <f t="shared" si="28"/>
        <v>87.053813148057259</v>
      </c>
      <c r="H675" s="6">
        <v>17897430.436639998</v>
      </c>
      <c r="I675" s="6">
        <f t="shared" si="29"/>
        <v>109.68312817091388</v>
      </c>
    </row>
    <row r="676" spans="1:9" x14ac:dyDescent="0.2">
      <c r="A676" s="4" t="s">
        <v>1190</v>
      </c>
      <c r="B676" s="5" t="s">
        <v>1267</v>
      </c>
      <c r="C676" s="7">
        <v>85770.2</v>
      </c>
      <c r="D676" s="7">
        <v>85125.7</v>
      </c>
      <c r="E676" s="7">
        <v>65066.692560000003</v>
      </c>
      <c r="F676" s="7">
        <f t="shared" si="27"/>
        <v>75.86165423422122</v>
      </c>
      <c r="G676" s="7">
        <f t="shared" si="28"/>
        <v>76.436014693564942</v>
      </c>
      <c r="H676" s="7">
        <v>83040.528160000002</v>
      </c>
      <c r="I676" s="7">
        <f t="shared" si="29"/>
        <v>78.355345277466753</v>
      </c>
    </row>
    <row r="677" spans="1:9" x14ac:dyDescent="0.2">
      <c r="A677" s="4" t="s">
        <v>1191</v>
      </c>
      <c r="B677" s="5" t="s">
        <v>1268</v>
      </c>
      <c r="C677" s="7">
        <v>2449515.2000000002</v>
      </c>
      <c r="D677" s="7">
        <v>2439882.0129999998</v>
      </c>
      <c r="E677" s="7">
        <v>2155515.1999299997</v>
      </c>
      <c r="F677" s="7">
        <f t="shared" si="27"/>
        <v>87.997624996570735</v>
      </c>
      <c r="G677" s="7">
        <f t="shared" si="28"/>
        <v>88.345058836662687</v>
      </c>
      <c r="H677" s="7">
        <v>1932924.0125599999</v>
      </c>
      <c r="I677" s="7">
        <f t="shared" si="29"/>
        <v>111.51577537055873</v>
      </c>
    </row>
    <row r="678" spans="1:9" x14ac:dyDescent="0.2">
      <c r="A678" s="4" t="s">
        <v>1192</v>
      </c>
      <c r="B678" s="5" t="s">
        <v>1269</v>
      </c>
      <c r="C678" s="7">
        <v>10617967.6</v>
      </c>
      <c r="D678" s="7">
        <v>11612769.215</v>
      </c>
      <c r="E678" s="7">
        <v>10459648.64666</v>
      </c>
      <c r="F678" s="7">
        <f t="shared" si="27"/>
        <v>98.508952378607745</v>
      </c>
      <c r="G678" s="7">
        <f t="shared" si="28"/>
        <v>90.070236073833826</v>
      </c>
      <c r="H678" s="7">
        <v>9389287.1489099991</v>
      </c>
      <c r="I678" s="7">
        <f t="shared" si="29"/>
        <v>111.39981641603387</v>
      </c>
    </row>
    <row r="679" spans="1:9" x14ac:dyDescent="0.2">
      <c r="A679" s="4" t="s">
        <v>1193</v>
      </c>
      <c r="B679" s="5" t="s">
        <v>1270</v>
      </c>
      <c r="C679" s="7">
        <v>7609878.4000000004</v>
      </c>
      <c r="D679" s="7">
        <v>8004727.4000000004</v>
      </c>
      <c r="E679" s="7">
        <v>6620273.8884399999</v>
      </c>
      <c r="F679" s="7">
        <f t="shared" si="27"/>
        <v>86.995790740099082</v>
      </c>
      <c r="G679" s="7">
        <f t="shared" si="28"/>
        <v>82.704551418453036</v>
      </c>
      <c r="H679" s="7">
        <v>6159514.6279899999</v>
      </c>
      <c r="I679" s="7">
        <f t="shared" si="29"/>
        <v>107.48044753974968</v>
      </c>
    </row>
    <row r="680" spans="1:9" x14ac:dyDescent="0.2">
      <c r="A680" s="4" t="s">
        <v>1194</v>
      </c>
      <c r="B680" s="5" t="s">
        <v>1271</v>
      </c>
      <c r="C680" s="7">
        <v>402584.4</v>
      </c>
      <c r="D680" s="7">
        <v>407296.6</v>
      </c>
      <c r="E680" s="7">
        <v>329957.13752999995</v>
      </c>
      <c r="F680" s="7">
        <f t="shared" si="27"/>
        <v>81.959742486296022</v>
      </c>
      <c r="G680" s="7">
        <f t="shared" si="28"/>
        <v>81.011512870473254</v>
      </c>
      <c r="H680" s="7">
        <v>332664.11901999998</v>
      </c>
      <c r="I680" s="7">
        <f t="shared" si="29"/>
        <v>99.18627187747974</v>
      </c>
    </row>
    <row r="681" spans="1:9" x14ac:dyDescent="0.2">
      <c r="A681" s="2" t="s">
        <v>1195</v>
      </c>
      <c r="B681" s="3" t="s">
        <v>1272</v>
      </c>
      <c r="C681" s="6">
        <f>C682+C683+C684</f>
        <v>1442471</v>
      </c>
      <c r="D681" s="6">
        <v>1601973.5</v>
      </c>
      <c r="E681" s="6">
        <v>1179957.6483399998</v>
      </c>
      <c r="F681" s="6">
        <f t="shared" ref="F681:F729" si="30">E681/C681*100</f>
        <v>81.801134881741106</v>
      </c>
      <c r="G681" s="6">
        <f t="shared" ref="G681:G729" si="31">E681/D681*100</f>
        <v>73.656502329158371</v>
      </c>
      <c r="H681" s="6">
        <v>999507.21307000006</v>
      </c>
      <c r="I681" s="6">
        <f t="shared" ref="I681:I729" si="32">E681/H681*100</f>
        <v>118.05394027280141</v>
      </c>
    </row>
    <row r="682" spans="1:9" x14ac:dyDescent="0.2">
      <c r="A682" s="4" t="s">
        <v>1196</v>
      </c>
      <c r="B682" s="5" t="s">
        <v>1273</v>
      </c>
      <c r="C682" s="7">
        <v>979479.5</v>
      </c>
      <c r="D682" s="7">
        <v>1116574.2</v>
      </c>
      <c r="E682" s="7">
        <v>732510.56858000008</v>
      </c>
      <c r="F682" s="7">
        <f t="shared" si="30"/>
        <v>74.785696748119804</v>
      </c>
      <c r="G682" s="7">
        <f t="shared" si="31"/>
        <v>65.603393718035051</v>
      </c>
      <c r="H682" s="7">
        <v>593907.00594000006</v>
      </c>
      <c r="I682" s="7">
        <f t="shared" si="32"/>
        <v>123.33758673559115</v>
      </c>
    </row>
    <row r="683" spans="1:9" x14ac:dyDescent="0.2">
      <c r="A683" s="4" t="s">
        <v>1197</v>
      </c>
      <c r="B683" s="5" t="s">
        <v>1274</v>
      </c>
      <c r="C683" s="7">
        <v>439391.7</v>
      </c>
      <c r="D683" s="7">
        <v>461830</v>
      </c>
      <c r="E683" s="7">
        <v>427425.51656000002</v>
      </c>
      <c r="F683" s="7">
        <f t="shared" si="30"/>
        <v>97.276647820156825</v>
      </c>
      <c r="G683" s="7">
        <f t="shared" si="31"/>
        <v>92.550400918086751</v>
      </c>
      <c r="H683" s="7">
        <v>386252.15873999998</v>
      </c>
      <c r="I683" s="7">
        <f t="shared" si="32"/>
        <v>110.65970943808117</v>
      </c>
    </row>
    <row r="684" spans="1:9" x14ac:dyDescent="0.2">
      <c r="A684" s="4" t="s">
        <v>1198</v>
      </c>
      <c r="B684" s="5" t="s">
        <v>1275</v>
      </c>
      <c r="C684" s="7">
        <v>23599.8</v>
      </c>
      <c r="D684" s="7">
        <v>23569.3</v>
      </c>
      <c r="E684" s="7">
        <v>20021.563200000001</v>
      </c>
      <c r="F684" s="7">
        <f t="shared" si="30"/>
        <v>84.837851168230245</v>
      </c>
      <c r="G684" s="7">
        <f t="shared" si="31"/>
        <v>84.947636119867795</v>
      </c>
      <c r="H684" s="7">
        <v>19348.04839</v>
      </c>
      <c r="I684" s="7">
        <f t="shared" si="32"/>
        <v>103.48104778540923</v>
      </c>
    </row>
    <row r="685" spans="1:9" x14ac:dyDescent="0.2">
      <c r="A685" s="2" t="s">
        <v>1199</v>
      </c>
      <c r="B685" s="3" t="s">
        <v>1276</v>
      </c>
      <c r="C685" s="6">
        <f>C686+C687+C688</f>
        <v>196310.3</v>
      </c>
      <c r="D685" s="6">
        <v>199246.1</v>
      </c>
      <c r="E685" s="6">
        <v>176218.45275</v>
      </c>
      <c r="F685" s="6">
        <f t="shared" si="30"/>
        <v>89.765260788659589</v>
      </c>
      <c r="G685" s="6">
        <f t="shared" si="31"/>
        <v>88.44261079639702</v>
      </c>
      <c r="H685" s="6">
        <v>183618.67293999999</v>
      </c>
      <c r="I685" s="6">
        <f t="shared" si="32"/>
        <v>95.969788871953071</v>
      </c>
    </row>
    <row r="686" spans="1:9" x14ac:dyDescent="0.2">
      <c r="A686" s="4" t="s">
        <v>1200</v>
      </c>
      <c r="B686" s="5" t="s">
        <v>1277</v>
      </c>
      <c r="C686" s="7">
        <v>39071.599999999999</v>
      </c>
      <c r="D686" s="7">
        <v>39071.599999999999</v>
      </c>
      <c r="E686" s="7">
        <v>33600</v>
      </c>
      <c r="F686" s="7">
        <f t="shared" si="30"/>
        <v>85.995966379672197</v>
      </c>
      <c r="G686" s="7">
        <f t="shared" si="31"/>
        <v>85.995966379672197</v>
      </c>
      <c r="H686" s="7">
        <v>35643.199999999997</v>
      </c>
      <c r="I686" s="7">
        <f t="shared" si="32"/>
        <v>94.267630291331869</v>
      </c>
    </row>
    <row r="687" spans="1:9" x14ac:dyDescent="0.2">
      <c r="A687" s="4" t="s">
        <v>1201</v>
      </c>
      <c r="B687" s="5" t="s">
        <v>1278</v>
      </c>
      <c r="C687" s="7">
        <v>20585.2</v>
      </c>
      <c r="D687" s="7">
        <v>20585.2</v>
      </c>
      <c r="E687" s="7">
        <v>17800</v>
      </c>
      <c r="F687" s="7">
        <f t="shared" si="30"/>
        <v>86.469890989643034</v>
      </c>
      <c r="G687" s="7">
        <f t="shared" si="31"/>
        <v>86.469890989643034</v>
      </c>
      <c r="H687" s="7">
        <v>22020</v>
      </c>
      <c r="I687" s="7">
        <f t="shared" si="32"/>
        <v>80.835603996366928</v>
      </c>
    </row>
    <row r="688" spans="1:9" x14ac:dyDescent="0.2">
      <c r="A688" s="4" t="s">
        <v>1202</v>
      </c>
      <c r="B688" s="5" t="s">
        <v>1279</v>
      </c>
      <c r="C688" s="7">
        <v>136653.5</v>
      </c>
      <c r="D688" s="7">
        <v>139589.29999999999</v>
      </c>
      <c r="E688" s="7">
        <v>124818.45275</v>
      </c>
      <c r="F688" s="7">
        <f t="shared" si="30"/>
        <v>91.339374951977078</v>
      </c>
      <c r="G688" s="7">
        <f t="shared" si="31"/>
        <v>89.418352803545829</v>
      </c>
      <c r="H688" s="7">
        <v>125955.47293999999</v>
      </c>
      <c r="I688" s="7">
        <f t="shared" si="32"/>
        <v>99.09728401358025</v>
      </c>
    </row>
    <row r="689" spans="1:9" x14ac:dyDescent="0.2">
      <c r="A689" s="2" t="s">
        <v>1203</v>
      </c>
      <c r="B689" s="3" t="s">
        <v>1280</v>
      </c>
      <c r="C689" s="6">
        <f>C690</f>
        <v>21300</v>
      </c>
      <c r="D689" s="6">
        <v>17311.057980000001</v>
      </c>
      <c r="E689" s="6">
        <v>15100.774380000001</v>
      </c>
      <c r="F689" s="6">
        <f t="shared" si="30"/>
        <v>70.895654366197192</v>
      </c>
      <c r="G689" s="6">
        <f t="shared" si="31"/>
        <v>87.231955420901429</v>
      </c>
      <c r="H689" s="6">
        <v>27624.710019999999</v>
      </c>
      <c r="I689" s="7">
        <f t="shared" si="32"/>
        <v>54.664010478543304</v>
      </c>
    </row>
    <row r="690" spans="1:9" x14ac:dyDescent="0.2">
      <c r="A690" s="4" t="s">
        <v>1204</v>
      </c>
      <c r="B690" s="5" t="s">
        <v>1281</v>
      </c>
      <c r="C690" s="7">
        <v>21300</v>
      </c>
      <c r="D690" s="7">
        <v>17311.057980000001</v>
      </c>
      <c r="E690" s="7">
        <v>15100.774380000001</v>
      </c>
      <c r="F690" s="7">
        <f t="shared" si="30"/>
        <v>70.895654366197192</v>
      </c>
      <c r="G690" s="7">
        <f t="shared" si="31"/>
        <v>87.231955420901429</v>
      </c>
      <c r="H690" s="7">
        <v>27624.710019999999</v>
      </c>
      <c r="I690" s="7">
        <f t="shared" si="32"/>
        <v>54.664010478543304</v>
      </c>
    </row>
    <row r="691" spans="1:9" ht="25.5" x14ac:dyDescent="0.2">
      <c r="A691" s="2" t="s">
        <v>1205</v>
      </c>
      <c r="B691" s="3" t="s">
        <v>1282</v>
      </c>
      <c r="C691" s="6">
        <f>C692+C693+C694</f>
        <v>2266457.7999999998</v>
      </c>
      <c r="D691" s="6">
        <v>2242992.6591999996</v>
      </c>
      <c r="E691" s="6">
        <v>1924283.6320400001</v>
      </c>
      <c r="F691" s="6">
        <f t="shared" si="30"/>
        <v>84.902689652549469</v>
      </c>
      <c r="G691" s="6">
        <f t="shared" si="31"/>
        <v>85.790901907201416</v>
      </c>
      <c r="H691" s="6">
        <v>1610134.0734300001</v>
      </c>
      <c r="I691" s="7">
        <f t="shared" si="32"/>
        <v>119.51077017709342</v>
      </c>
    </row>
    <row r="692" spans="1:9" ht="25.5" x14ac:dyDescent="0.2">
      <c r="A692" s="4" t="s">
        <v>1206</v>
      </c>
      <c r="B692" s="5" t="s">
        <v>1283</v>
      </c>
      <c r="C692" s="7">
        <v>1169614.6000000001</v>
      </c>
      <c r="D692" s="7">
        <v>1169614.6000000001</v>
      </c>
      <c r="E692" s="7">
        <v>1169424.8999999999</v>
      </c>
      <c r="F692" s="7">
        <f t="shared" si="30"/>
        <v>99.983780982214114</v>
      </c>
      <c r="G692" s="7">
        <f t="shared" si="31"/>
        <v>99.983780982214114</v>
      </c>
      <c r="H692" s="7">
        <v>1084383.0249999999</v>
      </c>
      <c r="I692" s="7">
        <f t="shared" si="32"/>
        <v>107.84242034773645</v>
      </c>
    </row>
    <row r="693" spans="1:9" x14ac:dyDescent="0.2">
      <c r="A693" s="4" t="s">
        <v>1207</v>
      </c>
      <c r="B693" s="5" t="s">
        <v>1284</v>
      </c>
      <c r="C693" s="7">
        <v>844248.2</v>
      </c>
      <c r="D693" s="7">
        <v>849122.1</v>
      </c>
      <c r="E693" s="7">
        <v>567732</v>
      </c>
      <c r="F693" s="7">
        <f t="shared" si="30"/>
        <v>67.247048912867086</v>
      </c>
      <c r="G693" s="7">
        <f t="shared" si="31"/>
        <v>66.861055671498832</v>
      </c>
      <c r="H693" s="7">
        <v>480209.2</v>
      </c>
      <c r="I693" s="7">
        <f t="shared" si="32"/>
        <v>118.22597318002236</v>
      </c>
    </row>
    <row r="694" spans="1:9" x14ac:dyDescent="0.2">
      <c r="A694" s="4" t="s">
        <v>1208</v>
      </c>
      <c r="B694" s="5" t="s">
        <v>1285</v>
      </c>
      <c r="C694" s="7">
        <v>252595</v>
      </c>
      <c r="D694" s="7">
        <v>224255.95919999998</v>
      </c>
      <c r="E694" s="7">
        <v>187126.73204</v>
      </c>
      <c r="F694" s="7">
        <f t="shared" si="30"/>
        <v>74.081724515528819</v>
      </c>
      <c r="G694" s="7">
        <f t="shared" si="31"/>
        <v>83.44337100674916</v>
      </c>
      <c r="H694" s="7">
        <v>45541.848429999998</v>
      </c>
      <c r="I694" s="7">
        <f t="shared" si="32"/>
        <v>410.88962896976557</v>
      </c>
    </row>
    <row r="695" spans="1:9" x14ac:dyDescent="0.2">
      <c r="A695" s="2" t="s">
        <v>1209</v>
      </c>
      <c r="B695" s="3" t="s">
        <v>10</v>
      </c>
      <c r="C695" s="6">
        <f>C7-C618</f>
        <v>-6260508.2999999821</v>
      </c>
      <c r="D695" s="6">
        <f>D7-D618</f>
        <v>-6131722.4808899909</v>
      </c>
      <c r="E695" s="6">
        <v>9800577.9117099997</v>
      </c>
      <c r="F695" s="6">
        <v>0</v>
      </c>
      <c r="G695" s="6">
        <v>0</v>
      </c>
      <c r="H695" s="6">
        <v>7057449.3009200003</v>
      </c>
      <c r="I695" s="6">
        <f t="shared" si="32"/>
        <v>138.86855567538271</v>
      </c>
    </row>
    <row r="696" spans="1:9" x14ac:dyDescent="0.2">
      <c r="A696" s="2" t="s">
        <v>1286</v>
      </c>
      <c r="B696" s="3" t="s">
        <v>10</v>
      </c>
      <c r="C696" s="6">
        <f>C697+C720</f>
        <v>6260508.2999999793</v>
      </c>
      <c r="D696" s="6">
        <f>D697+D720</f>
        <v>6131722.4808899881</v>
      </c>
      <c r="E696" s="6">
        <v>-9800577.9117099997</v>
      </c>
      <c r="F696" s="6">
        <v>0</v>
      </c>
      <c r="G696" s="6">
        <v>0</v>
      </c>
      <c r="H696" s="6">
        <v>-7057449.3009200003</v>
      </c>
      <c r="I696" s="6">
        <f t="shared" si="32"/>
        <v>138.86855567538271</v>
      </c>
    </row>
    <row r="697" spans="1:9" ht="25.5" x14ac:dyDescent="0.2">
      <c r="A697" s="2" t="s">
        <v>1287</v>
      </c>
      <c r="B697" s="3" t="s">
        <v>1317</v>
      </c>
      <c r="C697" s="6">
        <v>-3105914.3</v>
      </c>
      <c r="D697" s="6">
        <v>-3105914.3</v>
      </c>
      <c r="E697" s="6">
        <v>3105440.034</v>
      </c>
      <c r="F697" s="7">
        <v>0</v>
      </c>
      <c r="G697" s="7">
        <v>0</v>
      </c>
      <c r="H697" s="7">
        <v>-3910557.6069499999</v>
      </c>
      <c r="I697" s="7">
        <v>0</v>
      </c>
    </row>
    <row r="698" spans="1:9" x14ac:dyDescent="0.2">
      <c r="A698" s="2" t="s">
        <v>1448</v>
      </c>
      <c r="B698" s="3" t="s">
        <v>1449</v>
      </c>
      <c r="C698" s="6">
        <v>0</v>
      </c>
      <c r="D698" s="6">
        <v>0</v>
      </c>
      <c r="E698" s="6">
        <v>0</v>
      </c>
      <c r="F698" s="6">
        <v>0</v>
      </c>
      <c r="G698" s="6">
        <v>0</v>
      </c>
      <c r="H698" s="6">
        <v>-7573965.5</v>
      </c>
      <c r="I698" s="6">
        <f t="shared" si="32"/>
        <v>0</v>
      </c>
    </row>
    <row r="699" spans="1:9" ht="25.5" x14ac:dyDescent="0.2">
      <c r="A699" s="4" t="s">
        <v>1450</v>
      </c>
      <c r="B699" s="5" t="s">
        <v>1451</v>
      </c>
      <c r="C699" s="6">
        <v>0</v>
      </c>
      <c r="D699" s="6">
        <v>0</v>
      </c>
      <c r="E699" s="6">
        <v>0</v>
      </c>
      <c r="F699" s="7">
        <v>0</v>
      </c>
      <c r="G699" s="7">
        <v>0</v>
      </c>
      <c r="H699" s="7">
        <v>-7573965.5</v>
      </c>
      <c r="I699" s="7">
        <v>0</v>
      </c>
    </row>
    <row r="700" spans="1:9" ht="25.5" x14ac:dyDescent="0.2">
      <c r="A700" s="4" t="s">
        <v>1452</v>
      </c>
      <c r="B700" s="5" t="s">
        <v>1453</v>
      </c>
      <c r="C700" s="6">
        <v>0</v>
      </c>
      <c r="D700" s="6">
        <v>0</v>
      </c>
      <c r="E700" s="6">
        <v>0</v>
      </c>
      <c r="F700" s="7">
        <v>0</v>
      </c>
      <c r="G700" s="7">
        <v>0</v>
      </c>
      <c r="H700" s="7">
        <v>-7573965.5</v>
      </c>
      <c r="I700" s="7">
        <v>0</v>
      </c>
    </row>
    <row r="701" spans="1:9" ht="25.5" x14ac:dyDescent="0.2">
      <c r="A701" s="2" t="s">
        <v>1288</v>
      </c>
      <c r="B701" s="3" t="s">
        <v>1318</v>
      </c>
      <c r="C701" s="6">
        <v>-95739.9</v>
      </c>
      <c r="D701" s="6">
        <v>-95739.9</v>
      </c>
      <c r="E701" s="6">
        <v>706694.1</v>
      </c>
      <c r="F701" s="6">
        <v>0</v>
      </c>
      <c r="G701" s="6">
        <v>0</v>
      </c>
      <c r="H701" s="6">
        <v>-802434</v>
      </c>
      <c r="I701" s="6">
        <v>0</v>
      </c>
    </row>
    <row r="702" spans="1:9" ht="25.5" x14ac:dyDescent="0.2">
      <c r="A702" s="4" t="s">
        <v>1289</v>
      </c>
      <c r="B702" s="5" t="s">
        <v>1319</v>
      </c>
      <c r="C702" s="7">
        <v>-95739.9</v>
      </c>
      <c r="D702" s="7">
        <v>-95739.9</v>
      </c>
      <c r="E702" s="7">
        <v>706694.1</v>
      </c>
      <c r="F702" s="7">
        <v>0</v>
      </c>
      <c r="G702" s="7">
        <v>0</v>
      </c>
      <c r="H702" s="7">
        <v>-802434</v>
      </c>
      <c r="I702" s="7">
        <v>0</v>
      </c>
    </row>
    <row r="703" spans="1:9" ht="25.5" x14ac:dyDescent="0.2">
      <c r="A703" s="4" t="s">
        <v>1290</v>
      </c>
      <c r="B703" s="5" t="s">
        <v>1320</v>
      </c>
      <c r="C703" s="7">
        <v>10374595.1</v>
      </c>
      <c r="D703" s="7">
        <v>10374595.1</v>
      </c>
      <c r="E703" s="7">
        <v>706694.1</v>
      </c>
      <c r="F703" s="7">
        <f t="shared" si="30"/>
        <v>6.811775237377697</v>
      </c>
      <c r="G703" s="7">
        <f t="shared" si="31"/>
        <v>6.811775237377697</v>
      </c>
      <c r="H703" s="7"/>
      <c r="I703" s="7" t="e">
        <f t="shared" si="32"/>
        <v>#DIV/0!</v>
      </c>
    </row>
    <row r="704" spans="1:9" ht="25.5" x14ac:dyDescent="0.2">
      <c r="A704" s="4" t="s">
        <v>1291</v>
      </c>
      <c r="B704" s="5" t="s">
        <v>1321</v>
      </c>
      <c r="C704" s="7">
        <v>-10470335</v>
      </c>
      <c r="D704" s="7">
        <v>-10470335</v>
      </c>
      <c r="E704" s="7">
        <v>0</v>
      </c>
      <c r="F704" s="7">
        <f t="shared" si="30"/>
        <v>0</v>
      </c>
      <c r="G704" s="7">
        <f t="shared" si="31"/>
        <v>0</v>
      </c>
      <c r="H704" s="7">
        <v>-802434</v>
      </c>
      <c r="I704" s="7">
        <f t="shared" si="32"/>
        <v>0</v>
      </c>
    </row>
    <row r="705" spans="1:10" ht="38.25" x14ac:dyDescent="0.2">
      <c r="A705" s="4" t="s">
        <v>1292</v>
      </c>
      <c r="B705" s="5" t="s">
        <v>1322</v>
      </c>
      <c r="C705" s="7">
        <v>10374595.1</v>
      </c>
      <c r="D705" s="7">
        <v>10374595.1</v>
      </c>
      <c r="E705" s="7">
        <v>706694.1</v>
      </c>
      <c r="F705" s="7">
        <f t="shared" si="30"/>
        <v>6.811775237377697</v>
      </c>
      <c r="G705" s="7">
        <f t="shared" si="31"/>
        <v>6.811775237377697</v>
      </c>
      <c r="H705" s="7">
        <v>0</v>
      </c>
      <c r="I705" s="7" t="e">
        <f t="shared" si="32"/>
        <v>#DIV/0!</v>
      </c>
    </row>
    <row r="706" spans="1:10" ht="38.25" x14ac:dyDescent="0.2">
      <c r="A706" s="4" t="s">
        <v>1293</v>
      </c>
      <c r="B706" s="5" t="s">
        <v>1323</v>
      </c>
      <c r="C706" s="7">
        <v>-10470335</v>
      </c>
      <c r="D706" s="7">
        <v>-10470335</v>
      </c>
      <c r="E706" s="7">
        <v>0</v>
      </c>
      <c r="F706" s="7">
        <f t="shared" si="30"/>
        <v>0</v>
      </c>
      <c r="G706" s="7">
        <f t="shared" si="31"/>
        <v>0</v>
      </c>
      <c r="H706" s="7">
        <v>-802434</v>
      </c>
      <c r="I706" s="7">
        <f t="shared" si="32"/>
        <v>0</v>
      </c>
    </row>
    <row r="707" spans="1:10" ht="29.25" customHeight="1" x14ac:dyDescent="0.2">
      <c r="A707" s="4" t="s">
        <v>1294</v>
      </c>
      <c r="B707" s="5" t="s">
        <v>1324</v>
      </c>
      <c r="C707" s="7">
        <v>-3010174.4</v>
      </c>
      <c r="D707" s="7">
        <v>-3010174.4</v>
      </c>
      <c r="E707" s="7">
        <v>2398745.9339999999</v>
      </c>
      <c r="F707" s="7">
        <v>0</v>
      </c>
      <c r="G707" s="7">
        <v>0</v>
      </c>
      <c r="H707" s="7">
        <v>4465841.8930500001</v>
      </c>
      <c r="I707" s="7">
        <f t="shared" si="32"/>
        <v>53.713185362273265</v>
      </c>
    </row>
    <row r="708" spans="1:10" ht="25.5" x14ac:dyDescent="0.2">
      <c r="A708" s="4" t="s">
        <v>1295</v>
      </c>
      <c r="B708" s="5" t="s">
        <v>1325</v>
      </c>
      <c r="C708" s="7">
        <v>-610174.4</v>
      </c>
      <c r="D708" s="7">
        <v>-610174.4</v>
      </c>
      <c r="E708" s="7">
        <v>-604350.06599999999</v>
      </c>
      <c r="F708" s="7">
        <f t="shared" si="30"/>
        <v>99.045464050933631</v>
      </c>
      <c r="G708" s="7">
        <f t="shared" si="31"/>
        <v>99.045464050933631</v>
      </c>
      <c r="H708" s="7">
        <v>93374.951000000001</v>
      </c>
      <c r="I708" s="7">
        <v>0</v>
      </c>
    </row>
    <row r="709" spans="1:10" ht="25.5" x14ac:dyDescent="0.2">
      <c r="A709" s="4" t="s">
        <v>1296</v>
      </c>
      <c r="B709" s="5" t="s">
        <v>1326</v>
      </c>
      <c r="C709" s="7">
        <v>-806694.1</v>
      </c>
      <c r="D709" s="7">
        <v>-806694.1</v>
      </c>
      <c r="E709" s="7">
        <v>-687391.3</v>
      </c>
      <c r="F709" s="7">
        <f t="shared" si="30"/>
        <v>85.210899645850887</v>
      </c>
      <c r="G709" s="7">
        <f t="shared" si="31"/>
        <v>85.210899645850887</v>
      </c>
      <c r="H709" s="32">
        <v>-68256.899999999994</v>
      </c>
      <c r="I709" s="7">
        <f t="shared" si="32"/>
        <v>1007.0649267693085</v>
      </c>
    </row>
    <row r="710" spans="1:10" ht="26.25" x14ac:dyDescent="0.25">
      <c r="A710" s="4" t="s">
        <v>1297</v>
      </c>
      <c r="B710" s="37" t="s">
        <v>1327</v>
      </c>
      <c r="C710" s="7">
        <v>196519.7</v>
      </c>
      <c r="D710" s="7">
        <v>196519.7</v>
      </c>
      <c r="E710" s="7">
        <v>83041.233999999997</v>
      </c>
      <c r="F710" s="7">
        <f t="shared" si="30"/>
        <v>42.255933629045842</v>
      </c>
      <c r="G710" s="7">
        <f t="shared" si="31"/>
        <v>42.255933629045842</v>
      </c>
      <c r="H710" s="32">
        <v>161631.851</v>
      </c>
      <c r="I710" s="7">
        <f t="shared" si="32"/>
        <v>51.376775979630395</v>
      </c>
    </row>
    <row r="711" spans="1:10" ht="26.25" x14ac:dyDescent="0.25">
      <c r="A711" s="4" t="s">
        <v>1298</v>
      </c>
      <c r="B711" s="41" t="s">
        <v>1328</v>
      </c>
      <c r="C711" s="7">
        <v>8.4</v>
      </c>
      <c r="D711" s="7">
        <v>8.4</v>
      </c>
      <c r="E711" s="7">
        <v>9.7010000000000005</v>
      </c>
      <c r="F711" s="7">
        <f t="shared" si="30"/>
        <v>115.48809523809524</v>
      </c>
      <c r="G711" s="7">
        <f t="shared" si="31"/>
        <v>115.48809523809524</v>
      </c>
      <c r="H711" s="32">
        <v>7.851</v>
      </c>
      <c r="I711" s="7">
        <f t="shared" si="32"/>
        <v>123.56387721309387</v>
      </c>
    </row>
    <row r="712" spans="1:10" ht="25.5" x14ac:dyDescent="0.2">
      <c r="A712" s="4" t="s">
        <v>1299</v>
      </c>
      <c r="B712" s="5" t="s">
        <v>1329</v>
      </c>
      <c r="C712" s="7">
        <v>8.4</v>
      </c>
      <c r="D712" s="7">
        <v>8.4</v>
      </c>
      <c r="E712" s="7">
        <v>9.7010000000000005</v>
      </c>
      <c r="F712" s="7">
        <f t="shared" si="30"/>
        <v>115.48809523809524</v>
      </c>
      <c r="G712" s="7">
        <f t="shared" si="31"/>
        <v>115.48809523809524</v>
      </c>
      <c r="H712" s="32">
        <v>7.851</v>
      </c>
      <c r="I712" s="7">
        <f t="shared" si="32"/>
        <v>123.56387721309387</v>
      </c>
    </row>
    <row r="713" spans="1:10" ht="25.5" x14ac:dyDescent="0.2">
      <c r="A713" s="4" t="s">
        <v>1300</v>
      </c>
      <c r="B713" s="5" t="s">
        <v>1330</v>
      </c>
      <c r="C713" s="7">
        <v>-806694.1</v>
      </c>
      <c r="D713" s="7">
        <v>-806694.1</v>
      </c>
      <c r="E713" s="7">
        <v>-687391.3</v>
      </c>
      <c r="F713" s="7">
        <f t="shared" si="30"/>
        <v>85.210899645850887</v>
      </c>
      <c r="G713" s="7">
        <f t="shared" si="31"/>
        <v>85.210899645850887</v>
      </c>
      <c r="H713" s="32">
        <v>-68256.899999999994</v>
      </c>
      <c r="I713" s="7">
        <f t="shared" si="32"/>
        <v>1007.0649267693085</v>
      </c>
      <c r="J713" s="23">
        <f>C717-D717</f>
        <v>0</v>
      </c>
    </row>
    <row r="714" spans="1:10" ht="25.5" x14ac:dyDescent="0.2">
      <c r="A714" s="4" t="s">
        <v>1301</v>
      </c>
      <c r="B714" s="46" t="s">
        <v>1331</v>
      </c>
      <c r="C714" s="7">
        <v>196511.3</v>
      </c>
      <c r="D714" s="7">
        <v>196511.3</v>
      </c>
      <c r="E714" s="7">
        <v>83031.532999999996</v>
      </c>
      <c r="F714" s="7">
        <f t="shared" si="30"/>
        <v>42.252803273908427</v>
      </c>
      <c r="G714" s="7">
        <f t="shared" si="31"/>
        <v>42.252803273908427</v>
      </c>
      <c r="H714" s="32">
        <v>161624</v>
      </c>
      <c r="I714" s="7">
        <f t="shared" si="32"/>
        <v>51.373269440182142</v>
      </c>
      <c r="J714" s="23"/>
    </row>
    <row r="715" spans="1:10" ht="39" x14ac:dyDescent="0.25">
      <c r="A715" s="4" t="s">
        <v>1302</v>
      </c>
      <c r="B715" s="37" t="s">
        <v>1332</v>
      </c>
      <c r="C715" s="7">
        <v>-806694.1</v>
      </c>
      <c r="D715" s="7">
        <v>-806694.1</v>
      </c>
      <c r="E715" s="7">
        <v>-687391.3</v>
      </c>
      <c r="F715" s="7">
        <f t="shared" si="30"/>
        <v>85.210899645850887</v>
      </c>
      <c r="G715" s="7">
        <f t="shared" si="31"/>
        <v>85.210899645850887</v>
      </c>
      <c r="H715" s="32">
        <v>-68256.899999999994</v>
      </c>
      <c r="I715" s="7">
        <f t="shared" si="32"/>
        <v>1007.0649267693085</v>
      </c>
    </row>
    <row r="716" spans="1:10" ht="39" x14ac:dyDescent="0.25">
      <c r="A716" s="4" t="s">
        <v>1303</v>
      </c>
      <c r="B716" s="41" t="s">
        <v>1333</v>
      </c>
      <c r="C716" s="7">
        <v>196511.3</v>
      </c>
      <c r="D716" s="7">
        <v>196511.3</v>
      </c>
      <c r="E716" s="7">
        <v>83031.532999999996</v>
      </c>
      <c r="F716" s="7">
        <f t="shared" si="30"/>
        <v>42.252803273908427</v>
      </c>
      <c r="G716" s="7">
        <f t="shared" si="31"/>
        <v>42.252803273908427</v>
      </c>
      <c r="H716" s="32">
        <v>161624</v>
      </c>
      <c r="I716" s="7">
        <f t="shared" si="32"/>
        <v>51.373269440182142</v>
      </c>
    </row>
    <row r="717" spans="1:10" x14ac:dyDescent="0.2">
      <c r="A717" s="4" t="s">
        <v>1304</v>
      </c>
      <c r="B717" s="5" t="s">
        <v>1334</v>
      </c>
      <c r="C717" s="7">
        <v>-2400000</v>
      </c>
      <c r="D717" s="7">
        <v>-2400000</v>
      </c>
      <c r="E717" s="7">
        <v>3003096</v>
      </c>
      <c r="F717" s="7">
        <v>0</v>
      </c>
      <c r="G717" s="7">
        <v>0</v>
      </c>
      <c r="H717" s="7">
        <v>4372466.9420500007</v>
      </c>
      <c r="I717" s="7">
        <f t="shared" si="32"/>
        <v>68.681960088005127</v>
      </c>
    </row>
    <row r="718" spans="1:10" ht="51" x14ac:dyDescent="0.2">
      <c r="A718" s="4" t="s">
        <v>1305</v>
      </c>
      <c r="B718" s="5" t="s">
        <v>1335</v>
      </c>
      <c r="C718" s="7">
        <v>-2400000</v>
      </c>
      <c r="D718" s="7">
        <v>-2400000</v>
      </c>
      <c r="E718" s="7">
        <v>3003096</v>
      </c>
      <c r="F718" s="7">
        <v>0</v>
      </c>
      <c r="G718" s="7">
        <v>0</v>
      </c>
      <c r="H718" s="7">
        <v>4372466.9420500007</v>
      </c>
      <c r="I718" s="7">
        <f t="shared" si="32"/>
        <v>68.681960088005127</v>
      </c>
    </row>
    <row r="719" spans="1:10" ht="114.75" x14ac:dyDescent="0.2">
      <c r="A719" s="4" t="s">
        <v>1306</v>
      </c>
      <c r="B719" s="5" t="s">
        <v>1336</v>
      </c>
      <c r="C719" s="7">
        <v>-2400000</v>
      </c>
      <c r="D719" s="7">
        <v>-2400000</v>
      </c>
      <c r="E719" s="7">
        <v>3003096</v>
      </c>
      <c r="F719" s="7">
        <v>0</v>
      </c>
      <c r="G719" s="7">
        <v>0</v>
      </c>
      <c r="H719" s="7">
        <v>4372466.9420500007</v>
      </c>
      <c r="I719" s="7">
        <f t="shared" si="32"/>
        <v>68.681960088005127</v>
      </c>
    </row>
    <row r="720" spans="1:10" x14ac:dyDescent="0.2">
      <c r="A720" s="4" t="s">
        <v>1307</v>
      </c>
      <c r="B720" s="5" t="s">
        <v>1317</v>
      </c>
      <c r="C720" s="7">
        <f>C721</f>
        <v>9366422.5999999791</v>
      </c>
      <c r="D720" s="7">
        <f>D721</f>
        <v>9237636.7808899879</v>
      </c>
      <c r="E720" s="7">
        <v>-12906017.94571</v>
      </c>
      <c r="F720" s="7">
        <v>0</v>
      </c>
      <c r="G720" s="7">
        <v>0</v>
      </c>
      <c r="H720" s="32">
        <v>-3146891.6939699999</v>
      </c>
      <c r="I720" s="7">
        <f t="shared" si="32"/>
        <v>410.11954654938421</v>
      </c>
      <c r="J720" s="23"/>
    </row>
    <row r="721" spans="1:9" x14ac:dyDescent="0.2">
      <c r="A721" s="4" t="s">
        <v>1308</v>
      </c>
      <c r="B721" s="5" t="s">
        <v>1337</v>
      </c>
      <c r="C721" s="7">
        <f>C722+C726</f>
        <v>9366422.5999999791</v>
      </c>
      <c r="D721" s="7">
        <f>D722+D726</f>
        <v>9237636.7808899879</v>
      </c>
      <c r="E721" s="7">
        <v>-12906017.94571</v>
      </c>
      <c r="F721" s="7">
        <v>0</v>
      </c>
      <c r="G721" s="7">
        <v>0</v>
      </c>
      <c r="H721" s="32">
        <v>-3146891.6939699999</v>
      </c>
      <c r="I721" s="7">
        <f t="shared" si="32"/>
        <v>410.11954654938421</v>
      </c>
    </row>
    <row r="722" spans="1:9" x14ac:dyDescent="0.2">
      <c r="A722" s="4" t="s">
        <v>1309</v>
      </c>
      <c r="B722" s="5" t="s">
        <v>1338</v>
      </c>
      <c r="C722" s="7">
        <f>-(C7+C705+C712+C716+C719)</f>
        <v>-104850131.09999999</v>
      </c>
      <c r="D722" s="7">
        <f>-(D7+D705+D712+D716+D719)</f>
        <v>-106500401.16276</v>
      </c>
      <c r="E722" s="7">
        <v>-112182680.7526</v>
      </c>
      <c r="F722" s="7">
        <f t="shared" si="30"/>
        <v>106.99336240753638</v>
      </c>
      <c r="G722" s="7">
        <f t="shared" si="31"/>
        <v>105.33545369576215</v>
      </c>
      <c r="H722" s="7">
        <v>-112100260.88530001</v>
      </c>
      <c r="I722" s="7">
        <f t="shared" si="32"/>
        <v>100.07352335012345</v>
      </c>
    </row>
    <row r="723" spans="1:9" x14ac:dyDescent="0.2">
      <c r="A723" s="4" t="s">
        <v>1310</v>
      </c>
      <c r="B723" s="5" t="s">
        <v>1339</v>
      </c>
      <c r="C723" s="7">
        <f>C722</f>
        <v>-104850131.09999999</v>
      </c>
      <c r="D723" s="7">
        <f>D722</f>
        <v>-106500401.16276</v>
      </c>
      <c r="E723" s="7">
        <v>-112182680.7526</v>
      </c>
      <c r="F723" s="7">
        <f t="shared" si="30"/>
        <v>106.99336240753638</v>
      </c>
      <c r="G723" s="7">
        <f t="shared" si="31"/>
        <v>105.33545369576215</v>
      </c>
      <c r="H723" s="7">
        <v>-112100260.88530001</v>
      </c>
      <c r="I723" s="7">
        <f t="shared" si="32"/>
        <v>100.07352335012345</v>
      </c>
    </row>
    <row r="724" spans="1:9" x14ac:dyDescent="0.2">
      <c r="A724" s="4" t="s">
        <v>1311</v>
      </c>
      <c r="B724" s="5" t="s">
        <v>1340</v>
      </c>
      <c r="C724" s="7">
        <f>C722</f>
        <v>-104850131.09999999</v>
      </c>
      <c r="D724" s="7">
        <f>D722</f>
        <v>-106500401.16276</v>
      </c>
      <c r="E724" s="7">
        <v>-112182680.7526</v>
      </c>
      <c r="F724" s="7">
        <f t="shared" si="30"/>
        <v>106.99336240753638</v>
      </c>
      <c r="G724" s="7">
        <f t="shared" si="31"/>
        <v>105.33545369576215</v>
      </c>
      <c r="H724" s="7">
        <v>-112100260.88530001</v>
      </c>
      <c r="I724" s="7">
        <f t="shared" si="32"/>
        <v>100.07352335012345</v>
      </c>
    </row>
    <row r="725" spans="1:9" ht="25.5" x14ac:dyDescent="0.2">
      <c r="A725" s="4" t="s">
        <v>1312</v>
      </c>
      <c r="B725" s="5" t="s">
        <v>1341</v>
      </c>
      <c r="C725" s="7">
        <f>C722</f>
        <v>-104850131.09999999</v>
      </c>
      <c r="D725" s="7">
        <f>D722</f>
        <v>-106500401.16276</v>
      </c>
      <c r="E725" s="7">
        <v>-112182680.7526</v>
      </c>
      <c r="F725" s="7">
        <f t="shared" si="30"/>
        <v>106.99336240753638</v>
      </c>
      <c r="G725" s="7">
        <f t="shared" si="31"/>
        <v>105.33545369576215</v>
      </c>
      <c r="H725" s="7">
        <v>-112100260.88530001</v>
      </c>
      <c r="I725" s="7">
        <f t="shared" si="32"/>
        <v>100.07352335012345</v>
      </c>
    </row>
    <row r="726" spans="1:9" x14ac:dyDescent="0.2">
      <c r="A726" s="4" t="s">
        <v>1313</v>
      </c>
      <c r="B726" s="5" t="s">
        <v>1342</v>
      </c>
      <c r="C726" s="7">
        <f>C618-C706-C715</f>
        <v>114216553.69999997</v>
      </c>
      <c r="D726" s="7">
        <f>D618-D706-D715</f>
        <v>115738037.94364999</v>
      </c>
      <c r="E726" s="7">
        <v>99276662.806889996</v>
      </c>
      <c r="F726" s="7">
        <f t="shared" si="30"/>
        <v>86.919679845750792</v>
      </c>
      <c r="G726" s="7">
        <f t="shared" si="31"/>
        <v>85.77703974489819</v>
      </c>
      <c r="H726" s="7">
        <v>108953369.19133</v>
      </c>
      <c r="I726" s="7">
        <f t="shared" si="32"/>
        <v>91.118488160336724</v>
      </c>
    </row>
    <row r="727" spans="1:9" x14ac:dyDescent="0.2">
      <c r="A727" s="4" t="s">
        <v>1314</v>
      </c>
      <c r="B727" s="5" t="s">
        <v>1343</v>
      </c>
      <c r="C727" s="7">
        <f>C726</f>
        <v>114216553.69999997</v>
      </c>
      <c r="D727" s="7">
        <v>115738037.94364999</v>
      </c>
      <c r="E727" s="7">
        <v>99276662.806889996</v>
      </c>
      <c r="F727" s="7">
        <f t="shared" si="30"/>
        <v>86.919679845750792</v>
      </c>
      <c r="G727" s="7">
        <f t="shared" si="31"/>
        <v>85.77703974489819</v>
      </c>
      <c r="H727" s="7">
        <v>108953369.19133</v>
      </c>
      <c r="I727" s="7">
        <f t="shared" si="32"/>
        <v>91.118488160336724</v>
      </c>
    </row>
    <row r="728" spans="1:9" x14ac:dyDescent="0.2">
      <c r="A728" s="4" t="s">
        <v>1315</v>
      </c>
      <c r="B728" s="5" t="s">
        <v>1344</v>
      </c>
      <c r="C728" s="7">
        <f>C726</f>
        <v>114216553.69999997</v>
      </c>
      <c r="D728" s="7">
        <v>115738037.94364999</v>
      </c>
      <c r="E728" s="7">
        <v>99276662.806889996</v>
      </c>
      <c r="F728" s="7">
        <f t="shared" si="30"/>
        <v>86.919679845750792</v>
      </c>
      <c r="G728" s="7">
        <f t="shared" si="31"/>
        <v>85.77703974489819</v>
      </c>
      <c r="H728" s="7">
        <v>108953369.19133</v>
      </c>
      <c r="I728" s="7">
        <f t="shared" si="32"/>
        <v>91.118488160336724</v>
      </c>
    </row>
    <row r="729" spans="1:9" ht="25.5" x14ac:dyDescent="0.2">
      <c r="A729" s="4" t="s">
        <v>1316</v>
      </c>
      <c r="B729" s="5" t="s">
        <v>1345</v>
      </c>
      <c r="C729" s="7">
        <f>C726</f>
        <v>114216553.69999997</v>
      </c>
      <c r="D729" s="7">
        <v>115738037.94364999</v>
      </c>
      <c r="E729" s="7">
        <v>99276662.806889996</v>
      </c>
      <c r="F729" s="7">
        <f t="shared" si="30"/>
        <v>86.919679845750792</v>
      </c>
      <c r="G729" s="7">
        <f t="shared" si="31"/>
        <v>85.77703974489819</v>
      </c>
      <c r="H729" s="7">
        <v>108953369.19133</v>
      </c>
      <c r="I729" s="7">
        <f t="shared" si="32"/>
        <v>91.118488160336724</v>
      </c>
    </row>
    <row r="730" spans="1:9" x14ac:dyDescent="0.2">
      <c r="A730" s="24"/>
      <c r="B730" s="24"/>
      <c r="C730" s="16"/>
      <c r="D730" s="16"/>
      <c r="F730" s="17"/>
      <c r="G730" s="18"/>
      <c r="I730" s="33"/>
    </row>
    <row r="731" spans="1:9" ht="31.5" x14ac:dyDescent="0.25">
      <c r="A731" s="39" t="s">
        <v>12</v>
      </c>
      <c r="E731" s="40" t="s">
        <v>11</v>
      </c>
      <c r="F731" s="27">
        <v>0</v>
      </c>
      <c r="I731" s="33"/>
    </row>
    <row r="732" spans="1:9" x14ac:dyDescent="0.2">
      <c r="G732" s="27">
        <v>0</v>
      </c>
    </row>
  </sheetData>
  <autoFilter ref="A6:I731"/>
  <mergeCells count="8">
    <mergeCell ref="A1:E1"/>
    <mergeCell ref="H4:I4"/>
    <mergeCell ref="F4:G4"/>
    <mergeCell ref="C4:C5"/>
    <mergeCell ref="D4:D5"/>
    <mergeCell ref="E4:E5"/>
    <mergeCell ref="A4:A5"/>
    <mergeCell ref="B4:B5"/>
  </mergeCells>
  <printOptions gridLinesSet="0"/>
  <pageMargins left="0.39370078740157483" right="0.39370078740157483" top="0.39370078740157483" bottom="0.39370078740157483" header="0" footer="0"/>
  <pageSetup paperSize="9" scale="67"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01.12.2022</vt:lpstr>
      <vt:lpstr>'01.12.2022'!Заголовки_для_печати</vt:lpstr>
      <vt:lpstr>'01.12.2022'!Область_печати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2022-12-20T14:13:47Z</cp:lastPrinted>
  <dcterms:created xsi:type="dcterms:W3CDTF">1999-06-18T11:49:53Z</dcterms:created>
  <dcterms:modified xsi:type="dcterms:W3CDTF">2022-12-20T14:13:58Z</dcterms:modified>
</cp:coreProperties>
</file>