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годовые\"/>
    </mc:Choice>
  </mc:AlternateContent>
  <bookViews>
    <workbookView xWindow="0" yWindow="1125" windowWidth="11805" windowHeight="5385"/>
  </bookViews>
  <sheets>
    <sheet name="на 01.01.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01.01.2021'!$A$5:$N$677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01.01.2021'!$6:$6</definedName>
    <definedName name="_xlnm.Print_Area" localSheetId="0">'на 01.01.2021'!$A$1:$L$679</definedName>
  </definedNames>
  <calcPr calcId="162913"/>
</workbook>
</file>

<file path=xl/calcChain.xml><?xml version="1.0" encoding="utf-8"?>
<calcChain xmlns="http://schemas.openxmlformats.org/spreadsheetml/2006/main">
  <c r="K385" i="14" l="1"/>
  <c r="L290" i="14" l="1"/>
  <c r="K270" i="14"/>
  <c r="L270" i="14" s="1"/>
  <c r="L168" i="14"/>
  <c r="L94" i="14"/>
  <c r="L93" i="14"/>
  <c r="C670" i="14" l="1"/>
  <c r="C673" i="14" s="1"/>
  <c r="I673" i="14" s="1"/>
  <c r="C640" i="14"/>
  <c r="C638" i="14"/>
  <c r="I638" i="14" s="1"/>
  <c r="C634" i="14"/>
  <c r="I634" i="14" s="1"/>
  <c r="C630" i="14"/>
  <c r="C624" i="14"/>
  <c r="C616" i="14"/>
  <c r="I616" i="14" s="1"/>
  <c r="C612" i="14"/>
  <c r="I612" i="14" s="1"/>
  <c r="C604" i="14"/>
  <c r="I604" i="14" s="1"/>
  <c r="C600" i="14"/>
  <c r="I600" i="14" s="1"/>
  <c r="C595" i="14"/>
  <c r="I595" i="14" s="1"/>
  <c r="C586" i="14"/>
  <c r="I586" i="14" s="1"/>
  <c r="C580" i="14"/>
  <c r="C568" i="14"/>
  <c r="D459" i="14"/>
  <c r="J459" i="14" s="1"/>
  <c r="D414" i="14"/>
  <c r="J414" i="14" s="1"/>
  <c r="D301" i="14"/>
  <c r="J301" i="14" s="1"/>
  <c r="D281" i="14"/>
  <c r="L677" i="14"/>
  <c r="J677" i="14"/>
  <c r="L676" i="14"/>
  <c r="J676" i="14"/>
  <c r="L675" i="14"/>
  <c r="J675" i="14"/>
  <c r="L674" i="14"/>
  <c r="J674" i="14"/>
  <c r="L673" i="14"/>
  <c r="L672" i="14"/>
  <c r="L671" i="14"/>
  <c r="L670" i="14"/>
  <c r="L669" i="14"/>
  <c r="L668" i="14"/>
  <c r="L667" i="14"/>
  <c r="J667" i="14"/>
  <c r="I667" i="14"/>
  <c r="L666" i="14"/>
  <c r="J666" i="14"/>
  <c r="I666" i="14"/>
  <c r="L665" i="14"/>
  <c r="J665" i="14"/>
  <c r="I665" i="14"/>
  <c r="L664" i="14"/>
  <c r="J664" i="14"/>
  <c r="I664" i="14"/>
  <c r="L663" i="14"/>
  <c r="L662" i="14"/>
  <c r="L661" i="14"/>
  <c r="J661" i="14"/>
  <c r="I661" i="14"/>
  <c r="L660" i="14"/>
  <c r="J660" i="14"/>
  <c r="I660" i="14"/>
  <c r="L659" i="14"/>
  <c r="L658" i="14"/>
  <c r="J657" i="14"/>
  <c r="I657" i="14"/>
  <c r="J656" i="14"/>
  <c r="I656" i="14"/>
  <c r="J655" i="14"/>
  <c r="I655" i="14"/>
  <c r="J654" i="14"/>
  <c r="I654" i="14"/>
  <c r="L651" i="14"/>
  <c r="J651" i="14"/>
  <c r="I651" i="14"/>
  <c r="L650" i="14"/>
  <c r="J650" i="14"/>
  <c r="I650" i="14"/>
  <c r="L649" i="14"/>
  <c r="J649" i="14"/>
  <c r="I649" i="14"/>
  <c r="L648" i="14"/>
  <c r="J648" i="14"/>
  <c r="I648" i="14"/>
  <c r="L646" i="14"/>
  <c r="L645" i="14"/>
  <c r="L644" i="14"/>
  <c r="L643" i="14"/>
  <c r="J643" i="14"/>
  <c r="I643" i="14"/>
  <c r="L642" i="14"/>
  <c r="J642" i="14"/>
  <c r="I642" i="14"/>
  <c r="L641" i="14"/>
  <c r="J641" i="14"/>
  <c r="I641" i="14"/>
  <c r="L640" i="14"/>
  <c r="J640" i="14"/>
  <c r="I640" i="14"/>
  <c r="L639" i="14"/>
  <c r="J639" i="14"/>
  <c r="I639" i="14"/>
  <c r="L638" i="14"/>
  <c r="J638" i="14"/>
  <c r="L637" i="14"/>
  <c r="J637" i="14"/>
  <c r="I637" i="14"/>
  <c r="L636" i="14"/>
  <c r="J636" i="14"/>
  <c r="I636" i="14"/>
  <c r="L635" i="14"/>
  <c r="J635" i="14"/>
  <c r="I635" i="14"/>
  <c r="L634" i="14"/>
  <c r="J634" i="14"/>
  <c r="L633" i="14"/>
  <c r="J633" i="14"/>
  <c r="I633" i="14"/>
  <c r="L632" i="14"/>
  <c r="J632" i="14"/>
  <c r="I632" i="14"/>
  <c r="L631" i="14"/>
  <c r="J631" i="14"/>
  <c r="I631" i="14"/>
  <c r="L630" i="14"/>
  <c r="J630" i="14"/>
  <c r="I630" i="14"/>
  <c r="L629" i="14"/>
  <c r="J629" i="14"/>
  <c r="I629" i="14"/>
  <c r="L628" i="14"/>
  <c r="J628" i="14"/>
  <c r="I628" i="14"/>
  <c r="L627" i="14"/>
  <c r="J627" i="14"/>
  <c r="I627" i="14"/>
  <c r="L626" i="14"/>
  <c r="J626" i="14"/>
  <c r="I626" i="14"/>
  <c r="L625" i="14"/>
  <c r="J625" i="14"/>
  <c r="I625" i="14"/>
  <c r="L624" i="14"/>
  <c r="J624" i="14"/>
  <c r="I624" i="14"/>
  <c r="J623" i="14"/>
  <c r="I623" i="14"/>
  <c r="L622" i="14"/>
  <c r="J622" i="14"/>
  <c r="I622" i="14"/>
  <c r="L621" i="14"/>
  <c r="J621" i="14"/>
  <c r="I621" i="14"/>
  <c r="L620" i="14"/>
  <c r="J620" i="14"/>
  <c r="I620" i="14"/>
  <c r="L619" i="14"/>
  <c r="J619" i="14"/>
  <c r="I619" i="14"/>
  <c r="L618" i="14"/>
  <c r="J618" i="14"/>
  <c r="I618" i="14"/>
  <c r="J617" i="14"/>
  <c r="I617" i="14"/>
  <c r="L616" i="14"/>
  <c r="J616" i="14"/>
  <c r="L615" i="14"/>
  <c r="J615" i="14"/>
  <c r="I615" i="14"/>
  <c r="L614" i="14"/>
  <c r="J614" i="14"/>
  <c r="I614" i="14"/>
  <c r="L613" i="14"/>
  <c r="J613" i="14"/>
  <c r="I613" i="14"/>
  <c r="L612" i="14"/>
  <c r="J612" i="14"/>
  <c r="L611" i="14"/>
  <c r="J611" i="14"/>
  <c r="I611" i="14"/>
  <c r="L610" i="14"/>
  <c r="J610" i="14"/>
  <c r="I610" i="14"/>
  <c r="L609" i="14"/>
  <c r="J609" i="14"/>
  <c r="I609" i="14"/>
  <c r="L608" i="14"/>
  <c r="J608" i="14"/>
  <c r="I608" i="14"/>
  <c r="L607" i="14"/>
  <c r="J607" i="14"/>
  <c r="I607" i="14"/>
  <c r="L606" i="14"/>
  <c r="J606" i="14"/>
  <c r="I606" i="14"/>
  <c r="L605" i="14"/>
  <c r="J605" i="14"/>
  <c r="I605" i="14"/>
  <c r="L604" i="14"/>
  <c r="J604" i="14"/>
  <c r="L603" i="14"/>
  <c r="J603" i="14"/>
  <c r="I603" i="14"/>
  <c r="L11" i="14"/>
  <c r="L12" i="14"/>
  <c r="L13" i="14"/>
  <c r="L14" i="14"/>
  <c r="L15" i="14"/>
  <c r="L16" i="14"/>
  <c r="L17" i="14"/>
  <c r="L18" i="14"/>
  <c r="L20" i="14"/>
  <c r="L21" i="14"/>
  <c r="L22" i="14"/>
  <c r="L23" i="14"/>
  <c r="L25" i="14"/>
  <c r="L26" i="14"/>
  <c r="L27" i="14"/>
  <c r="L28" i="14"/>
  <c r="L33" i="14"/>
  <c r="L34" i="14"/>
  <c r="L36" i="14"/>
  <c r="L37" i="14"/>
  <c r="L39" i="14"/>
  <c r="L40" i="14"/>
  <c r="L42" i="14"/>
  <c r="L43" i="14"/>
  <c r="L45" i="14"/>
  <c r="L47" i="14"/>
  <c r="L48" i="14"/>
  <c r="L49" i="14"/>
  <c r="L50" i="14"/>
  <c r="L51" i="14"/>
  <c r="L52" i="14"/>
  <c r="L53" i="14"/>
  <c r="L54" i="14"/>
  <c r="L56" i="14"/>
  <c r="L57" i="14"/>
  <c r="L59" i="14"/>
  <c r="L60" i="14"/>
  <c r="L61" i="14"/>
  <c r="L62" i="14"/>
  <c r="L63" i="14"/>
  <c r="L64" i="14"/>
  <c r="L65" i="14"/>
  <c r="L66" i="14"/>
  <c r="L67" i="14"/>
  <c r="L68" i="14"/>
  <c r="L69" i="14"/>
  <c r="L70" i="14"/>
  <c r="L71" i="14"/>
  <c r="L72" i="14"/>
  <c r="L73" i="14"/>
  <c r="L74" i="14"/>
  <c r="L77" i="14"/>
  <c r="L78" i="14"/>
  <c r="L80" i="14"/>
  <c r="L81" i="14"/>
  <c r="L82" i="14"/>
  <c r="L83" i="14"/>
  <c r="L84" i="14"/>
  <c r="L86" i="14"/>
  <c r="L87" i="14"/>
  <c r="L88" i="14"/>
  <c r="L89" i="14"/>
  <c r="L90" i="14"/>
  <c r="L91" i="14"/>
  <c r="L92" i="14"/>
  <c r="L98" i="14"/>
  <c r="L99" i="14"/>
  <c r="L100" i="14"/>
  <c r="L102" i="14"/>
  <c r="L103" i="14"/>
  <c r="L105" i="14"/>
  <c r="L106" i="14"/>
  <c r="L107" i="14"/>
  <c r="L108" i="14"/>
  <c r="L109" i="14"/>
  <c r="L110" i="14"/>
  <c r="L111" i="14"/>
  <c r="L112" i="14"/>
  <c r="L113" i="14"/>
  <c r="L114" i="14"/>
  <c r="L116" i="14"/>
  <c r="L117" i="14"/>
  <c r="L118" i="14"/>
  <c r="L121" i="14"/>
  <c r="L122" i="14"/>
  <c r="L123" i="14"/>
  <c r="L124" i="14"/>
  <c r="L125" i="14"/>
  <c r="L126" i="14"/>
  <c r="L127" i="14"/>
  <c r="L128" i="14"/>
  <c r="L129" i="14"/>
  <c r="L130" i="14"/>
  <c r="L131" i="14"/>
  <c r="L132" i="14"/>
  <c r="L134" i="14"/>
  <c r="L135" i="14"/>
  <c r="L136" i="14"/>
  <c r="L137" i="14"/>
  <c r="L138" i="14"/>
  <c r="L139" i="14"/>
  <c r="L140" i="14"/>
  <c r="L141" i="14"/>
  <c r="L142" i="14"/>
  <c r="L143" i="14"/>
  <c r="L145" i="14"/>
  <c r="L146" i="14"/>
  <c r="L151" i="14"/>
  <c r="L152" i="14"/>
  <c r="L153" i="14"/>
  <c r="L154" i="14"/>
  <c r="L155" i="14"/>
  <c r="L156" i="14"/>
  <c r="L159" i="14"/>
  <c r="L160" i="14"/>
  <c r="L161" i="14"/>
  <c r="L162" i="14"/>
  <c r="L163" i="14"/>
  <c r="L165" i="14"/>
  <c r="L166" i="14"/>
  <c r="L167" i="14"/>
  <c r="L169" i="14"/>
  <c r="L172" i="14"/>
  <c r="L173" i="14"/>
  <c r="L174" i="14"/>
  <c r="L175" i="14"/>
  <c r="L177" i="14"/>
  <c r="L178" i="14"/>
  <c r="L185" i="14"/>
  <c r="L187" i="14"/>
  <c r="L191" i="14"/>
  <c r="L192" i="14"/>
  <c r="L193" i="14"/>
  <c r="L194" i="14"/>
  <c r="L195" i="14"/>
  <c r="L196" i="14"/>
  <c r="L197" i="14"/>
  <c r="L218" i="14"/>
  <c r="L271" i="14"/>
  <c r="L279" i="14"/>
  <c r="L280" i="14"/>
  <c r="L281" i="14"/>
  <c r="L282" i="14"/>
  <c r="L283" i="14"/>
  <c r="L286" i="14"/>
  <c r="L287" i="14"/>
  <c r="L288" i="14"/>
  <c r="L289" i="14"/>
  <c r="L301" i="14"/>
  <c r="L304" i="14"/>
  <c r="L305" i="14"/>
  <c r="L306" i="14"/>
  <c r="L307" i="14"/>
  <c r="L308" i="14"/>
  <c r="L309" i="14"/>
  <c r="L310" i="14"/>
  <c r="L311" i="14"/>
  <c r="L312" i="14"/>
  <c r="L313" i="14"/>
  <c r="L314" i="14"/>
  <c r="L315" i="14"/>
  <c r="L316" i="14"/>
  <c r="L319" i="14"/>
  <c r="L320" i="14"/>
  <c r="L323" i="14"/>
  <c r="L324" i="14"/>
  <c r="L327" i="14"/>
  <c r="L328" i="14"/>
  <c r="L329" i="14"/>
  <c r="L330" i="14"/>
  <c r="L331" i="14"/>
  <c r="L332" i="14"/>
  <c r="L339" i="14"/>
  <c r="L340" i="14"/>
  <c r="L341" i="14"/>
  <c r="L342" i="14"/>
  <c r="L347" i="14"/>
  <c r="L348" i="14"/>
  <c r="L359" i="14"/>
  <c r="L360" i="14"/>
  <c r="L365" i="14"/>
  <c r="L370" i="14"/>
  <c r="L371" i="14"/>
  <c r="L372" i="14"/>
  <c r="L373" i="14"/>
  <c r="L374" i="14"/>
  <c r="L381" i="14"/>
  <c r="L382" i="14"/>
  <c r="L385" i="14"/>
  <c r="L386" i="14"/>
  <c r="L387" i="14"/>
  <c r="L388" i="14"/>
  <c r="L389" i="14"/>
  <c r="L390" i="14"/>
  <c r="L391" i="14"/>
  <c r="L392" i="14"/>
  <c r="L393" i="14"/>
  <c r="L394" i="14"/>
  <c r="L396" i="14"/>
  <c r="L397" i="14"/>
  <c r="L398" i="14"/>
  <c r="L400" i="14"/>
  <c r="L401" i="14"/>
  <c r="L406" i="14"/>
  <c r="L407" i="14"/>
  <c r="L408" i="14"/>
  <c r="L409" i="14"/>
  <c r="L414" i="14"/>
  <c r="L415" i="14"/>
  <c r="L416" i="14"/>
  <c r="L417" i="14"/>
  <c r="L418" i="14"/>
  <c r="L419" i="14"/>
  <c r="L420" i="14"/>
  <c r="L421" i="14"/>
  <c r="L422" i="14"/>
  <c r="L423" i="14"/>
  <c r="L424" i="14"/>
  <c r="L425" i="14"/>
  <c r="L426" i="14"/>
  <c r="L427" i="14"/>
  <c r="L428" i="14"/>
  <c r="L429" i="14"/>
  <c r="L430" i="14"/>
  <c r="L431" i="14"/>
  <c r="L432" i="14"/>
  <c r="L433" i="14"/>
  <c r="L434" i="14"/>
  <c r="L435" i="14"/>
  <c r="L436" i="14"/>
  <c r="L437" i="14"/>
  <c r="L438" i="14"/>
  <c r="L439" i="14"/>
  <c r="L440" i="14"/>
  <c r="L441" i="14"/>
  <c r="L442" i="14"/>
  <c r="L444" i="14"/>
  <c r="L445" i="14"/>
  <c r="L446" i="14"/>
  <c r="L447" i="14"/>
  <c r="L448" i="14"/>
  <c r="L449" i="14"/>
  <c r="L450" i="14"/>
  <c r="L451" i="14"/>
  <c r="L452" i="14"/>
  <c r="L453" i="14"/>
  <c r="L456" i="14"/>
  <c r="L459" i="14"/>
  <c r="L460" i="14"/>
  <c r="L461" i="14"/>
  <c r="L462" i="14"/>
  <c r="L463" i="14"/>
  <c r="L464" i="14"/>
  <c r="L465" i="14"/>
  <c r="L466" i="14"/>
  <c r="L467" i="14"/>
  <c r="L468" i="14"/>
  <c r="L469" i="14"/>
  <c r="L470" i="14"/>
  <c r="L471" i="14"/>
  <c r="L472" i="14"/>
  <c r="L473" i="14"/>
  <c r="L474" i="14"/>
  <c r="L484" i="14"/>
  <c r="L485" i="14"/>
  <c r="L490" i="14"/>
  <c r="L493" i="14"/>
  <c r="L494" i="14"/>
  <c r="L497" i="14"/>
  <c r="L498" i="14"/>
  <c r="L507" i="14"/>
  <c r="L508" i="14"/>
  <c r="L509" i="14"/>
  <c r="L513" i="14"/>
  <c r="L514" i="14"/>
  <c r="L515" i="14"/>
  <c r="L517" i="14"/>
  <c r="L518" i="14"/>
  <c r="L519" i="14"/>
  <c r="L520" i="14"/>
  <c r="L521" i="14"/>
  <c r="L522" i="14"/>
  <c r="L523" i="14"/>
  <c r="L531" i="14"/>
  <c r="L532" i="14"/>
  <c r="L533" i="14"/>
  <c r="L567" i="14"/>
  <c r="L568" i="14"/>
  <c r="L569" i="14"/>
  <c r="L570" i="14"/>
  <c r="L571" i="14"/>
  <c r="L572" i="14"/>
  <c r="L573" i="14"/>
  <c r="L574" i="14"/>
  <c r="L575" i="14"/>
  <c r="L576" i="14"/>
  <c r="L577" i="14"/>
  <c r="L578" i="14"/>
  <c r="L579" i="14"/>
  <c r="L580" i="14"/>
  <c r="L581" i="14"/>
  <c r="L582" i="14"/>
  <c r="L583" i="14"/>
  <c r="L585" i="14"/>
  <c r="L586" i="14"/>
  <c r="L587" i="14"/>
  <c r="L588" i="14"/>
  <c r="L589" i="14"/>
  <c r="L590" i="14"/>
  <c r="L592" i="14"/>
  <c r="L593" i="14"/>
  <c r="L594" i="14"/>
  <c r="L595" i="14"/>
  <c r="L596" i="14"/>
  <c r="L597" i="14"/>
  <c r="L598" i="14"/>
  <c r="L599" i="14"/>
  <c r="L600" i="14"/>
  <c r="L601" i="14"/>
  <c r="L602" i="14"/>
  <c r="J11" i="14"/>
  <c r="J12" i="14"/>
  <c r="J13" i="14"/>
  <c r="J14" i="14"/>
  <c r="J15" i="14"/>
  <c r="J16" i="14"/>
  <c r="J17" i="14"/>
  <c r="J18" i="14"/>
  <c r="J19" i="14"/>
  <c r="J20" i="14"/>
  <c r="J21" i="14"/>
  <c r="J22" i="14"/>
  <c r="J23" i="14"/>
  <c r="J25" i="14"/>
  <c r="J26" i="14"/>
  <c r="J27" i="14"/>
  <c r="J28" i="14"/>
  <c r="J29" i="14"/>
  <c r="J30" i="14"/>
  <c r="J31" i="14"/>
  <c r="J32" i="14"/>
  <c r="J33" i="14"/>
  <c r="J34" i="14"/>
  <c r="J35" i="14"/>
  <c r="J36" i="14"/>
  <c r="J37" i="14"/>
  <c r="J38" i="14"/>
  <c r="J39" i="14"/>
  <c r="J40" i="14"/>
  <c r="J41" i="14"/>
  <c r="J42" i="14"/>
  <c r="J43" i="14"/>
  <c r="J44" i="14"/>
  <c r="J45" i="14"/>
  <c r="J47" i="14"/>
  <c r="J48" i="14"/>
  <c r="J49" i="14"/>
  <c r="J50" i="14"/>
  <c r="J51" i="14"/>
  <c r="J52" i="14"/>
  <c r="J53" i="14"/>
  <c r="J54" i="14"/>
  <c r="J56" i="14"/>
  <c r="J57" i="14"/>
  <c r="J59" i="14"/>
  <c r="J60" i="14"/>
  <c r="J61" i="14"/>
  <c r="J62" i="14"/>
  <c r="J63" i="14"/>
  <c r="J64" i="14"/>
  <c r="J65" i="14"/>
  <c r="J66" i="14"/>
  <c r="J67" i="14"/>
  <c r="J68" i="14"/>
  <c r="J69" i="14"/>
  <c r="J70" i="14"/>
  <c r="J71" i="14"/>
  <c r="J72" i="14"/>
  <c r="J73" i="14"/>
  <c r="J74" i="14"/>
  <c r="J75" i="14"/>
  <c r="J76" i="14"/>
  <c r="J77" i="14"/>
  <c r="J78" i="14"/>
  <c r="J80" i="14"/>
  <c r="J81" i="14"/>
  <c r="J82" i="14"/>
  <c r="J83" i="14"/>
  <c r="J84" i="14"/>
  <c r="J86" i="14"/>
  <c r="J87" i="14"/>
  <c r="J88" i="14"/>
  <c r="J89" i="14"/>
  <c r="J90" i="14"/>
  <c r="J91" i="14"/>
  <c r="J92" i="14"/>
  <c r="J98" i="14"/>
  <c r="J99" i="14"/>
  <c r="J100" i="14"/>
  <c r="J101" i="14"/>
  <c r="J102" i="14"/>
  <c r="J103" i="14"/>
  <c r="J105" i="14"/>
  <c r="J106" i="14"/>
  <c r="J109" i="14"/>
  <c r="J110" i="14"/>
  <c r="J111" i="14"/>
  <c r="J112" i="14"/>
  <c r="J114" i="14"/>
  <c r="J116" i="14"/>
  <c r="J117" i="14"/>
  <c r="J118" i="14"/>
  <c r="J121" i="14"/>
  <c r="J122" i="14"/>
  <c r="J123" i="14"/>
  <c r="J124" i="14"/>
  <c r="J125" i="14"/>
  <c r="J126" i="14"/>
  <c r="J127" i="14"/>
  <c r="J128" i="14"/>
  <c r="J129" i="14"/>
  <c r="J130" i="14"/>
  <c r="J131" i="14"/>
  <c r="J132" i="14"/>
  <c r="J134" i="14"/>
  <c r="J135" i="14"/>
  <c r="J136" i="14"/>
  <c r="J137" i="14"/>
  <c r="J138" i="14"/>
  <c r="J139" i="14"/>
  <c r="J140" i="14"/>
  <c r="J141" i="14"/>
  <c r="J142" i="14"/>
  <c r="J143" i="14"/>
  <c r="J145" i="14"/>
  <c r="J146" i="14"/>
  <c r="J150" i="14"/>
  <c r="J151" i="14"/>
  <c r="J152" i="14"/>
  <c r="J153" i="14"/>
  <c r="J154" i="14"/>
  <c r="J155" i="14"/>
  <c r="J156" i="14"/>
  <c r="J157" i="14"/>
  <c r="J158" i="14"/>
  <c r="J159" i="14"/>
  <c r="J160" i="14"/>
  <c r="J161" i="14"/>
  <c r="J162" i="14"/>
  <c r="J163" i="14"/>
  <c r="J164" i="14"/>
  <c r="J165" i="14"/>
  <c r="J166" i="14"/>
  <c r="J167" i="14"/>
  <c r="J169" i="14"/>
  <c r="J172" i="14"/>
  <c r="J173" i="14"/>
  <c r="J174" i="14"/>
  <c r="J175" i="14"/>
  <c r="J176" i="14"/>
  <c r="J177" i="14"/>
  <c r="J178" i="14"/>
  <c r="J179" i="14"/>
  <c r="J180" i="14"/>
  <c r="J182" i="14"/>
  <c r="J183" i="14"/>
  <c r="J185" i="14"/>
  <c r="J187" i="14"/>
  <c r="J194" i="14"/>
  <c r="J195" i="14"/>
  <c r="J196" i="14"/>
  <c r="J197" i="14"/>
  <c r="J198" i="14"/>
  <c r="J199" i="14"/>
  <c r="J200" i="14"/>
  <c r="J201" i="14"/>
  <c r="J202" i="14"/>
  <c r="J203" i="14"/>
  <c r="J204" i="14"/>
  <c r="J205" i="14"/>
  <c r="J206" i="14"/>
  <c r="J207" i="14"/>
  <c r="J208" i="14"/>
  <c r="J209" i="14"/>
  <c r="J210" i="14"/>
  <c r="J211" i="14"/>
  <c r="J212" i="14"/>
  <c r="J213" i="14"/>
  <c r="J215" i="14"/>
  <c r="J217" i="14"/>
  <c r="J218" i="14"/>
  <c r="J219" i="14"/>
  <c r="J221" i="14"/>
  <c r="J223" i="14"/>
  <c r="J225" i="14"/>
  <c r="J226" i="14"/>
  <c r="J227" i="14"/>
  <c r="J229" i="14"/>
  <c r="J232" i="14"/>
  <c r="J233" i="14"/>
  <c r="J234" i="14"/>
  <c r="J235" i="14"/>
  <c r="J236" i="14"/>
  <c r="J237" i="14"/>
  <c r="J238" i="14"/>
  <c r="J239" i="14"/>
  <c r="J240" i="14"/>
  <c r="J245" i="14"/>
  <c r="J246" i="14"/>
  <c r="J247" i="14"/>
  <c r="J248" i="14"/>
  <c r="J249" i="14"/>
  <c r="J250" i="14"/>
  <c r="J251" i="14"/>
  <c r="J252" i="14"/>
  <c r="J253" i="14"/>
  <c r="J254" i="14"/>
  <c r="J255" i="14"/>
  <c r="J256" i="14"/>
  <c r="J257" i="14"/>
  <c r="J258" i="14"/>
  <c r="J259" i="14"/>
  <c r="J260" i="14"/>
  <c r="J261" i="14"/>
  <c r="J264" i="14"/>
  <c r="J265" i="14"/>
  <c r="J266" i="14"/>
  <c r="J267" i="14"/>
  <c r="J268" i="14"/>
  <c r="J269" i="14"/>
  <c r="J281" i="14"/>
  <c r="J282" i="14"/>
  <c r="J283" i="14"/>
  <c r="J284" i="14"/>
  <c r="J285" i="14"/>
  <c r="J286" i="14"/>
  <c r="J287" i="14"/>
  <c r="J288" i="14"/>
  <c r="J289" i="14"/>
  <c r="J291" i="14"/>
  <c r="J292" i="14"/>
  <c r="J293" i="14"/>
  <c r="J294" i="14"/>
  <c r="J295" i="14"/>
  <c r="J296" i="14"/>
  <c r="J297" i="14"/>
  <c r="J298" i="14"/>
  <c r="J299" i="14"/>
  <c r="J300"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7" i="14"/>
  <c r="J328" i="14"/>
  <c r="J329" i="14"/>
  <c r="J330" i="14"/>
  <c r="J331" i="14"/>
  <c r="J332" i="14"/>
  <c r="J335" i="14"/>
  <c r="J336" i="14"/>
  <c r="J337" i="14"/>
  <c r="J338" i="14"/>
  <c r="J339" i="14"/>
  <c r="J340" i="14"/>
  <c r="J341" i="14"/>
  <c r="J342" i="14"/>
  <c r="J343" i="14"/>
  <c r="J344" i="14"/>
  <c r="J347" i="14"/>
  <c r="J348" i="14"/>
  <c r="J349" i="14"/>
  <c r="J350" i="14"/>
  <c r="J351" i="14"/>
  <c r="J352" i="14"/>
  <c r="J353" i="14"/>
  <c r="J354" i="14"/>
  <c r="J357" i="14"/>
  <c r="J358" i="14"/>
  <c r="J359" i="14"/>
  <c r="J360" i="14"/>
  <c r="J361" i="14"/>
  <c r="J362" i="14"/>
  <c r="J363" i="14"/>
  <c r="J364" i="14"/>
  <c r="J365"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6" i="14"/>
  <c r="J397" i="14"/>
  <c r="J398" i="14"/>
  <c r="J399" i="14"/>
  <c r="J400" i="14"/>
  <c r="J401" i="14"/>
  <c r="J402" i="14"/>
  <c r="J405" i="14"/>
  <c r="J406" i="14"/>
  <c r="J407" i="14"/>
  <c r="J408" i="14"/>
  <c r="J409" i="14"/>
  <c r="J410" i="14"/>
  <c r="J411"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60" i="14"/>
  <c r="J461" i="14"/>
  <c r="J462" i="14"/>
  <c r="J463" i="14"/>
  <c r="J464" i="14"/>
  <c r="J465" i="14"/>
  <c r="J466" i="14"/>
  <c r="J467" i="14"/>
  <c r="J468" i="14"/>
  <c r="J469" i="14"/>
  <c r="J470" i="14"/>
  <c r="J471" i="14"/>
  <c r="J472" i="14"/>
  <c r="J473" i="14"/>
  <c r="J474" i="14"/>
  <c r="J475" i="14"/>
  <c r="J480" i="14"/>
  <c r="J481" i="14"/>
  <c r="J484" i="14"/>
  <c r="J485" i="14"/>
  <c r="J490" i="14"/>
  <c r="J491" i="14"/>
  <c r="J492" i="14"/>
  <c r="J493" i="14"/>
  <c r="J494" i="14"/>
  <c r="J495" i="14"/>
  <c r="J496" i="14"/>
  <c r="J497" i="14"/>
  <c r="J498" i="14"/>
  <c r="J503" i="14"/>
  <c r="J504" i="14"/>
  <c r="J505" i="14"/>
  <c r="J506" i="14"/>
  <c r="J507" i="14"/>
  <c r="J508" i="14"/>
  <c r="J509"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I11" i="14"/>
  <c r="I12" i="14"/>
  <c r="I13" i="14"/>
  <c r="I14" i="14"/>
  <c r="I15" i="14"/>
  <c r="I16" i="14"/>
  <c r="I17" i="14"/>
  <c r="I18" i="14"/>
  <c r="I19" i="14"/>
  <c r="I20" i="14"/>
  <c r="I21" i="14"/>
  <c r="I22" i="14"/>
  <c r="I23" i="14"/>
  <c r="I25" i="14"/>
  <c r="I26" i="14"/>
  <c r="I27" i="14"/>
  <c r="I28" i="14"/>
  <c r="I29" i="14"/>
  <c r="I30" i="14"/>
  <c r="I31" i="14"/>
  <c r="I32" i="14"/>
  <c r="I33" i="14"/>
  <c r="I34" i="14"/>
  <c r="I35" i="14"/>
  <c r="I36" i="14"/>
  <c r="I37" i="14"/>
  <c r="I38" i="14"/>
  <c r="I39" i="14"/>
  <c r="I40" i="14"/>
  <c r="I41" i="14"/>
  <c r="I42" i="14"/>
  <c r="I43" i="14"/>
  <c r="I44" i="14"/>
  <c r="I45" i="14"/>
  <c r="I47" i="14"/>
  <c r="I48" i="14"/>
  <c r="I49" i="14"/>
  <c r="I50" i="14"/>
  <c r="I51" i="14"/>
  <c r="I52" i="14"/>
  <c r="I53" i="14"/>
  <c r="I54" i="14"/>
  <c r="I56" i="14"/>
  <c r="I57" i="14"/>
  <c r="I59" i="14"/>
  <c r="I60" i="14"/>
  <c r="I61" i="14"/>
  <c r="I62" i="14"/>
  <c r="I63" i="14"/>
  <c r="I64" i="14"/>
  <c r="I65" i="14"/>
  <c r="I66" i="14"/>
  <c r="I67" i="14"/>
  <c r="I68" i="14"/>
  <c r="I69" i="14"/>
  <c r="I70" i="14"/>
  <c r="I71" i="14"/>
  <c r="I72" i="14"/>
  <c r="I73" i="14"/>
  <c r="I74" i="14"/>
  <c r="I75" i="14"/>
  <c r="I76" i="14"/>
  <c r="I77" i="14"/>
  <c r="I78" i="14"/>
  <c r="I80" i="14"/>
  <c r="I81" i="14"/>
  <c r="I82" i="14"/>
  <c r="I83" i="14"/>
  <c r="I84" i="14"/>
  <c r="I86" i="14"/>
  <c r="I87" i="14"/>
  <c r="I88" i="14"/>
  <c r="I89" i="14"/>
  <c r="I90" i="14"/>
  <c r="I91" i="14"/>
  <c r="I92" i="14"/>
  <c r="I98" i="14"/>
  <c r="I99" i="14"/>
  <c r="I100" i="14"/>
  <c r="I101" i="14"/>
  <c r="I102" i="14"/>
  <c r="I103" i="14"/>
  <c r="I105" i="14"/>
  <c r="I106" i="14"/>
  <c r="I109" i="14"/>
  <c r="I110" i="14"/>
  <c r="I111" i="14"/>
  <c r="I112" i="14"/>
  <c r="I114" i="14"/>
  <c r="I116" i="14"/>
  <c r="I117" i="14"/>
  <c r="I118" i="14"/>
  <c r="I121" i="14"/>
  <c r="I122" i="14"/>
  <c r="I123" i="14"/>
  <c r="I124" i="14"/>
  <c r="I125" i="14"/>
  <c r="I126" i="14"/>
  <c r="I127" i="14"/>
  <c r="I128" i="14"/>
  <c r="I129" i="14"/>
  <c r="I130" i="14"/>
  <c r="I131" i="14"/>
  <c r="I132" i="14"/>
  <c r="I134" i="14"/>
  <c r="I135" i="14"/>
  <c r="I136" i="14"/>
  <c r="I137" i="14"/>
  <c r="I138" i="14"/>
  <c r="I139" i="14"/>
  <c r="I140" i="14"/>
  <c r="I141" i="14"/>
  <c r="I142" i="14"/>
  <c r="I143" i="14"/>
  <c r="I145" i="14"/>
  <c r="I146" i="14"/>
  <c r="I150" i="14"/>
  <c r="I151" i="14"/>
  <c r="I152" i="14"/>
  <c r="I153" i="14"/>
  <c r="I154" i="14"/>
  <c r="I155" i="14"/>
  <c r="I156" i="14"/>
  <c r="I157" i="14"/>
  <c r="I158" i="14"/>
  <c r="I159" i="14"/>
  <c r="I160" i="14"/>
  <c r="I161" i="14"/>
  <c r="I162" i="14"/>
  <c r="I163" i="14"/>
  <c r="I164" i="14"/>
  <c r="I165" i="14"/>
  <c r="I166" i="14"/>
  <c r="I167" i="14"/>
  <c r="I169" i="14"/>
  <c r="I172" i="14"/>
  <c r="I173" i="14"/>
  <c r="I174" i="14"/>
  <c r="I175" i="14"/>
  <c r="I176" i="14"/>
  <c r="I177" i="14"/>
  <c r="I178" i="14"/>
  <c r="I179" i="14"/>
  <c r="I180" i="14"/>
  <c r="I182" i="14"/>
  <c r="I183" i="14"/>
  <c r="I185" i="14"/>
  <c r="I187" i="14"/>
  <c r="I194" i="14"/>
  <c r="I195" i="14"/>
  <c r="I196" i="14"/>
  <c r="I197" i="14"/>
  <c r="I198" i="14"/>
  <c r="I199" i="14"/>
  <c r="I200" i="14"/>
  <c r="I201" i="14"/>
  <c r="I202" i="14"/>
  <c r="I203" i="14"/>
  <c r="I204" i="14"/>
  <c r="I205" i="14"/>
  <c r="I206" i="14"/>
  <c r="I207" i="14"/>
  <c r="I208" i="14"/>
  <c r="I209" i="14"/>
  <c r="I210" i="14"/>
  <c r="I211" i="14"/>
  <c r="I212" i="14"/>
  <c r="I213" i="14"/>
  <c r="I215" i="14"/>
  <c r="I217" i="14"/>
  <c r="I218" i="14"/>
  <c r="I219" i="14"/>
  <c r="I221" i="14"/>
  <c r="I223" i="14"/>
  <c r="I225" i="14"/>
  <c r="I226" i="14"/>
  <c r="I227" i="14"/>
  <c r="I229" i="14"/>
  <c r="I232" i="14"/>
  <c r="I233" i="14"/>
  <c r="I234" i="14"/>
  <c r="I235" i="14"/>
  <c r="I236" i="14"/>
  <c r="I237" i="14"/>
  <c r="I238" i="14"/>
  <c r="I239" i="14"/>
  <c r="I240" i="14"/>
  <c r="I245" i="14"/>
  <c r="I246" i="14"/>
  <c r="I247" i="14"/>
  <c r="I248" i="14"/>
  <c r="I249" i="14"/>
  <c r="I250" i="14"/>
  <c r="I251" i="14"/>
  <c r="I252" i="14"/>
  <c r="I253" i="14"/>
  <c r="I254" i="14"/>
  <c r="I255" i="14"/>
  <c r="I256" i="14"/>
  <c r="I257" i="14"/>
  <c r="I258" i="14"/>
  <c r="I259" i="14"/>
  <c r="I260" i="14"/>
  <c r="I261" i="14"/>
  <c r="I264" i="14"/>
  <c r="I265" i="14"/>
  <c r="I266" i="14"/>
  <c r="I267" i="14"/>
  <c r="I268" i="14"/>
  <c r="I269" i="14"/>
  <c r="I279" i="14"/>
  <c r="I280" i="14"/>
  <c r="I281" i="14"/>
  <c r="I282" i="14"/>
  <c r="I283" i="14"/>
  <c r="I284" i="14"/>
  <c r="I285" i="14"/>
  <c r="I286" i="14"/>
  <c r="I287" i="14"/>
  <c r="I288" i="14"/>
  <c r="I289" i="14"/>
  <c r="I291" i="14"/>
  <c r="I292"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7" i="14"/>
  <c r="I328" i="14"/>
  <c r="I329" i="14"/>
  <c r="I330" i="14"/>
  <c r="I331" i="14"/>
  <c r="I332"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5"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I393" i="14"/>
  <c r="I394" i="14"/>
  <c r="I396" i="14"/>
  <c r="I397" i="14"/>
  <c r="I398" i="14"/>
  <c r="I399" i="14"/>
  <c r="I400" i="14"/>
  <c r="I401" i="14"/>
  <c r="I402" i="14"/>
  <c r="I405" i="14"/>
  <c r="I406" i="14"/>
  <c r="I407" i="14"/>
  <c r="I408" i="14"/>
  <c r="I409" i="14"/>
  <c r="I410" i="14"/>
  <c r="I411" i="14"/>
  <c r="I414" i="14"/>
  <c r="I415" i="14"/>
  <c r="I416" i="14"/>
  <c r="I417" i="14"/>
  <c r="I418" i="14"/>
  <c r="I419" i="14"/>
  <c r="I420" i="14"/>
  <c r="I421" i="14"/>
  <c r="I422" i="14"/>
  <c r="I425" i="14"/>
  <c r="I426" i="14"/>
  <c r="I427" i="14"/>
  <c r="I428"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2" i="14"/>
  <c r="I453" i="14"/>
  <c r="I454" i="14"/>
  <c r="I455" i="14"/>
  <c r="I456" i="14"/>
  <c r="I459" i="14"/>
  <c r="I460" i="14"/>
  <c r="I461" i="14"/>
  <c r="I462" i="14"/>
  <c r="I463" i="14"/>
  <c r="I464" i="14"/>
  <c r="I465" i="14"/>
  <c r="I466" i="14"/>
  <c r="I467" i="14"/>
  <c r="I468" i="14"/>
  <c r="I469" i="14"/>
  <c r="I470" i="14"/>
  <c r="I471" i="14"/>
  <c r="I473" i="14"/>
  <c r="I474" i="14"/>
  <c r="I484" i="14"/>
  <c r="I485" i="14"/>
  <c r="I488" i="14"/>
  <c r="I489" i="14"/>
  <c r="I490" i="14"/>
  <c r="I491" i="14"/>
  <c r="I492" i="14"/>
  <c r="I493" i="14"/>
  <c r="I494" i="14"/>
  <c r="I495" i="14"/>
  <c r="I496" i="14"/>
  <c r="I497" i="14"/>
  <c r="I498" i="14"/>
  <c r="I505" i="14"/>
  <c r="I506" i="14"/>
  <c r="I507" i="14"/>
  <c r="I508" i="14"/>
  <c r="I509" i="14"/>
  <c r="I568" i="14"/>
  <c r="I569" i="14"/>
  <c r="I570" i="14"/>
  <c r="I571" i="14"/>
  <c r="I572" i="14"/>
  <c r="I573" i="14"/>
  <c r="I574" i="14"/>
  <c r="I575" i="14"/>
  <c r="I576" i="14"/>
  <c r="I577" i="14"/>
  <c r="I578" i="14"/>
  <c r="I579" i="14"/>
  <c r="I580" i="14"/>
  <c r="I581" i="14"/>
  <c r="I582" i="14"/>
  <c r="I583" i="14"/>
  <c r="I584" i="14"/>
  <c r="I585" i="14"/>
  <c r="I587" i="14"/>
  <c r="I588" i="14"/>
  <c r="I589" i="14"/>
  <c r="I590" i="14"/>
  <c r="I591" i="14"/>
  <c r="I592" i="14"/>
  <c r="I593" i="14"/>
  <c r="I594" i="14"/>
  <c r="I596" i="14"/>
  <c r="I597" i="14"/>
  <c r="I598" i="14"/>
  <c r="I599" i="14"/>
  <c r="I601" i="14"/>
  <c r="I602" i="14"/>
  <c r="I670" i="14" l="1"/>
  <c r="C567" i="14"/>
  <c r="C644" i="14" s="1"/>
  <c r="D280" i="14"/>
  <c r="J280" i="14" s="1"/>
  <c r="C671" i="14"/>
  <c r="I671" i="14" s="1"/>
  <c r="C672" i="14"/>
  <c r="I672" i="14" s="1"/>
  <c r="M29" i="14"/>
  <c r="I567" i="14" l="1"/>
  <c r="C674" i="14"/>
  <c r="C669" i="14" s="1"/>
  <c r="C668" i="14" s="1"/>
  <c r="D279" i="14"/>
  <c r="J279" i="14" s="1"/>
  <c r="M327" i="14"/>
  <c r="C676" i="14" l="1"/>
  <c r="I676" i="14" s="1"/>
  <c r="D7" i="14"/>
  <c r="D644" i="14" s="1"/>
  <c r="I674" i="14"/>
  <c r="C677" i="14"/>
  <c r="I677" i="14" s="1"/>
  <c r="C675" i="14"/>
  <c r="I675" i="14" s="1"/>
  <c r="C645" i="14"/>
  <c r="L8" i="14"/>
  <c r="L9" i="14"/>
  <c r="L10" i="14"/>
  <c r="D670" i="14" l="1"/>
  <c r="D671" i="14" s="1"/>
  <c r="J671" i="14" s="1"/>
  <c r="J8" i="14"/>
  <c r="J9" i="14"/>
  <c r="J10" i="14"/>
  <c r="I8" i="14"/>
  <c r="I9" i="14"/>
  <c r="I10" i="14"/>
  <c r="J670" i="14" l="1"/>
  <c r="D672" i="14"/>
  <c r="J672" i="14" s="1"/>
  <c r="D669" i="14"/>
  <c r="D668" i="14" s="1"/>
  <c r="D673" i="14"/>
  <c r="J673" i="14" s="1"/>
  <c r="I7" i="14"/>
  <c r="D645" i="14" l="1"/>
  <c r="L7" i="14"/>
  <c r="F7" i="14" l="1"/>
  <c r="G7" i="14"/>
  <c r="J7" i="14" l="1"/>
</calcChain>
</file>

<file path=xl/sharedStrings.xml><?xml version="1.0" encoding="utf-8"?>
<sst xmlns="http://schemas.openxmlformats.org/spreadsheetml/2006/main" count="1473" uniqueCount="1348">
  <si>
    <t>х</t>
  </si>
  <si>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</si>
  <si>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</si>
  <si>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</si>
  <si>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</si>
  <si>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</si>
  <si>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</si>
  <si>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</si>
  <si>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</si>
  <si>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</si>
  <si>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</si>
  <si>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</si>
  <si>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</si>
  <si>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0100</t>
  </si>
  <si>
    <t>0102</t>
  </si>
  <si>
    <t>0103</t>
  </si>
  <si>
    <t>0104</t>
  </si>
  <si>
    <t>0105</t>
  </si>
  <si>
    <t>0106</t>
  </si>
  <si>
    <t>0107</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</si>
  <si>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</si>
  <si>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</si>
  <si>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</si>
  <si>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</si>
  <si>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</si>
  <si>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</si>
  <si>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</si>
  <si>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</si>
  <si>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</si>
  <si>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</si>
  <si>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</si>
  <si>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</si>
  <si>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</si>
  <si>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</si>
  <si>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</si>
  <si>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</si>
  <si>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</si>
  <si>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</si>
  <si>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</si>
  <si>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</si>
  <si>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</si>
  <si>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</si>
  <si>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</si>
  <si>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</si>
  <si>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</si>
  <si>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</si>
  <si>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</si>
  <si>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</si>
  <si>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</si>
  <si>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</si>
  <si>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</si>
  <si>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</si>
  <si>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</si>
  <si>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</si>
  <si>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</si>
  <si>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</si>
  <si>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</si>
  <si>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</si>
  <si>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</si>
  <si>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</si>
  <si>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</si>
  <si>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</si>
  <si>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</si>
  <si>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</si>
  <si>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</si>
  <si>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</si>
  <si>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</si>
  <si>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</si>
  <si>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</si>
  <si>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</si>
  <si>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</si>
  <si>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</si>
  <si>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</si>
  <si>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</si>
  <si>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</si>
  <si>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</si>
  <si>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</si>
  <si>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</si>
  <si>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</si>
  <si>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</si>
  <si>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</si>
  <si>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</si>
  <si>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</si>
  <si>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</si>
  <si>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</si>
  <si>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</si>
  <si>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</si>
  <si>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</si>
  <si>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</si>
  <si>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</si>
  <si>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</si>
  <si>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</si>
  <si>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Органы юстиции</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</si>
  <si>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</si>
  <si>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</si>
  <si>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</si>
  <si>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</si>
  <si>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</si>
  <si>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</si>
  <si>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</si>
  <si>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</si>
  <si>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</si>
  <si>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</si>
  <si>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</si>
  <si>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</si>
  <si>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</si>
  <si>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0503</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</si>
  <si>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</si>
  <si>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</si>
  <si>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</si>
  <si>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</si>
  <si>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</si>
  <si>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</si>
  <si>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</si>
  <si>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Другие вопросы в области образования</t>
  </si>
  <si>
    <t>КУЛЬТУРА, КИНЕМАТОГРАФИЯ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</si>
  <si>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</si>
  <si>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</si>
  <si>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</si>
  <si>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</si>
  <si>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</si>
  <si>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</si>
  <si>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</si>
  <si>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</si>
  <si>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</si>
  <si>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</si>
  <si>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</si>
  <si>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</si>
  <si>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</si>
  <si>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</si>
  <si>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</si>
  <si>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</si>
  <si>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</si>
  <si>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</si>
  <si>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</si>
  <si>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</si>
  <si>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</si>
  <si>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</si>
  <si>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</si>
  <si>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</si>
  <si>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</si>
  <si>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</si>
  <si>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</si>
  <si>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</si>
  <si>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</si>
  <si>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</si>
  <si>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</si>
  <si>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</si>
  <si>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</si>
  <si>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</si>
  <si>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</si>
  <si>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</si>
  <si>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</si>
  <si>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</si>
  <si>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</si>
  <si>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</si>
  <si>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</si>
  <si>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</si>
  <si>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</si>
  <si>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</si>
  <si>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</si>
  <si>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</si>
  <si>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</si>
  <si>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</si>
  <si>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</si>
  <si>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</si>
  <si>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</si>
  <si>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</si>
  <si>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</si>
  <si>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</si>
  <si>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</si>
  <si>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</si>
  <si>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</si>
  <si>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</si>
  <si>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</si>
  <si>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</si>
  <si>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</si>
  <si>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</si>
  <si>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</si>
  <si>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</si>
  <si>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</si>
  <si>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</si>
  <si>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</si>
  <si>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</si>
  <si>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</si>
  <si>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</si>
  <si>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</si>
  <si>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</si>
  <si>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</si>
  <si>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</si>
  <si>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</si>
  <si>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</si>
  <si>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</si>
  <si>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</si>
  <si>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</si>
  <si>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</si>
  <si>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</si>
  <si>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</si>
  <si>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</si>
  <si>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</si>
  <si>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</si>
  <si>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</si>
  <si>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</si>
  <si>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</si>
  <si>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</si>
  <si>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</si>
  <si>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</si>
  <si>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</si>
  <si>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</si>
  <si>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</si>
  <si>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Прочие доходы от оказания платных услуг (работ)</t>
  </si>
  <si>
    <t>Доходы от компенсации затрат государства</t>
  </si>
  <si>
    <t>Доходы, поступающие в порядке возмещения расходов, понесенных в связи с эксплуатацией имущества</t>
  </si>
  <si>
    <t>Прочие доходы от компенсации затрат государства</t>
  </si>
  <si>
    <t>ДОХОДЫ ОТ ПРОДАЖИ МАТЕРИАЛЬНЫХ И НЕМАТЕРИАЛЬНЫХ АКТИВОВ</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</si>
  <si>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</si>
  <si>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</si>
  <si>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</si>
  <si>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</si>
  <si>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</si>
  <si>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</si>
  <si>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</si>
  <si>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</si>
  <si>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</si>
  <si>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</si>
  <si>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</si>
  <si>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</si>
  <si>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</si>
  <si>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</si>
  <si>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</si>
  <si>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</si>
  <si>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</si>
  <si>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</si>
  <si>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</si>
  <si>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Субсидии бюджетам бюджетной системы Российской Федерации (межбюджетные субсидии)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</si>
  <si>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</si>
  <si>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</si>
  <si>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</si>
  <si>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</si>
  <si>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</si>
  <si>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</si>
  <si>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</si>
  <si>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</si>
  <si>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</si>
  <si>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Иные межбюджетные трансферты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</si>
  <si>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</si>
  <si>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</si>
  <si>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</si>
  <si>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</si>
  <si>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</si>
  <si>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</si>
  <si>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</si>
  <si>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</si>
  <si>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</si>
  <si>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</si>
  <si>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</si>
  <si>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</si>
  <si>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</si>
  <si>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</si>
  <si>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</si>
  <si>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</si>
  <si>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</si>
  <si>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</si>
  <si>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</si>
  <si>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</si>
  <si>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</si>
  <si>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</si>
  <si>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</si>
  <si>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</si>
  <si>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</si>
  <si>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</si>
  <si>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</si>
  <si>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</si>
  <si>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</si>
  <si>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</si>
  <si>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</si>
  <si>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</si>
  <si>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</si>
  <si>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</si>
  <si>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</si>
  <si>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</si>
  <si>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</si>
  <si>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</si>
  <si>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</si>
  <si>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</si>
  <si>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</si>
  <si>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</si>
  <si>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</si>
  <si>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</si>
  <si>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</si>
  <si>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</si>
  <si>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</si>
  <si>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</si>
  <si>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00010807000010000110</t>
  </si>
  <si>
    <t>00010807080010000110</t>
  </si>
  <si>
    <t>00010807082010000110</t>
  </si>
  <si>
    <t>00010807110010000110</t>
  </si>
  <si>
    <t>00010807120010000110</t>
  </si>
  <si>
    <t>00010807130010000110</t>
  </si>
  <si>
    <t>00010807140010000110</t>
  </si>
  <si>
    <t>00010807142010000110</t>
  </si>
  <si>
    <t>00010807160010000110</t>
  </si>
  <si>
    <t>00010807170010000110</t>
  </si>
  <si>
    <t>00010807172010000110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</si>
  <si>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</si>
  <si>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</si>
  <si>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</si>
  <si>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</si>
  <si>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</si>
  <si>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</si>
  <si>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</si>
  <si>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</si>
  <si>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</si>
  <si>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</si>
  <si>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</si>
  <si>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</si>
  <si>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</si>
  <si>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</si>
  <si>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</si>
  <si>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</si>
  <si>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</si>
  <si>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</si>
  <si>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</si>
  <si>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</si>
  <si>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</si>
  <si>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</si>
  <si>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</si>
  <si>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</si>
  <si>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</si>
  <si>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</si>
  <si>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</si>
  <si>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</si>
  <si>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</si>
  <si>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</si>
  <si>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</si>
  <si>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</si>
  <si>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</si>
  <si>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</si>
  <si>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</si>
  <si>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</si>
  <si>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</si>
  <si>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</si>
  <si>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</si>
  <si>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</si>
  <si>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</si>
  <si>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</si>
  <si>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</si>
  <si>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</si>
  <si>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</si>
  <si>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</si>
  <si>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</si>
  <si>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</si>
  <si>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</si>
  <si>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</si>
  <si>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</si>
  <si>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</si>
  <si>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</si>
  <si>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</si>
  <si>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</si>
  <si>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</si>
  <si>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</si>
  <si>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</si>
  <si>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</si>
  <si>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</si>
  <si>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</si>
  <si>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</si>
  <si>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</si>
  <si>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</si>
  <si>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</si>
  <si>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</si>
  <si>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</si>
  <si>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</si>
  <si>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</si>
  <si>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</si>
  <si>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</si>
  <si>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</si>
  <si>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</si>
  <si>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</si>
  <si>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00011700000000000000</t>
  </si>
  <si>
    <t>00011701000000000180</t>
  </si>
  <si>
    <t>00011701020020000180</t>
  </si>
  <si>
    <t>00011705000000000180</t>
  </si>
  <si>
    <t>00011705020020000180</t>
  </si>
  <si>
    <t>00020000000000000000</t>
  </si>
  <si>
    <t>00020200000000000000</t>
  </si>
  <si>
    <t>00021800000000000000</t>
  </si>
  <si>
    <t>00021900000000000000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</si>
  <si>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</si>
  <si>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</si>
  <si>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</si>
  <si>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</si>
  <si>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</si>
  <si>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</si>
  <si>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</si>
  <si>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</si>
  <si>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</si>
  <si>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</si>
  <si>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</si>
  <si>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</si>
  <si>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</si>
  <si>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</si>
  <si>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</si>
  <si>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</si>
  <si>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</si>
  <si>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</si>
  <si>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00001060501000000600</t>
  </si>
  <si>
    <t>Возврат бюджетных кредитов, предоставленных юридическим лицам из бюджетов субъектов Российской Федерации в валюте Российской Федерации</t>
  </si>
  <si>
    <t>00001060501020000640</t>
  </si>
  <si>
    <t>Предоставление бюджетных кредитов другим бюджетам бюджетной системы Российской Федерации в валюте Российской Федерации</t>
  </si>
  <si>
    <t>00001060502000000500</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</si>
  <si>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</si>
  <si>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</si>
  <si>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</si>
  <si>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</si>
  <si>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</si>
  <si>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Изменение остатков средств</t>
  </si>
  <si>
    <t>00001000000000000000</t>
  </si>
  <si>
    <t>Изменение остатков средств на счетах по учету средств бюджетов</t>
  </si>
  <si>
    <t>00001050000000000000</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</si>
  <si>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</si>
  <si>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</si>
  <si>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</si>
  <si>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</si>
  <si>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</si>
  <si>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</si>
  <si>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</si>
  <si>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</si>
  <si>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</si>
  <si>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</si>
  <si>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</si>
  <si>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</si>
  <si>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</si>
  <si>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</si>
  <si>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</si>
  <si>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</si>
  <si>
    <t>НАЛОГОВЫЕ И НЕНАЛОГОВЫЕ ДОХОДЫ</t>
  </si>
  <si>
    <t>НАЛОГИ НА ПРИБЫЛЬ, ДОХОДЫ</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</si>
  <si>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</si>
  <si>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</si>
  <si>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Акцизы на сидр, пуаре, медовуху, производимые на территории Российской Федерации</t>
  </si>
  <si>
    <t>00010302120010000110</t>
  </si>
  <si>
    <t>Доходы бюджета - 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</si>
  <si>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</si>
  <si>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</si>
  <si>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</si>
  <si>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</si>
  <si>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</si>
  <si>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</si>
  <si>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</si>
  <si>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</si>
  <si>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</si>
  <si>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</si>
  <si>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</si>
  <si>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</si>
  <si>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</si>
  <si>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</si>
  <si>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 получателями средств бюджетов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</si>
  <si>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</si>
  <si>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</si>
  <si>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</si>
  <si>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Дотации бюджетам,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</si>
  <si>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</si>
  <si>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</si>
  <si>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</si>
  <si>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</si>
  <si>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</si>
  <si>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</si>
  <si>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</si>
  <si>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00010302230010000110</t>
  </si>
  <si>
    <t>00010302240010000110</t>
  </si>
  <si>
    <t>00010302250010000110</t>
  </si>
  <si>
    <t>00010302260010000110</t>
  </si>
  <si>
    <t>00010807380010000110</t>
  </si>
  <si>
    <t>00010807390010000110</t>
  </si>
  <si>
    <t>00011301400010000130</t>
  </si>
  <si>
    <t>00011301410010000130</t>
  </si>
  <si>
    <t>00020300000000000000</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</si>
  <si>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</si>
  <si>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</si>
  <si>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</si>
  <si>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</si>
  <si>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Водное хозяйство</t>
  </si>
  <si>
    <t>ЖИЛИЩНО-КОММУНАЛЬНОЕ ХОЗЯЙСТВО</t>
  </si>
  <si>
    <t>ОХРАНА ОКРУЖАЮЩЕЙ СРЕДЫ</t>
  </si>
  <si>
    <t>ОБРАЗОВАНИЕ</t>
  </si>
  <si>
    <t>ЗДРАВООХРАНЕНИЕ</t>
  </si>
  <si>
    <t>СОЦИАЛЬНАЯ ПОЛИТИКА</t>
  </si>
  <si>
    <t>ИТОГО</t>
  </si>
  <si>
    <t>ИСТОЧНИКИ ВНУТРЕННЕГО ФИНАНСИРОВАНИЯ ДЕФИЦИТОВ БЮДЖЕТОВ</t>
  </si>
  <si>
    <t>00001030000000000000</t>
  </si>
  <si>
    <t>00001030100000000000</t>
  </si>
  <si>
    <t>00001030100000000700</t>
  </si>
  <si>
    <t>00001030100000000800</t>
  </si>
  <si>
    <t>00001030100020000710</t>
  </si>
  <si>
    <t>00001030100020000810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</si>
  <si>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</si>
  <si>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</si>
  <si>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</si>
  <si>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</si>
  <si>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</si>
  <si>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</si>
  <si>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</si>
  <si>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</si>
  <si>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</si>
  <si>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и обмен паспорта гражданина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</si>
  <si>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</si>
  <si>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</si>
  <si>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</si>
  <si>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</si>
  <si>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</si>
  <si>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</si>
  <si>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</si>
  <si>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</si>
  <si>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бюджетов субъектов Российской Федерации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</si>
  <si>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</si>
  <si>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</si>
  <si>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</si>
  <si>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</si>
  <si>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ПРОЧИЕ БЕЗВОЗМЕЗДНЫЕ ПОСТУПЛЕНИЯ</t>
  </si>
  <si>
    <t>Прочие безвозмездные поступления в бюджеты субъектов Российской Федерации</t>
  </si>
  <si>
    <t>00010101014020000110</t>
  </si>
  <si>
    <t>00010806000010000110</t>
  </si>
  <si>
    <t>00010807010010000110</t>
  </si>
  <si>
    <t>00010807020010000110</t>
  </si>
  <si>
    <t>00010807100010000110</t>
  </si>
  <si>
    <t>00010807400010000110</t>
  </si>
  <si>
    <t>00020700000000000000</t>
  </si>
  <si>
    <t>Международные отношения и международное сотрудничество</t>
  </si>
  <si>
    <t>0108</t>
  </si>
  <si>
    <t>Акцизы на средние дистилляты, производимые на территории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</si>
  <si>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</si>
  <si>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</si>
  <si>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Дотации бюджетам бюджетной системы Российской Федерации</t>
  </si>
  <si>
    <t>Субвенции бюджетам бюджетной системы Российской Федерации</t>
  </si>
  <si>
    <t>00010302330010000110</t>
  </si>
  <si>
    <t>00011105300000000120</t>
  </si>
  <si>
    <t>00011105320000000120</t>
  </si>
  <si>
    <t>00011105322020000120</t>
  </si>
  <si>
    <t>Защита населения и территории от чрезвычайных ситуаций природного и техногенного характера, гражданская оборона</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</si>
  <si>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</si>
  <si>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</si>
  <si>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бюджетов субъектов Российской Федерации от возврата автономными учреждениями остатков субсидий прошлых лет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</si>
  <si>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</si>
  <si>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</si>
  <si>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</si>
  <si>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</si>
  <si>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</si>
  <si>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</si>
  <si>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</si>
  <si>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</si>
  <si>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</si>
  <si>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</si>
  <si>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</si>
  <si>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</si>
  <si>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</si>
  <si>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</si>
  <si>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</si>
  <si>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</si>
  <si>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</si>
  <si>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</si>
  <si>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</si>
  <si>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</si>
  <si>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</si>
  <si>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</si>
  <si>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</si>
  <si>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</si>
  <si>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</si>
  <si>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</si>
  <si>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</si>
  <si>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</si>
  <si>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</si>
  <si>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</si>
  <si>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</si>
  <si>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</si>
  <si>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</si>
  <si>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00010302140010000110</t>
  </si>
  <si>
    <t>00010807141010000110</t>
  </si>
  <si>
    <t>00011301020010000130</t>
  </si>
  <si>
    <t>00011301031010000130</t>
  </si>
  <si>
    <t>00011301190010000130</t>
  </si>
  <si>
    <t>Расходы - всего</t>
  </si>
  <si>
    <t>Дополнительное образование детей</t>
  </si>
  <si>
    <t>Заготовка, переработка, хранение и обеспечение безопасности донорской крови и ее компонентов</t>
  </si>
  <si>
    <t>МЕЖБЮДЖЕТНЫЕ ТРАНСФЕРТЫ ОБЩЕГО ХАРАКТЕРА БЮДЖЕТАМ БЮДЖЕТНОЙ СИСТЕМЫ РОССИЙСКОЙ ФЕДЕРАЦИИ</t>
  </si>
  <si>
    <t>Результат исполнения бюджета (дефицит / профицит)</t>
  </si>
  <si>
    <t>0703</t>
  </si>
  <si>
    <t>Заместитель начальника управления сводного бюджетного
планирования и анализа исполнения бюджета</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</si>
  <si>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</si>
  <si>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</si>
  <si>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</si>
  <si>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</si>
  <si>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Плата за размещение отходов производства</t>
  </si>
  <si>
    <t>Плата за размещение твердых коммунальных отходов</t>
  </si>
  <si>
    <t>Дотации бюджетам на частичную компенсацию дополнительных расходов на повышение оплаты труда работников бюджетной сферы и иные цели</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</si>
  <si>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</si>
  <si>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</si>
  <si>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</si>
  <si>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</si>
  <si>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</si>
  <si>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</si>
  <si>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</si>
  <si>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</si>
  <si>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</si>
  <si>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</si>
  <si>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</si>
  <si>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</si>
  <si>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</si>
  <si>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</si>
  <si>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</si>
  <si>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</si>
  <si>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</si>
  <si>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</si>
  <si>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</si>
  <si>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00010302142010000110</t>
  </si>
  <si>
    <t>00011201041010000120</t>
  </si>
  <si>
    <t>00011201042010000120</t>
  </si>
  <si>
    <t>Экологический контроль</t>
  </si>
  <si>
    <t>Кинематография</t>
  </si>
  <si>
    <t>Телевидение и радиовещание</t>
  </si>
  <si>
    <t>0601</t>
  </si>
  <si>
    <t>0802</t>
  </si>
  <si>
    <t>1201</t>
  </si>
  <si>
    <t>Налог с имущества, переходящего в порядке наследования или дарения</t>
  </si>
  <si>
    <t>00010904040010000110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</si>
  <si>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</si>
  <si>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</si>
  <si>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</si>
  <si>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</si>
  <si>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</si>
  <si>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</si>
  <si>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</si>
  <si>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</si>
  <si>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</si>
  <si>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</si>
  <si>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</si>
  <si>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</si>
  <si>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</si>
  <si>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ДОХОДЫ ОТ ОКАЗАНИЯ ПЛАТНЫХ УСЛУГ И КОМПЕНСАЦИИ ЗАТРАТ ГОСУДАРСТВА</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</si>
  <si>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</si>
  <si>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</si>
  <si>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</si>
  <si>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</si>
  <si>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</si>
  <si>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</si>
  <si>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</si>
  <si>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</si>
  <si>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</si>
  <si>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</si>
  <si>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</si>
  <si>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</si>
  <si>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</si>
  <si>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</si>
  <si>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</si>
  <si>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</si>
  <si>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</si>
  <si>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</si>
  <si>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</si>
  <si>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</si>
  <si>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</si>
  <si>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</si>
  <si>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</si>
  <si>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</si>
  <si>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</si>
  <si>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</si>
  <si>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</si>
  <si>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</si>
  <si>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</si>
  <si>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</si>
  <si>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</si>
  <si>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</si>
  <si>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</si>
  <si>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</si>
  <si>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</si>
  <si>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</si>
  <si>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</si>
  <si>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</si>
  <si>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</si>
  <si>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</si>
  <si>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</si>
  <si>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</si>
  <si>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</si>
  <si>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</si>
  <si>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</si>
  <si>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</si>
  <si>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</si>
  <si>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</si>
  <si>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</si>
  <si>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</si>
  <si>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</si>
  <si>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</si>
  <si>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</si>
  <si>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</si>
  <si>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</si>
  <si>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</si>
  <si>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</si>
  <si>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</si>
  <si>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</si>
  <si>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</si>
  <si>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</si>
  <si>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</si>
  <si>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</si>
  <si>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00010102050010000110</t>
  </si>
  <si>
    <t>00010302143010000110</t>
  </si>
  <si>
    <t>00010302231010000110</t>
  </si>
  <si>
    <t>00010302241010000110</t>
  </si>
  <si>
    <t>00010302251010000110</t>
  </si>
  <si>
    <t>00010302261010000110</t>
  </si>
  <si>
    <t>00010807310010000110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</si>
  <si>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</si>
  <si>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</si>
  <si>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</si>
  <si>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</si>
  <si>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</si>
  <si>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</si>
  <si>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</si>
  <si>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</si>
  <si>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</si>
  <si>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</si>
  <si>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</si>
  <si>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</si>
  <si>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</si>
  <si>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</si>
  <si>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</si>
  <si>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</si>
  <si>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</si>
  <si>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</si>
  <si>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</si>
  <si>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</si>
  <si>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</si>
  <si>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</si>
  <si>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</si>
  <si>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</si>
  <si>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</si>
  <si>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</si>
  <si>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</si>
  <si>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00020225187000000150</t>
  </si>
  <si>
    <t>00020225187020000150</t>
  </si>
  <si>
    <t>00020225201000000150</t>
  </si>
  <si>
    <t>00020225201020000150</t>
  </si>
  <si>
    <t>00020225202000000150</t>
  </si>
  <si>
    <t>00020225202020000150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</si>
  <si>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</si>
  <si>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</si>
  <si>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</si>
  <si>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</si>
  <si>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</si>
  <si>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</si>
  <si>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</si>
  <si>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</si>
  <si>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</si>
  <si>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</si>
  <si>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00020225299000000150</t>
  </si>
  <si>
    <t>00020225299020000150</t>
  </si>
  <si>
    <t>00020225402020000150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</si>
  <si>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</si>
  <si>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</si>
  <si>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</si>
  <si>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</si>
  <si>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</si>
  <si>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</si>
  <si>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</si>
  <si>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</si>
  <si>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</si>
  <si>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</si>
  <si>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</si>
  <si>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</si>
  <si>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</si>
  <si>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</si>
  <si>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</si>
  <si>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</si>
  <si>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</si>
  <si>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</si>
  <si>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</si>
  <si>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00020227384000000150</t>
  </si>
  <si>
    <t>00020227384020000150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</si>
  <si>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</si>
  <si>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</si>
  <si>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</si>
  <si>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</si>
  <si>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</si>
  <si>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</si>
  <si>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</si>
  <si>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</si>
  <si>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</si>
  <si>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</si>
  <si>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</si>
  <si>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</si>
  <si>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</si>
  <si>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</si>
  <si>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</si>
  <si>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</si>
  <si>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</si>
  <si>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</si>
  <si>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</si>
  <si>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</si>
  <si>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</si>
  <si>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</si>
  <si>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</si>
  <si>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</si>
  <si>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</si>
  <si>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</si>
  <si>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</si>
  <si>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</si>
  <si>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</si>
  <si>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</si>
  <si>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</si>
  <si>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</si>
  <si>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</si>
  <si>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</si>
  <si>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</si>
  <si>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</si>
  <si>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</si>
  <si>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</si>
  <si>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</si>
  <si>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</si>
  <si>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</si>
  <si>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</si>
  <si>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</si>
  <si>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</si>
  <si>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</si>
  <si>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</si>
  <si>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</si>
  <si>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</si>
  <si>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</si>
  <si>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</si>
  <si>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</si>
  <si>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</si>
  <si>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</si>
  <si>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</si>
  <si>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</si>
  <si>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</si>
  <si>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</si>
  <si>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00020245393000000150</t>
  </si>
  <si>
    <t>00020245393020000150</t>
  </si>
  <si>
    <t>00020245422020000150</t>
  </si>
  <si>
    <t>00020245424000000150</t>
  </si>
  <si>
    <t>00020245424020000150</t>
  </si>
  <si>
    <t>00020245433000000150</t>
  </si>
  <si>
    <t>00020245433020000150</t>
  </si>
  <si>
    <t>00020245468000000150</t>
  </si>
  <si>
    <t>00020245468020000150</t>
  </si>
  <si>
    <t>00020249001000000150</t>
  </si>
  <si>
    <t>00020249001020000150</t>
  </si>
  <si>
    <t>00020249999000000150</t>
  </si>
  <si>
    <t>00020249999020000150</t>
  </si>
  <si>
    <t>00020302000020000150</t>
  </si>
  <si>
    <t>00020302040020000150</t>
  </si>
  <si>
    <t>00020702000020000150</t>
  </si>
  <si>
    <t>00020702030020000150</t>
  </si>
  <si>
    <t>00021800000000000150</t>
  </si>
  <si>
    <t>00021800000020000150</t>
  </si>
  <si>
    <t>00021802000020000150</t>
  </si>
  <si>
    <t>00021802010020000150</t>
  </si>
  <si>
    <t>00021802020020000150</t>
  </si>
  <si>
    <t>00021802030020000150</t>
  </si>
  <si>
    <t>00021825020020000150</t>
  </si>
  <si>
    <t>00021825555020000150</t>
  </si>
  <si>
    <t>00021860010020000150</t>
  </si>
  <si>
    <t>00021900000020000150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</si>
  <si>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</si>
  <si>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</si>
  <si>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</si>
  <si>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</si>
  <si>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</si>
  <si>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</si>
  <si>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</si>
  <si>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</si>
  <si>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</si>
  <si>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</si>
  <si>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00021925527020000150</t>
  </si>
  <si>
    <t>00021925543020000150</t>
  </si>
  <si>
    <t>00021925555020000150</t>
  </si>
  <si>
    <t>00021935134020000150</t>
  </si>
  <si>
    <t>00021935137020000150</t>
  </si>
  <si>
    <t>00021935220020000150</t>
  </si>
  <si>
    <t>00021935250020000150</t>
  </si>
  <si>
    <t>00021935290020000150</t>
  </si>
  <si>
    <t>00021935380020000150</t>
  </si>
  <si>
    <t>00021935900020000150</t>
  </si>
  <si>
    <t>00021945390020000150</t>
  </si>
  <si>
    <t>00021945422020000150</t>
  </si>
  <si>
    <t>00021951360020000150</t>
  </si>
  <si>
    <t>00021990000020000150</t>
  </si>
  <si>
    <t>Молодежная политика</t>
  </si>
  <si>
    <t>Бюджетные кредиты из других бюджетов бюджетной системы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</si>
  <si>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</si>
  <si>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</si>
  <si>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</si>
  <si>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</si>
  <si>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Д.Е. Цветков</t>
  </si>
  <si>
    <t>СВОДКА ОБ ИСПОЛНЕНИИ ОБЛАСТНОГО БЮДЖЕТА ТВЕРСКОЙ ОБЛАСТИ
ЗА 2020 ГОД</t>
  </si>
  <si>
    <t xml:space="preserve">Утверждено законом 102-ЗО от 30.12.2019 (в ред. 56-ЗО от 01.10.2020)
</t>
  </si>
  <si>
    <t>Уточненный план на 01.01.2021</t>
  </si>
  <si>
    <t>Исполнено
на 01.01.2021</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</si>
  <si>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</si>
  <si>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</si>
  <si>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</si>
  <si>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</si>
  <si>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</si>
  <si>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</si>
  <si>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</si>
  <si>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</si>
  <si>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</si>
  <si>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</si>
  <si>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</si>
  <si>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Налог на профессиональный доход</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</si>
  <si>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</si>
  <si>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</si>
  <si>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</si>
  <si>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</si>
  <si>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</si>
  <si>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</si>
  <si>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</si>
  <si>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</si>
  <si>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</si>
  <si>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</si>
  <si>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Доходы от продажи квартир</t>
  </si>
  <si>
    <t>Доходы от продажи квартир, находящихся в собственности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</si>
  <si>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</si>
  <si>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</si>
  <si>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</si>
  <si>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</si>
  <si>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</si>
  <si>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</si>
  <si>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</si>
  <si>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</si>
  <si>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</si>
  <si>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</si>
  <si>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</si>
  <si>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</si>
  <si>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</si>
  <si>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</si>
  <si>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</si>
  <si>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</si>
  <si>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</si>
  <si>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</si>
  <si>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</si>
  <si>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</si>
  <si>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</si>
  <si>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</si>
  <si>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</si>
  <si>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</si>
  <si>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</si>
  <si>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</si>
  <si>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</si>
  <si>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</si>
  <si>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</si>
  <si>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</si>
  <si>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</si>
  <si>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</si>
  <si>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</si>
  <si>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</si>
  <si>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</si>
  <si>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</si>
  <si>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</si>
  <si>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</si>
  <si>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</si>
  <si>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</si>
  <si>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</si>
  <si>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</si>
  <si>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</si>
  <si>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</si>
  <si>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</si>
  <si>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</si>
  <si>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</si>
  <si>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</si>
  <si>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</si>
  <si>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</si>
  <si>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</si>
  <si>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</si>
  <si>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</si>
  <si>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</si>
  <si>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</si>
  <si>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</si>
  <si>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</si>
  <si>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</si>
  <si>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</si>
  <si>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</si>
  <si>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</si>
  <si>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</si>
  <si>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</si>
  <si>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</si>
  <si>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</si>
  <si>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</si>
  <si>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</si>
  <si>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</si>
  <si>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</si>
  <si>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</si>
  <si>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</si>
  <si>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</si>
  <si>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</si>
  <si>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ПОСТУПЛЕНИЯ (ПЕРЕЧИСЛЕНИЯ) ПО УРЕГУЛИРОВАНИЮ РАСЧЕТОВ МЕЖДУ БЮДЖЕТАМИ БЮДЖЕТНОЙ СИСТЕМЫ РОССИЙСКОЙ ФЕДЕРАЦИИ</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</si>
  <si>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</si>
  <si>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</si>
  <si>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</si>
  <si>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</si>
  <si>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</si>
  <si>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</si>
  <si>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</si>
  <si>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</si>
  <si>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</si>
  <si>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</si>
  <si>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</si>
  <si>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</si>
  <si>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</si>
  <si>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</si>
  <si>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</si>
  <si>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</si>
  <si>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</si>
  <si>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</si>
  <si>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</si>
  <si>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</si>
  <si>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</si>
  <si>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</si>
  <si>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</si>
  <si>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</si>
  <si>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</si>
  <si>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</si>
  <si>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</si>
  <si>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</si>
  <si>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</si>
  <si>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</si>
  <si>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</si>
  <si>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</si>
  <si>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</si>
  <si>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</si>
  <si>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</si>
  <si>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</si>
  <si>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</si>
  <si>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</si>
  <si>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</si>
  <si>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</si>
  <si>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</si>
  <si>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</si>
  <si>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</si>
  <si>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</si>
  <si>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</si>
  <si>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</si>
  <si>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</si>
  <si>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</si>
  <si>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</si>
  <si>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</si>
  <si>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</si>
  <si>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</si>
  <si>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</si>
  <si>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</si>
  <si>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</si>
  <si>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</si>
  <si>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</si>
  <si>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</si>
  <si>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</si>
  <si>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</si>
  <si>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</si>
  <si>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</si>
  <si>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</si>
  <si>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</si>
  <si>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</si>
  <si>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</si>
  <si>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</si>
  <si>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</si>
  <si>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</si>
  <si>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</si>
  <si>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</si>
  <si>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</si>
  <si>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</si>
  <si>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</si>
  <si>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</si>
  <si>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</si>
  <si>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</si>
  <si>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</si>
  <si>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государственную регистрацию актов гражданского состояния</t>
  </si>
  <si>
    <t>Субвенции бюджетам субъектов Российской Федерации на государственную регистрацию актов гражданского состояния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</si>
  <si>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</si>
  <si>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</si>
  <si>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</si>
  <si>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</si>
  <si>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</si>
  <si>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</si>
  <si>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</si>
  <si>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</si>
  <si>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</si>
  <si>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</si>
  <si>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</si>
  <si>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</si>
  <si>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</si>
  <si>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</si>
  <si>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</si>
  <si>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</si>
  <si>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</si>
  <si>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</si>
  <si>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</si>
  <si>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</si>
  <si>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</si>
  <si>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</si>
  <si>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</si>
  <si>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</si>
  <si>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</si>
  <si>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</si>
  <si>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приобретение автотранспорта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</si>
  <si>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</si>
  <si>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</si>
  <si>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</si>
  <si>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</si>
  <si>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00010302200010000110</t>
  </si>
  <si>
    <t>00010302210010000110</t>
  </si>
  <si>
    <t>00010302220010000110</t>
  </si>
  <si>
    <t>00010302232010000110</t>
  </si>
  <si>
    <t>00010302242010000110</t>
  </si>
  <si>
    <t>00010302252010000110</t>
  </si>
  <si>
    <t>00010302262010000110</t>
  </si>
  <si>
    <t>00010302410010000110</t>
  </si>
  <si>
    <t>00010506000010000110</t>
  </si>
  <si>
    <t>00010802000010000110</t>
  </si>
  <si>
    <t>00010802020010000110</t>
  </si>
  <si>
    <t>00010807510010000110</t>
  </si>
  <si>
    <t>00011201070010000120</t>
  </si>
  <si>
    <t>00011401000000000410</t>
  </si>
  <si>
    <t>00011401020020000410</t>
  </si>
  <si>
    <t>00011402023020000440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</si>
  <si>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</si>
  <si>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</si>
  <si>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</si>
  <si>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</si>
  <si>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</si>
  <si>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</si>
  <si>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</si>
  <si>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</si>
  <si>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</si>
  <si>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</si>
  <si>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</si>
  <si>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</si>
  <si>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</si>
  <si>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</si>
  <si>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</si>
  <si>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</si>
  <si>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</si>
  <si>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</si>
  <si>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</si>
  <si>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</si>
  <si>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</si>
  <si>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</si>
  <si>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</si>
  <si>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</si>
  <si>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</si>
  <si>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</si>
  <si>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</si>
  <si>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</si>
  <si>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</si>
  <si>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</si>
  <si>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</si>
  <si>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</si>
  <si>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</si>
  <si>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</si>
  <si>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</si>
  <si>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</si>
  <si>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</si>
  <si>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</si>
  <si>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</si>
  <si>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</si>
  <si>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</si>
  <si>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</si>
  <si>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</si>
  <si>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</si>
  <si>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</si>
  <si>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</si>
  <si>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</si>
  <si>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</si>
  <si>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</si>
  <si>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</si>
  <si>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</si>
  <si>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</si>
  <si>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</si>
  <si>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</si>
  <si>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</si>
  <si>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</si>
  <si>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</si>
  <si>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</si>
  <si>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</si>
  <si>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</si>
  <si>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</si>
  <si>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</si>
  <si>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</si>
  <si>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</si>
  <si>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</si>
  <si>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</si>
  <si>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</si>
  <si>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</si>
  <si>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</si>
  <si>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</si>
  <si>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</si>
  <si>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</si>
  <si>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00011800000000000000</t>
  </si>
  <si>
    <t>00011801000000000150</t>
  </si>
  <si>
    <t>00011801210020000150</t>
  </si>
  <si>
    <t>00020215002000000150</t>
  </si>
  <si>
    <t>00020215002020000150</t>
  </si>
  <si>
    <t>00020215832000000150</t>
  </si>
  <si>
    <t>00020215832020000150</t>
  </si>
  <si>
    <t>00020215844000000150</t>
  </si>
  <si>
    <t>00020215844020000150</t>
  </si>
  <si>
    <t>00020215848000000150</t>
  </si>
  <si>
    <t>00020215848020000150</t>
  </si>
  <si>
    <t>00020215853000000150</t>
  </si>
  <si>
    <t>00020215853020000150</t>
  </si>
  <si>
    <t>00020215857000000150</t>
  </si>
  <si>
    <t>00020215857020000150</t>
  </si>
  <si>
    <t>00020225008000000150</t>
  </si>
  <si>
    <t>00020225008020000150</t>
  </si>
  <si>
    <t>00020225169000000150</t>
  </si>
  <si>
    <t>00020225169020000150</t>
  </si>
  <si>
    <t>00020225210000000150</t>
  </si>
  <si>
    <t>00020225210020000150</t>
  </si>
  <si>
    <t>00020225242000000150</t>
  </si>
  <si>
    <t>00020225242020000150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</si>
  <si>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</si>
  <si>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</si>
  <si>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</si>
  <si>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</si>
  <si>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</si>
  <si>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</si>
  <si>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</si>
  <si>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</si>
  <si>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</si>
  <si>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</si>
  <si>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00020225302000000150</t>
  </si>
  <si>
    <t>00020225302020000150</t>
  </si>
  <si>
    <t>00020225304000000150</t>
  </si>
  <si>
    <t>00020225304020000150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</si>
  <si>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</si>
  <si>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</si>
  <si>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</si>
  <si>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</si>
  <si>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</si>
  <si>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</si>
  <si>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</si>
  <si>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</si>
  <si>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</si>
  <si>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</si>
  <si>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</si>
  <si>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</si>
  <si>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</si>
  <si>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</si>
  <si>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</si>
  <si>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</si>
  <si>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00020227576000000150</t>
  </si>
  <si>
    <t>00020227576020000150</t>
  </si>
  <si>
    <t>00020229001000000150</t>
  </si>
  <si>
    <t>00020229001020000150</t>
  </si>
  <si>
    <t>00020235930000000150</t>
  </si>
  <si>
    <t>00020235930020000150</t>
  </si>
  <si>
    <t>00020245196000000150</t>
  </si>
  <si>
    <t>00020245196020000150</t>
  </si>
  <si>
    <t>00020245268020000150</t>
  </si>
  <si>
    <t>00020245303000000150</t>
  </si>
  <si>
    <t>00020245303020000150</t>
  </si>
  <si>
    <t>00020245418000000150</t>
  </si>
  <si>
    <t>00020245418020000150</t>
  </si>
  <si>
    <t>00020245453000000150</t>
  </si>
  <si>
    <t>00020245453020000150</t>
  </si>
  <si>
    <t>00020702020020000150</t>
  </si>
  <si>
    <t>00021825497020000150</t>
  </si>
  <si>
    <t>00021825520020000150</t>
  </si>
  <si>
    <t>00021845393020000150</t>
  </si>
  <si>
    <t>00021925299020000150</t>
  </si>
  <si>
    <t>00021925497020000150</t>
  </si>
  <si>
    <t>00021925520020000150</t>
  </si>
  <si>
    <t>00021925541020000150</t>
  </si>
  <si>
    <t>00021927384020000150</t>
  </si>
  <si>
    <t>00021935573020000150</t>
  </si>
  <si>
    <t>00021945293020000150</t>
  </si>
  <si>
    <t>00021945393020000150</t>
  </si>
  <si>
    <t>00021945433020000150</t>
  </si>
  <si>
    <t>ОБСЛУЖИВАНИЕ ГОСУДАРСТВЕННОГО (МУНИЦИПАЛЬНОГО) ДОЛГА</t>
  </si>
  <si>
    <t>Обслуживание государственного (муниципального) внутреннего долга</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</si>
  <si>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</si>
  <si>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</si>
  <si>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</si>
  <si>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</si>
  <si>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</si>
  <si>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</si>
  <si>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</si>
  <si>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</si>
  <si>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</si>
  <si>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</si>
  <si>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</si>
  <si>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</si>
  <si>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</si>
  <si>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</si>
  <si>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</si>
  <si>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</si>
  <si>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за предоставление сведений, содержащихся в государственном адресном реестре</t>
  </si>
  <si>
    <t>00011301060010000130</t>
  </si>
  <si>
    <t>Прочие налогии штрафы</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</si>
  <si>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</si>
  <si>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00020215549020000150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</si>
  <si>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</si>
  <si>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</si>
  <si>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</si>
  <si>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</si>
  <si>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</si>
  <si>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</si>
  <si>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</si>
  <si>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</si>
  <si>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</si>
  <si>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</si>
  <si>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</si>
  <si>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</si>
  <si>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</si>
  <si>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</si>
  <si>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Прочие субсидии</t>
  </si>
  <si>
    <t>00020229999000000150</t>
  </si>
  <si>
    <t>Прочие субсидии бюджетам субъектов Российской Федерации</t>
  </si>
  <si>
    <t>00020229999020000150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</si>
  <si>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</si>
  <si>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</si>
  <si>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</si>
  <si>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</si>
  <si>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</si>
  <si>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</si>
  <si>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</si>
  <si>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</si>
  <si>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</si>
  <si>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00020245383000000150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</si>
  <si>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</si>
  <si>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00020245383020000150</t>
  </si>
  <si>
    <t>Межбюджетные трансферты, передаваемые бюджетам на премирование победителей Всероссийского конкурса "Лучшая муниципальная практика"</t>
  </si>
  <si>
    <t>00020245399000000150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</si>
  <si>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</si>
  <si>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00020245399020000150</t>
  </si>
  <si>
    <t>Межбюджетные трансферты, передаваемые бюджетам на создание системы поддержки фермеров и развитие сельской кооперации</t>
  </si>
  <si>
    <t>00020245480000000150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</si>
  <si>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</si>
  <si>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00020245480020000150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</si>
  <si>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</si>
  <si>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00020245550000000150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</si>
  <si>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</si>
  <si>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00020245550020000150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</si>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</sst>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b/>
      <sz val="10"/>
      <color rgb="FFFF0000"/>
      <name val="Times New Roman"/>
      <family val="1"/>
      <charset val="204"/>
    </font>
    <font>
      <sz val="9"/>
      <color theme="1"/>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3" fillId="0" borderId="0" xfId="0" applyFont="1" applyFill="1"/>
    <xf numFmtId="0" fontId="2" fillId="0" borderId="5" xfId="0" applyFont="1" applyFill="1" applyBorder="1" applyAlignment="1">
      <alignment horizontal="left" wrapText="1" indent="2"/>
    </xf>
    <xf numFmtId="49" fontId="2" fillId="0" borderId="5" xfId="0" applyNumberFormat="1" applyFont="1" applyFill="1" applyBorder="1" applyAlignment="1">
      <alignment horizontal="center" shrinkToFit="1"/>
    </xf>
    <xf numFmtId="164" fontId="2" fillId="0" borderId="5"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49" fontId="5" fillId="0" borderId="0" xfId="0" applyNumberFormat="1" applyFont="1" applyFill="1"/>
    <xf numFmtId="0" fontId="2" fillId="0" borderId="0" xfId="0" applyFont="1" applyFill="1" applyAlignment="1">
      <alignment horizontal="righ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49" fontId="2" fillId="0" borderId="1" xfId="0" applyNumberFormat="1" applyFont="1" applyFill="1" applyBorder="1"/>
    <xf numFmtId="0" fontId="2" fillId="0" borderId="1" xfId="0" applyFont="1" applyFill="1" applyBorder="1" applyAlignment="1">
      <alignment horizontal="right"/>
    </xf>
    <xf numFmtId="0" fontId="7" fillId="0" borderId="5" xfId="0" applyFont="1" applyFill="1" applyBorder="1" applyAlignment="1">
      <alignment horizontal="center" vertical="center"/>
    </xf>
    <xf numFmtId="0" fontId="1" fillId="0" borderId="0" xfId="0" applyFont="1" applyFill="1"/>
    <xf numFmtId="49" fontId="2" fillId="0" borderId="0" xfId="0" applyNumberFormat="1" applyFont="1" applyFill="1"/>
    <xf numFmtId="0" fontId="4" fillId="0" borderId="0" xfId="0" applyFont="1" applyFill="1" applyAlignment="1">
      <alignment horizontal="left"/>
    </xf>
    <xf numFmtId="49" fontId="4" fillId="0" borderId="0" xfId="0" applyNumberFormat="1" applyFont="1" applyFill="1"/>
    <xf numFmtId="49" fontId="4" fillId="0" borderId="0" xfId="0" applyNumberFormat="1" applyFont="1" applyFill="1" applyAlignment="1">
      <alignment horizontal="right"/>
    </xf>
    <xf numFmtId="0" fontId="4" fillId="0" borderId="0" xfId="0" applyFont="1" applyFill="1"/>
    <xf numFmtId="49"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5" xfId="0" applyNumberFormat="1" applyFont="1" applyFill="1" applyBorder="1" applyAlignment="1">
      <alignment horizontal="center" wrapText="1"/>
    </xf>
    <xf numFmtId="0" fontId="2" fillId="2" borderId="5" xfId="0" applyFont="1" applyFill="1" applyBorder="1" applyAlignment="1">
      <alignment horizontal="left" wrapText="1" indent="2"/>
    </xf>
    <xf numFmtId="49" fontId="2" fillId="2" borderId="5" xfId="0" applyNumberFormat="1" applyFont="1" applyFill="1" applyBorder="1" applyAlignment="1">
      <alignment horizontal="center" shrinkToFit="1"/>
    </xf>
    <xf numFmtId="164" fontId="2" fillId="2" borderId="5" xfId="0" applyNumberFormat="1" applyFont="1" applyFill="1" applyBorder="1" applyAlignment="1">
      <alignment horizontal="right"/>
    </xf>
    <xf numFmtId="0" fontId="1" fillId="0" borderId="4" xfId="0" applyFont="1" applyFill="1" applyBorder="1" applyAlignment="1">
      <alignment horizontal="center" vertical="center" wrapText="1"/>
    </xf>
    <xf numFmtId="0" fontId="3" fillId="0" borderId="1" xfId="0" applyFont="1" applyFill="1" applyBorder="1"/>
    <xf numFmtId="49" fontId="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1" fillId="0" borderId="5" xfId="0" applyFont="1" applyFill="1" applyBorder="1" applyAlignment="1">
      <alignment horizontal="left" wrapText="1"/>
    </xf>
    <xf numFmtId="49" fontId="1"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0" fontId="1" fillId="0" borderId="5" xfId="0" applyFont="1" applyFill="1" applyBorder="1" applyAlignment="1">
      <alignment horizontal="left" wrapText="1" indent="2"/>
    </xf>
    <xf numFmtId="49" fontId="1" fillId="0" borderId="5" xfId="0" applyNumberFormat="1" applyFont="1" applyFill="1" applyBorder="1" applyAlignment="1">
      <alignment horizontal="center" shrinkToFit="1"/>
    </xf>
    <xf numFmtId="165" fontId="2" fillId="0" borderId="0" xfId="0" applyNumberFormat="1" applyFont="1" applyFill="1"/>
    <xf numFmtId="165" fontId="1" fillId="0" borderId="0" xfId="0" applyNumberFormat="1" applyFont="1" applyFill="1"/>
    <xf numFmtId="0" fontId="2" fillId="0" borderId="0" xfId="0" applyFont="1" applyFill="1" applyBorder="1" applyAlignment="1">
      <alignment horizontal="left" wrapText="1" indent="2"/>
    </xf>
    <xf numFmtId="49" fontId="2" fillId="0" borderId="0"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1" fillId="2" borderId="5" xfId="0" applyFont="1" applyFill="1" applyBorder="1" applyAlignment="1">
      <alignment horizontal="left" wrapText="1" indent="2"/>
    </xf>
    <xf numFmtId="49" fontId="1" fillId="2" borderId="5" xfId="0" applyNumberFormat="1" applyFont="1" applyFill="1" applyBorder="1" applyAlignment="1">
      <alignment horizontal="center" shrinkToFit="1"/>
    </xf>
    <xf numFmtId="164" fontId="1" fillId="2" borderId="5"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0" fontId="4" fillId="0" borderId="0" xfId="0" applyFont="1" applyFill="1" applyAlignment="1">
      <alignment horizontal="left"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81"/>
  <sheetViews>
    <sheetView showGridLines="0" showZeros="0" tabSelected="1" view="pageBreakPreview" zoomScale="90" zoomScaleNormal="90" zoomScaleSheetLayoutView="90" workbookViewId="0">
      <pane ySplit="5" topLeftCell="A527" activePane="bottomLeft" state="frozen"/>
      <selection pane="bottomLeft" activeCell="A533" sqref="A533"/>
    </sheetView>
  </sheetViews>
  <sheetFormatPr defaultColWidth="9.140625" defaultRowHeight="12.75" x14ac:dyDescent="0.2"/>
  <cols>
    <col min="1" max="1" width="74" style="6" customWidth="1"/>
    <col min="2" max="2" width="22.140625" style="6" customWidth="1"/>
    <col min="3" max="4" width="16.42578125" style="6" customWidth="1"/>
    <col min="5" max="5" width="15.85546875" style="6" customWidth="1"/>
    <col min="6" max="6" width="22.28515625" style="6" hidden="1" customWidth="1"/>
    <col min="7" max="7" width="17.140625" style="17" hidden="1" customWidth="1"/>
    <col min="8" max="8" width="3.28515625" style="17" hidden="1" customWidth="1"/>
    <col min="9" max="10" width="15.140625" style="9" customWidth="1"/>
    <col min="11" max="11" width="15.140625" style="1" customWidth="1"/>
    <col min="12" max="12" width="15.140625" style="10" customWidth="1"/>
    <col min="13" max="13" width="13.5703125" style="10" customWidth="1"/>
    <col min="14" max="14" width="13.85546875" style="10" customWidth="1"/>
    <col min="15" max="16384" width="9.140625" style="10"/>
  </cols>
  <sheetData>
    <row r="1" spans="1:13" s="1" customFormat="1" ht="46.5" customHeight="1" x14ac:dyDescent="0.2">
      <c r="A1" s="45" t="s">
        <v>890</v>
      </c>
      <c r="B1" s="46"/>
      <c r="C1" s="46"/>
      <c r="D1" s="46"/>
      <c r="E1" s="46"/>
      <c r="F1" s="46"/>
      <c r="G1" s="5"/>
      <c r="H1" s="5"/>
      <c r="I1" s="5"/>
      <c r="J1" s="5"/>
      <c r="K1" s="5"/>
      <c r="L1" s="5"/>
    </row>
    <row r="2" spans="1:13" x14ac:dyDescent="0.2">
      <c r="B2" s="7"/>
      <c r="C2" s="7"/>
      <c r="D2" s="7"/>
      <c r="E2" s="7"/>
      <c r="F2" s="7"/>
      <c r="G2" s="8"/>
      <c r="H2" s="8"/>
    </row>
    <row r="3" spans="1:13" x14ac:dyDescent="0.2">
      <c r="A3" s="11"/>
      <c r="B3" s="12"/>
      <c r="C3" s="12"/>
      <c r="D3" s="12"/>
      <c r="E3" s="12"/>
      <c r="F3" s="12"/>
      <c r="G3" s="13"/>
      <c r="H3" s="13"/>
      <c r="I3" s="14"/>
      <c r="J3" s="10"/>
      <c r="K3" s="29"/>
      <c r="L3" s="14" t="s">
        <v>9</v>
      </c>
    </row>
    <row r="4" spans="1:13" x14ac:dyDescent="0.2">
      <c r="A4" s="53" t="s">
        <v>1</v>
      </c>
      <c r="B4" s="53" t="s">
        <v>2</v>
      </c>
      <c r="C4" s="47" t="s">
        <v>891</v>
      </c>
      <c r="D4" s="47" t="s">
        <v>892</v>
      </c>
      <c r="E4" s="47" t="s">
        <v>893</v>
      </c>
      <c r="F4" s="55" t="s">
        <v>6</v>
      </c>
      <c r="G4" s="55" t="s">
        <v>7</v>
      </c>
      <c r="H4" s="55" t="s">
        <v>8</v>
      </c>
      <c r="I4" s="50" t="s">
        <v>3</v>
      </c>
      <c r="J4" s="51"/>
      <c r="K4" s="47" t="s">
        <v>10</v>
      </c>
      <c r="L4" s="48"/>
    </row>
    <row r="5" spans="1:13" ht="85.5" customHeight="1" x14ac:dyDescent="0.2">
      <c r="A5" s="54"/>
      <c r="B5" s="54"/>
      <c r="C5" s="52"/>
      <c r="D5" s="52"/>
      <c r="E5" s="52"/>
      <c r="F5" s="56"/>
      <c r="G5" s="56"/>
      <c r="H5" s="56"/>
      <c r="I5" s="22" t="s">
        <v>4</v>
      </c>
      <c r="J5" s="23" t="s">
        <v>5</v>
      </c>
      <c r="K5" s="30" t="s">
        <v>11</v>
      </c>
      <c r="L5" s="28" t="s">
        <v>12</v>
      </c>
    </row>
    <row r="6" spans="1:13" x14ac:dyDescent="0.2">
      <c r="A6" s="15">
        <v>1</v>
      </c>
      <c r="B6" s="15">
        <v>2</v>
      </c>
      <c r="C6" s="15">
        <v>3</v>
      </c>
      <c r="D6" s="15">
        <v>4</v>
      </c>
      <c r="E6" s="15">
        <v>5</v>
      </c>
      <c r="F6" s="15">
        <v>3</v>
      </c>
      <c r="G6" s="15">
        <v>4</v>
      </c>
      <c r="H6" s="15">
        <v>5</v>
      </c>
      <c r="I6" s="15">
        <v>6</v>
      </c>
      <c r="J6" s="15">
        <v>7</v>
      </c>
      <c r="K6" s="31">
        <v>8</v>
      </c>
      <c r="L6" s="15">
        <v>9</v>
      </c>
    </row>
    <row r="7" spans="1:13" s="16" customFormat="1" x14ac:dyDescent="0.2">
      <c r="A7" s="32" t="s">
        <v>441</v>
      </c>
      <c r="B7" s="33" t="s">
        <v>0</v>
      </c>
      <c r="C7" s="34">
        <v>77141225.299999997</v>
      </c>
      <c r="D7" s="34">
        <f>D8+D279</f>
        <v>80367336.436360002</v>
      </c>
      <c r="E7" s="34">
        <v>79235608.118689999</v>
      </c>
      <c r="F7" s="34" t="e">
        <f>F8+#REF!</f>
        <v>#REF!</v>
      </c>
      <c r="G7" s="34" t="e">
        <f>G8+#REF!</f>
        <v>#REF!</v>
      </c>
      <c r="H7" s="34">
        <v>2754155433.98</v>
      </c>
      <c r="I7" s="34">
        <f>E7/C7*100</f>
        <v>102.71499812265752</v>
      </c>
      <c r="J7" s="34">
        <f>E7/D7*100</f>
        <v>98.591805616743088</v>
      </c>
      <c r="K7" s="34">
        <v>66357751.325339995</v>
      </c>
      <c r="L7" s="34">
        <f>E7/K7*100</f>
        <v>119.40671064969067</v>
      </c>
    </row>
    <row r="8" spans="1:13" x14ac:dyDescent="0.2">
      <c r="A8" s="35" t="s">
        <v>435</v>
      </c>
      <c r="B8" s="36" t="s">
        <v>251</v>
      </c>
      <c r="C8" s="34">
        <v>51425647.299999997</v>
      </c>
      <c r="D8" s="34">
        <v>51425647.299999997</v>
      </c>
      <c r="E8" s="34">
        <v>54011187.811739996</v>
      </c>
      <c r="F8" s="4"/>
      <c r="G8" s="4"/>
      <c r="H8" s="4"/>
      <c r="I8" s="34">
        <f t="shared" ref="I8:I75" si="0">E8/C8*100</f>
        <v>105.02772575064894</v>
      </c>
      <c r="J8" s="34">
        <f t="shared" ref="J8:J75" si="1">E8/D8*100</f>
        <v>105.02772575064894</v>
      </c>
      <c r="K8" s="34">
        <v>48978131.33354</v>
      </c>
      <c r="L8" s="34">
        <f t="shared" ref="L8:L74" si="2">E8/K8*100</f>
        <v>110.27613006287437</v>
      </c>
      <c r="M8" s="37"/>
    </row>
    <row r="9" spans="1:13" s="16" customFormat="1" x14ac:dyDescent="0.2">
      <c r="A9" s="35" t="s">
        <v>436</v>
      </c>
      <c r="B9" s="36" t="s">
        <v>252</v>
      </c>
      <c r="C9" s="34">
        <v>27557099.399999999</v>
      </c>
      <c r="D9" s="34">
        <v>27557099.399999999</v>
      </c>
      <c r="E9" s="34">
        <v>30812897.37229</v>
      </c>
      <c r="F9" s="4"/>
      <c r="G9" s="4"/>
      <c r="H9" s="4"/>
      <c r="I9" s="34">
        <f t="shared" si="0"/>
        <v>111.81473392765713</v>
      </c>
      <c r="J9" s="34">
        <f t="shared" si="1"/>
        <v>111.81473392765713</v>
      </c>
      <c r="K9" s="34">
        <v>28869690.597009998</v>
      </c>
      <c r="L9" s="34">
        <f t="shared" si="2"/>
        <v>106.73095809167161</v>
      </c>
    </row>
    <row r="10" spans="1:13" s="16" customFormat="1" x14ac:dyDescent="0.2">
      <c r="A10" s="2" t="s">
        <v>139</v>
      </c>
      <c r="B10" s="3" t="s">
        <v>253</v>
      </c>
      <c r="C10" s="4">
        <v>13229157</v>
      </c>
      <c r="D10" s="4">
        <v>13229157</v>
      </c>
      <c r="E10" s="4">
        <v>15942348.889729999</v>
      </c>
      <c r="F10" s="4"/>
      <c r="G10" s="4"/>
      <c r="H10" s="4"/>
      <c r="I10" s="4">
        <f t="shared" si="0"/>
        <v>120.50918202671568</v>
      </c>
      <c r="J10" s="4">
        <f t="shared" si="1"/>
        <v>120.50918202671568</v>
      </c>
      <c r="K10" s="4">
        <v>14369886.400010001</v>
      </c>
      <c r="L10" s="4">
        <f t="shared" si="2"/>
        <v>110.94276214820253</v>
      </c>
    </row>
    <row r="11" spans="1:13" ht="25.5" x14ac:dyDescent="0.2">
      <c r="A11" s="2" t="s">
        <v>140</v>
      </c>
      <c r="B11" s="3" t="s">
        <v>254</v>
      </c>
      <c r="C11" s="4">
        <v>13229157</v>
      </c>
      <c r="D11" s="4">
        <v>13229157</v>
      </c>
      <c r="E11" s="4">
        <v>15942348.889729999</v>
      </c>
      <c r="F11" s="4"/>
      <c r="G11" s="4"/>
      <c r="H11" s="4"/>
      <c r="I11" s="4">
        <f t="shared" si="0"/>
        <v>120.50918202671568</v>
      </c>
      <c r="J11" s="4">
        <f t="shared" si="1"/>
        <v>120.50918202671568</v>
      </c>
      <c r="K11" s="4">
        <v>14369886.400010001</v>
      </c>
      <c r="L11" s="4">
        <f t="shared" si="2"/>
        <v>110.94276214820253</v>
      </c>
    </row>
    <row r="12" spans="1:13" ht="25.5" x14ac:dyDescent="0.2">
      <c r="A12" s="2" t="s">
        <v>495</v>
      </c>
      <c r="B12" s="3" t="s">
        <v>255</v>
      </c>
      <c r="C12" s="4">
        <v>9647071</v>
      </c>
      <c r="D12" s="4">
        <v>9647071</v>
      </c>
      <c r="E12" s="4">
        <v>10335996.54645</v>
      </c>
      <c r="F12" s="4"/>
      <c r="G12" s="4"/>
      <c r="H12" s="4"/>
      <c r="I12" s="4">
        <f t="shared" si="0"/>
        <v>107.14129238242364</v>
      </c>
      <c r="J12" s="4">
        <f t="shared" si="1"/>
        <v>107.14129238242364</v>
      </c>
      <c r="K12" s="4">
        <v>10477985.341089999</v>
      </c>
      <c r="L12" s="4">
        <f t="shared" si="2"/>
        <v>98.6448845840318</v>
      </c>
    </row>
    <row r="13" spans="1:13" ht="25.5" x14ac:dyDescent="0.2">
      <c r="A13" s="2" t="s">
        <v>496</v>
      </c>
      <c r="B13" s="3" t="s">
        <v>520</v>
      </c>
      <c r="C13" s="4">
        <v>3582086</v>
      </c>
      <c r="D13" s="4">
        <v>3582086</v>
      </c>
      <c r="E13" s="4">
        <v>5606352.3432799997</v>
      </c>
      <c r="F13" s="4"/>
      <c r="G13" s="4"/>
      <c r="H13" s="4"/>
      <c r="I13" s="4">
        <f t="shared" si="0"/>
        <v>156.51082478980126</v>
      </c>
      <c r="J13" s="4">
        <f t="shared" si="1"/>
        <v>156.51082478980126</v>
      </c>
      <c r="K13" s="4">
        <v>3891901.0589200002</v>
      </c>
      <c r="L13" s="4">
        <f t="shared" si="2"/>
        <v>144.05176951841008</v>
      </c>
    </row>
    <row r="14" spans="1:13" x14ac:dyDescent="0.2">
      <c r="A14" s="2" t="s">
        <v>141</v>
      </c>
      <c r="B14" s="3" t="s">
        <v>256</v>
      </c>
      <c r="C14" s="4">
        <v>14327942.4</v>
      </c>
      <c r="D14" s="4">
        <v>14327942.4</v>
      </c>
      <c r="E14" s="4">
        <v>14870548.482559999</v>
      </c>
      <c r="F14" s="4"/>
      <c r="G14" s="4"/>
      <c r="H14" s="4"/>
      <c r="I14" s="4">
        <f t="shared" si="0"/>
        <v>103.78704818467163</v>
      </c>
      <c r="J14" s="4">
        <f t="shared" si="1"/>
        <v>103.78704818467163</v>
      </c>
      <c r="K14" s="4">
        <v>14499804.197000001</v>
      </c>
      <c r="L14" s="4">
        <f t="shared" si="2"/>
        <v>102.55689166917652</v>
      </c>
    </row>
    <row r="15" spans="1:13" ht="51" x14ac:dyDescent="0.2">
      <c r="A15" s="2" t="s">
        <v>142</v>
      </c>
      <c r="B15" s="3" t="s">
        <v>257</v>
      </c>
      <c r="C15" s="4">
        <v>13598452</v>
      </c>
      <c r="D15" s="4">
        <v>13598452</v>
      </c>
      <c r="E15" s="4">
        <v>14182466.50977</v>
      </c>
      <c r="F15" s="4"/>
      <c r="G15" s="4"/>
      <c r="H15" s="4"/>
      <c r="I15" s="4">
        <f t="shared" si="0"/>
        <v>104.29471317595562</v>
      </c>
      <c r="J15" s="4">
        <f t="shared" si="1"/>
        <v>104.29471317595562</v>
      </c>
      <c r="K15" s="4">
        <v>13659347.7234</v>
      </c>
      <c r="L15" s="4">
        <f t="shared" si="2"/>
        <v>103.82974939186767</v>
      </c>
    </row>
    <row r="16" spans="1:13" ht="76.5" x14ac:dyDescent="0.2">
      <c r="A16" s="2" t="s">
        <v>542</v>
      </c>
      <c r="B16" s="3" t="s">
        <v>258</v>
      </c>
      <c r="C16" s="4">
        <v>83062</v>
      </c>
      <c r="D16" s="4">
        <v>83062</v>
      </c>
      <c r="E16" s="4">
        <v>105313.06838</v>
      </c>
      <c r="F16" s="4"/>
      <c r="G16" s="4"/>
      <c r="H16" s="4"/>
      <c r="I16" s="4">
        <f t="shared" si="0"/>
        <v>126.78850542967903</v>
      </c>
      <c r="J16" s="4">
        <f t="shared" si="1"/>
        <v>126.78850542967903</v>
      </c>
      <c r="K16" s="4">
        <v>89499.915420000005</v>
      </c>
      <c r="L16" s="4">
        <f t="shared" si="2"/>
        <v>117.66834402668755</v>
      </c>
    </row>
    <row r="17" spans="1:13" ht="25.5" x14ac:dyDescent="0.2">
      <c r="A17" s="2" t="s">
        <v>497</v>
      </c>
      <c r="B17" s="3" t="s">
        <v>259</v>
      </c>
      <c r="C17" s="4">
        <v>189290</v>
      </c>
      <c r="D17" s="4">
        <v>189290</v>
      </c>
      <c r="E17" s="4">
        <v>165158.42208000002</v>
      </c>
      <c r="F17" s="4"/>
      <c r="G17" s="4"/>
      <c r="H17" s="4"/>
      <c r="I17" s="4">
        <f t="shared" si="0"/>
        <v>87.251530498177416</v>
      </c>
      <c r="J17" s="4">
        <f t="shared" si="1"/>
        <v>87.251530498177416</v>
      </c>
      <c r="K17" s="4">
        <v>212571.28198</v>
      </c>
      <c r="L17" s="4">
        <f t="shared" si="2"/>
        <v>77.695547837707977</v>
      </c>
    </row>
    <row r="18" spans="1:13" ht="51" x14ac:dyDescent="0.2">
      <c r="A18" s="2" t="s">
        <v>498</v>
      </c>
      <c r="B18" s="3" t="s">
        <v>260</v>
      </c>
      <c r="C18" s="4">
        <v>457138</v>
      </c>
      <c r="D18" s="4">
        <v>457138</v>
      </c>
      <c r="E18" s="4">
        <v>417610.44611999998</v>
      </c>
      <c r="F18" s="4"/>
      <c r="G18" s="4"/>
      <c r="H18" s="4"/>
      <c r="I18" s="4">
        <f t="shared" si="0"/>
        <v>91.353255717091983</v>
      </c>
      <c r="J18" s="4">
        <f t="shared" si="1"/>
        <v>91.353255717091983</v>
      </c>
      <c r="K18" s="4">
        <v>538402.77017999999</v>
      </c>
      <c r="L18" s="4">
        <f t="shared" si="2"/>
        <v>77.564691203275856</v>
      </c>
    </row>
    <row r="19" spans="1:13" ht="38.25" x14ac:dyDescent="0.2">
      <c r="A19" s="2" t="s">
        <v>630</v>
      </c>
      <c r="B19" s="3" t="s">
        <v>701</v>
      </c>
      <c r="C19" s="4">
        <v>0.4</v>
      </c>
      <c r="D19" s="4">
        <v>0.4</v>
      </c>
      <c r="E19" s="4">
        <v>3.6209999999999999E-2</v>
      </c>
      <c r="F19" s="4"/>
      <c r="G19" s="4"/>
      <c r="H19" s="4"/>
      <c r="I19" s="4">
        <f t="shared" si="0"/>
        <v>9.0525000000000002</v>
      </c>
      <c r="J19" s="4">
        <f t="shared" si="1"/>
        <v>9.0525000000000002</v>
      </c>
      <c r="K19" s="4">
        <v>-17.493980000000001</v>
      </c>
      <c r="L19" s="4">
        <v>0</v>
      </c>
    </row>
    <row r="20" spans="1:13" s="16" customFormat="1" ht="25.5" x14ac:dyDescent="0.2">
      <c r="A20" s="35" t="s">
        <v>143</v>
      </c>
      <c r="B20" s="36" t="s">
        <v>261</v>
      </c>
      <c r="C20" s="34">
        <v>9573820</v>
      </c>
      <c r="D20" s="34">
        <v>9573820</v>
      </c>
      <c r="E20" s="34">
        <v>8919403.2371800002</v>
      </c>
      <c r="F20" s="34"/>
      <c r="G20" s="34"/>
      <c r="H20" s="34"/>
      <c r="I20" s="34">
        <f t="shared" si="0"/>
        <v>93.164517791017587</v>
      </c>
      <c r="J20" s="34">
        <f t="shared" si="1"/>
        <v>93.164517791017587</v>
      </c>
      <c r="K20" s="34">
        <v>7319866.3973999992</v>
      </c>
      <c r="L20" s="34">
        <f t="shared" si="2"/>
        <v>121.85199500838092</v>
      </c>
    </row>
    <row r="21" spans="1:13" ht="25.5" x14ac:dyDescent="0.2">
      <c r="A21" s="2" t="s">
        <v>144</v>
      </c>
      <c r="B21" s="3" t="s">
        <v>262</v>
      </c>
      <c r="C21" s="4">
        <v>9573820</v>
      </c>
      <c r="D21" s="4">
        <v>9573820</v>
      </c>
      <c r="E21" s="4">
        <v>8919403.2371800002</v>
      </c>
      <c r="F21" s="4"/>
      <c r="G21" s="4"/>
      <c r="H21" s="4"/>
      <c r="I21" s="4">
        <f t="shared" si="0"/>
        <v>93.164517791017587</v>
      </c>
      <c r="J21" s="4">
        <f t="shared" si="1"/>
        <v>93.164517791017587</v>
      </c>
      <c r="K21" s="4">
        <v>7319866.3973999992</v>
      </c>
      <c r="L21" s="4">
        <f t="shared" si="2"/>
        <v>121.85199500838092</v>
      </c>
    </row>
    <row r="22" spans="1:13" ht="76.5" x14ac:dyDescent="0.2">
      <c r="A22" s="2" t="s">
        <v>894</v>
      </c>
      <c r="B22" s="3" t="s">
        <v>263</v>
      </c>
      <c r="C22" s="4">
        <v>125493</v>
      </c>
      <c r="D22" s="4">
        <v>125493</v>
      </c>
      <c r="E22" s="4">
        <v>85875.038670000009</v>
      </c>
      <c r="F22" s="4"/>
      <c r="G22" s="4"/>
      <c r="H22" s="4"/>
      <c r="I22" s="4">
        <f t="shared" si="0"/>
        <v>68.430142454160787</v>
      </c>
      <c r="J22" s="4">
        <f t="shared" si="1"/>
        <v>68.430142454160787</v>
      </c>
      <c r="K22" s="4">
        <v>149588.03169999999</v>
      </c>
      <c r="L22" s="4">
        <f t="shared" si="2"/>
        <v>57.407693445838689</v>
      </c>
    </row>
    <row r="23" spans="1:13" x14ac:dyDescent="0.2">
      <c r="A23" s="2" t="s">
        <v>145</v>
      </c>
      <c r="B23" s="3" t="s">
        <v>264</v>
      </c>
      <c r="C23" s="4">
        <v>1239254</v>
      </c>
      <c r="D23" s="4">
        <v>1239254</v>
      </c>
      <c r="E23" s="4">
        <v>1425417.9605699999</v>
      </c>
      <c r="F23" s="4"/>
      <c r="G23" s="4"/>
      <c r="H23" s="4"/>
      <c r="I23" s="4">
        <f t="shared" si="0"/>
        <v>115.02226021219218</v>
      </c>
      <c r="J23" s="4">
        <f t="shared" si="1"/>
        <v>115.02226021219218</v>
      </c>
      <c r="K23" s="4">
        <v>1419802.79945</v>
      </c>
      <c r="L23" s="4">
        <f t="shared" si="2"/>
        <v>100.39548880465476</v>
      </c>
    </row>
    <row r="24" spans="1:13" ht="25.5" x14ac:dyDescent="0.2">
      <c r="A24" s="2" t="s">
        <v>439</v>
      </c>
      <c r="B24" s="3" t="s">
        <v>440</v>
      </c>
      <c r="C24" s="4">
        <v>219</v>
      </c>
      <c r="D24" s="4">
        <v>219</v>
      </c>
      <c r="E24" s="4">
        <v>1064.84283</v>
      </c>
      <c r="F24" s="4"/>
      <c r="G24" s="4"/>
      <c r="H24" s="4"/>
      <c r="I24" s="4" t="s">
        <v>1347</v>
      </c>
      <c r="J24" s="4" t="s">
        <v>1347</v>
      </c>
      <c r="K24" s="4">
        <v>196.25700000000001</v>
      </c>
      <c r="L24" s="4" t="s">
        <v>1347</v>
      </c>
    </row>
    <row r="25" spans="1:13" ht="89.25" x14ac:dyDescent="0.2">
      <c r="A25" s="2" t="s">
        <v>895</v>
      </c>
      <c r="B25" s="3" t="s">
        <v>265</v>
      </c>
      <c r="C25" s="4">
        <v>3806</v>
      </c>
      <c r="D25" s="4">
        <v>3806</v>
      </c>
      <c r="E25" s="4">
        <v>4933.6975999999995</v>
      </c>
      <c r="F25" s="4"/>
      <c r="G25" s="4"/>
      <c r="H25" s="4"/>
      <c r="I25" s="4">
        <f t="shared" si="0"/>
        <v>129.62946925906462</v>
      </c>
      <c r="J25" s="4">
        <f t="shared" si="1"/>
        <v>129.62946925906462</v>
      </c>
      <c r="K25" s="4">
        <v>3258.4749999999999</v>
      </c>
      <c r="L25" s="4">
        <f t="shared" si="2"/>
        <v>151.41124605835549</v>
      </c>
    </row>
    <row r="26" spans="1:13" ht="89.25" x14ac:dyDescent="0.2">
      <c r="A26" s="2" t="s">
        <v>543</v>
      </c>
      <c r="B26" s="3" t="s">
        <v>575</v>
      </c>
      <c r="C26" s="4">
        <v>1233523.3</v>
      </c>
      <c r="D26" s="4">
        <v>1233523.3</v>
      </c>
      <c r="E26" s="4">
        <v>1180057.1140099999</v>
      </c>
      <c r="F26" s="4"/>
      <c r="G26" s="4"/>
      <c r="H26" s="4"/>
      <c r="I26" s="4">
        <f t="shared" si="0"/>
        <v>95.665571457790861</v>
      </c>
      <c r="J26" s="4">
        <f t="shared" si="1"/>
        <v>95.665571457790861</v>
      </c>
      <c r="K26" s="4">
        <v>1211552.56372</v>
      </c>
      <c r="L26" s="4">
        <f t="shared" si="2"/>
        <v>97.400405838497406</v>
      </c>
    </row>
    <row r="27" spans="1:13" ht="102" x14ac:dyDescent="0.2">
      <c r="A27" s="2" t="s">
        <v>587</v>
      </c>
      <c r="B27" s="3" t="s">
        <v>613</v>
      </c>
      <c r="C27" s="4">
        <v>871232.1</v>
      </c>
      <c r="D27" s="4">
        <v>871232.1</v>
      </c>
      <c r="E27" s="4">
        <v>833267.27705999999</v>
      </c>
      <c r="F27" s="4"/>
      <c r="G27" s="4"/>
      <c r="H27" s="4"/>
      <c r="I27" s="4">
        <f t="shared" si="0"/>
        <v>95.642398513553388</v>
      </c>
      <c r="J27" s="4">
        <f t="shared" si="1"/>
        <v>95.642398513553388</v>
      </c>
      <c r="K27" s="4">
        <v>795235.33495000005</v>
      </c>
      <c r="L27" s="4">
        <f t="shared" si="2"/>
        <v>104.78247638636317</v>
      </c>
    </row>
    <row r="28" spans="1:13" ht="127.5" x14ac:dyDescent="0.2">
      <c r="A28" s="2" t="s">
        <v>631</v>
      </c>
      <c r="B28" s="3" t="s">
        <v>702</v>
      </c>
      <c r="C28" s="4">
        <v>362291.20000000001</v>
      </c>
      <c r="D28" s="4">
        <v>362291.20000000001</v>
      </c>
      <c r="E28" s="4">
        <v>346789.83694999997</v>
      </c>
      <c r="F28" s="4"/>
      <c r="G28" s="4"/>
      <c r="H28" s="4"/>
      <c r="I28" s="4">
        <f t="shared" si="0"/>
        <v>95.721297384534864</v>
      </c>
      <c r="J28" s="4">
        <f t="shared" si="1"/>
        <v>95.721297384534864</v>
      </c>
      <c r="K28" s="4">
        <v>416317.22876999999</v>
      </c>
      <c r="L28" s="4">
        <f t="shared" si="2"/>
        <v>83.299420005888976</v>
      </c>
    </row>
    <row r="29" spans="1:13" ht="76.5" x14ac:dyDescent="0.2">
      <c r="A29" s="2" t="s">
        <v>896</v>
      </c>
      <c r="B29" s="3" t="s">
        <v>1102</v>
      </c>
      <c r="C29" s="4">
        <v>5400</v>
      </c>
      <c r="D29" s="4">
        <v>5400</v>
      </c>
      <c r="E29" s="4">
        <v>7260.9363400000002</v>
      </c>
      <c r="F29" s="4"/>
      <c r="G29" s="4"/>
      <c r="H29" s="4"/>
      <c r="I29" s="4">
        <f t="shared" si="0"/>
        <v>134.46178407407407</v>
      </c>
      <c r="J29" s="4">
        <f t="shared" si="1"/>
        <v>134.46178407407407</v>
      </c>
      <c r="K29" s="4">
        <v>0</v>
      </c>
      <c r="L29" s="4">
        <v>0</v>
      </c>
      <c r="M29" s="37">
        <f>+E29+E30+E31+E32</f>
        <v>9848.9848999999995</v>
      </c>
    </row>
    <row r="30" spans="1:13" ht="76.5" x14ac:dyDescent="0.2">
      <c r="A30" s="2" t="s">
        <v>897</v>
      </c>
      <c r="B30" s="3" t="s">
        <v>1103</v>
      </c>
      <c r="C30" s="4">
        <v>21.3</v>
      </c>
      <c r="D30" s="4">
        <v>21.3</v>
      </c>
      <c r="E30" s="4">
        <v>21.31673</v>
      </c>
      <c r="F30" s="4"/>
      <c r="G30" s="4"/>
      <c r="H30" s="4"/>
      <c r="I30" s="4">
        <f t="shared" si="0"/>
        <v>100.07854460093897</v>
      </c>
      <c r="J30" s="4">
        <f t="shared" si="1"/>
        <v>100.07854460093897</v>
      </c>
      <c r="K30" s="4">
        <v>0</v>
      </c>
      <c r="L30" s="4">
        <v>0</v>
      </c>
    </row>
    <row r="31" spans="1:13" ht="63.75" x14ac:dyDescent="0.2">
      <c r="A31" s="2" t="s">
        <v>898</v>
      </c>
      <c r="B31" s="3" t="s">
        <v>1104</v>
      </c>
      <c r="C31" s="4">
        <v>400</v>
      </c>
      <c r="D31" s="4">
        <v>400</v>
      </c>
      <c r="E31" s="4">
        <v>595.97096999999997</v>
      </c>
      <c r="F31" s="4"/>
      <c r="G31" s="4"/>
      <c r="H31" s="4"/>
      <c r="I31" s="4">
        <f t="shared" si="0"/>
        <v>148.99274249999999</v>
      </c>
      <c r="J31" s="4">
        <f t="shared" si="1"/>
        <v>148.99274249999999</v>
      </c>
      <c r="K31" s="4">
        <v>0</v>
      </c>
      <c r="L31" s="4">
        <v>0</v>
      </c>
    </row>
    <row r="32" spans="1:13" ht="63.75" x14ac:dyDescent="0.2">
      <c r="A32" s="2" t="s">
        <v>899</v>
      </c>
      <c r="B32" s="3" t="s">
        <v>1105</v>
      </c>
      <c r="C32" s="4">
        <v>4900</v>
      </c>
      <c r="D32" s="4">
        <v>4900</v>
      </c>
      <c r="E32" s="4">
        <v>1970.7608600000001</v>
      </c>
      <c r="F32" s="4"/>
      <c r="G32" s="4"/>
      <c r="H32" s="4"/>
      <c r="I32" s="4">
        <f t="shared" si="0"/>
        <v>40.219609387755106</v>
      </c>
      <c r="J32" s="4">
        <f t="shared" si="1"/>
        <v>40.219609387755106</v>
      </c>
      <c r="K32" s="4">
        <v>0</v>
      </c>
      <c r="L32" s="4">
        <v>0</v>
      </c>
    </row>
    <row r="33" spans="1:12" ht="51" x14ac:dyDescent="0.2">
      <c r="A33" s="2" t="s">
        <v>442</v>
      </c>
      <c r="B33" s="3" t="s">
        <v>468</v>
      </c>
      <c r="C33" s="4">
        <v>3192986.8</v>
      </c>
      <c r="D33" s="4">
        <v>3192986.8</v>
      </c>
      <c r="E33" s="4">
        <v>2870017.2270999998</v>
      </c>
      <c r="F33" s="4"/>
      <c r="G33" s="4"/>
      <c r="H33" s="4"/>
      <c r="I33" s="4">
        <f t="shared" si="0"/>
        <v>89.885032631516054</v>
      </c>
      <c r="J33" s="4">
        <f t="shared" si="1"/>
        <v>89.885032631516054</v>
      </c>
      <c r="K33" s="4">
        <v>2066718.8037</v>
      </c>
      <c r="L33" s="4">
        <f t="shared" si="2"/>
        <v>138.86829799786372</v>
      </c>
    </row>
    <row r="34" spans="1:12" ht="76.5" x14ac:dyDescent="0.2">
      <c r="A34" s="2" t="s">
        <v>632</v>
      </c>
      <c r="B34" s="3" t="s">
        <v>703</v>
      </c>
      <c r="C34" s="4">
        <v>2293766.7999999998</v>
      </c>
      <c r="D34" s="4">
        <v>2293766.7999999998</v>
      </c>
      <c r="E34" s="4">
        <v>2061753.0380799999</v>
      </c>
      <c r="F34" s="4"/>
      <c r="G34" s="4"/>
      <c r="H34" s="4"/>
      <c r="I34" s="4">
        <f t="shared" si="0"/>
        <v>89.885032692948556</v>
      </c>
      <c r="J34" s="4">
        <f t="shared" si="1"/>
        <v>89.885032692948556</v>
      </c>
      <c r="K34" s="4">
        <v>2066718.8037</v>
      </c>
      <c r="L34" s="4">
        <f t="shared" si="2"/>
        <v>99.759727079895427</v>
      </c>
    </row>
    <row r="35" spans="1:12" ht="76.5" x14ac:dyDescent="0.2">
      <c r="A35" s="2" t="s">
        <v>900</v>
      </c>
      <c r="B35" s="3" t="s">
        <v>1106</v>
      </c>
      <c r="C35" s="4">
        <v>899220</v>
      </c>
      <c r="D35" s="4">
        <v>899220</v>
      </c>
      <c r="E35" s="4">
        <v>808264.18901999993</v>
      </c>
      <c r="F35" s="4"/>
      <c r="G35" s="4"/>
      <c r="H35" s="4"/>
      <c r="I35" s="4">
        <f t="shared" si="0"/>
        <v>89.885032474811496</v>
      </c>
      <c r="J35" s="4">
        <f t="shared" si="1"/>
        <v>89.885032474811496</v>
      </c>
      <c r="K35" s="4">
        <v>0</v>
      </c>
      <c r="L35" s="4">
        <v>0</v>
      </c>
    </row>
    <row r="36" spans="1:12" ht="51" x14ac:dyDescent="0.2">
      <c r="A36" s="2" t="s">
        <v>443</v>
      </c>
      <c r="B36" s="3" t="s">
        <v>469</v>
      </c>
      <c r="C36" s="4">
        <v>16446.599999999999</v>
      </c>
      <c r="D36" s="4">
        <v>16446.599999999999</v>
      </c>
      <c r="E36" s="4">
        <v>20528.433489999999</v>
      </c>
      <c r="F36" s="4"/>
      <c r="G36" s="4"/>
      <c r="H36" s="4"/>
      <c r="I36" s="4">
        <f t="shared" si="0"/>
        <v>124.81870714919803</v>
      </c>
      <c r="J36" s="4">
        <f t="shared" si="1"/>
        <v>124.81870714919803</v>
      </c>
      <c r="K36" s="4">
        <v>15190.92776</v>
      </c>
      <c r="L36" s="4">
        <f t="shared" si="2"/>
        <v>135.13614055919911</v>
      </c>
    </row>
    <row r="37" spans="1:12" ht="76.5" x14ac:dyDescent="0.2">
      <c r="A37" s="2" t="s">
        <v>633</v>
      </c>
      <c r="B37" s="3" t="s">
        <v>704</v>
      </c>
      <c r="C37" s="4">
        <v>11814.8</v>
      </c>
      <c r="D37" s="4">
        <v>11814.8</v>
      </c>
      <c r="E37" s="4">
        <v>14747.14502</v>
      </c>
      <c r="F37" s="4"/>
      <c r="G37" s="4"/>
      <c r="H37" s="4"/>
      <c r="I37" s="4">
        <f t="shared" si="0"/>
        <v>124.8192522937333</v>
      </c>
      <c r="J37" s="4">
        <f t="shared" si="1"/>
        <v>124.8192522937333</v>
      </c>
      <c r="K37" s="4">
        <v>15190.92776</v>
      </c>
      <c r="L37" s="4">
        <f t="shared" si="2"/>
        <v>97.07863306961049</v>
      </c>
    </row>
    <row r="38" spans="1:12" ht="89.25" x14ac:dyDescent="0.2">
      <c r="A38" s="2" t="s">
        <v>901</v>
      </c>
      <c r="B38" s="3" t="s">
        <v>1107</v>
      </c>
      <c r="C38" s="4">
        <v>4631.8</v>
      </c>
      <c r="D38" s="4">
        <v>4631.8</v>
      </c>
      <c r="E38" s="4">
        <v>5781.2884699999995</v>
      </c>
      <c r="F38" s="4"/>
      <c r="G38" s="4"/>
      <c r="H38" s="4"/>
      <c r="I38" s="4">
        <f t="shared" si="0"/>
        <v>124.81731659398072</v>
      </c>
      <c r="J38" s="4">
        <f t="shared" si="1"/>
        <v>124.81731659398072</v>
      </c>
      <c r="K38" s="4">
        <v>0</v>
      </c>
      <c r="L38" s="4">
        <v>0</v>
      </c>
    </row>
    <row r="39" spans="1:12" s="16" customFormat="1" ht="51" x14ac:dyDescent="0.2">
      <c r="A39" s="2" t="s">
        <v>444</v>
      </c>
      <c r="B39" s="3" t="s">
        <v>470</v>
      </c>
      <c r="C39" s="4">
        <v>4170640.5</v>
      </c>
      <c r="D39" s="4">
        <v>4170640.5</v>
      </c>
      <c r="E39" s="4">
        <v>3860979.5317800003</v>
      </c>
      <c r="F39" s="4"/>
      <c r="G39" s="4"/>
      <c r="H39" s="4"/>
      <c r="I39" s="4">
        <f t="shared" si="0"/>
        <v>92.575217925879741</v>
      </c>
      <c r="J39" s="4">
        <f t="shared" si="1"/>
        <v>92.575217925879741</v>
      </c>
      <c r="K39" s="4">
        <v>2761143.3491199999</v>
      </c>
      <c r="L39" s="4">
        <f t="shared" si="2"/>
        <v>139.83263610744902</v>
      </c>
    </row>
    <row r="40" spans="1:12" ht="76.5" x14ac:dyDescent="0.2">
      <c r="A40" s="2" t="s">
        <v>634</v>
      </c>
      <c r="B40" s="3" t="s">
        <v>705</v>
      </c>
      <c r="C40" s="4">
        <v>2996090.3</v>
      </c>
      <c r="D40" s="4">
        <v>2996090.3</v>
      </c>
      <c r="E40" s="4">
        <v>2773637.1073600003</v>
      </c>
      <c r="F40" s="4"/>
      <c r="G40" s="4"/>
      <c r="H40" s="4"/>
      <c r="I40" s="4">
        <f t="shared" si="0"/>
        <v>92.575217354430222</v>
      </c>
      <c r="J40" s="4">
        <f t="shared" si="1"/>
        <v>92.575217354430222</v>
      </c>
      <c r="K40" s="4">
        <v>2761143.3491199999</v>
      </c>
      <c r="L40" s="4">
        <f t="shared" si="2"/>
        <v>100.4524849549728</v>
      </c>
    </row>
    <row r="41" spans="1:12" ht="76.5" x14ac:dyDescent="0.2">
      <c r="A41" s="2" t="s">
        <v>902</v>
      </c>
      <c r="B41" s="3" t="s">
        <v>1108</v>
      </c>
      <c r="C41" s="4">
        <v>1174550.2</v>
      </c>
      <c r="D41" s="4">
        <v>1174550.2</v>
      </c>
      <c r="E41" s="4">
        <v>1087342.4244200001</v>
      </c>
      <c r="F41" s="4"/>
      <c r="G41" s="4"/>
      <c r="H41" s="4"/>
      <c r="I41" s="4">
        <f t="shared" si="0"/>
        <v>92.575219383556373</v>
      </c>
      <c r="J41" s="4">
        <f t="shared" si="1"/>
        <v>92.575219383556373</v>
      </c>
      <c r="K41" s="4">
        <v>0</v>
      </c>
      <c r="L41" s="4">
        <v>0</v>
      </c>
    </row>
    <row r="42" spans="1:12" ht="51" x14ac:dyDescent="0.2">
      <c r="A42" s="2" t="s">
        <v>445</v>
      </c>
      <c r="B42" s="3" t="s">
        <v>471</v>
      </c>
      <c r="C42" s="4">
        <v>-412061.5</v>
      </c>
      <c r="D42" s="4">
        <v>-412061.5</v>
      </c>
      <c r="E42" s="4">
        <v>-529100.41156000004</v>
      </c>
      <c r="F42" s="4"/>
      <c r="G42" s="4"/>
      <c r="H42" s="4"/>
      <c r="I42" s="4">
        <f t="shared" si="0"/>
        <v>128.40326299836312</v>
      </c>
      <c r="J42" s="4">
        <f t="shared" si="1"/>
        <v>128.40326299836312</v>
      </c>
      <c r="K42" s="4">
        <v>-302641.65905000002</v>
      </c>
      <c r="L42" s="4">
        <f t="shared" si="2"/>
        <v>174.82735629353206</v>
      </c>
    </row>
    <row r="43" spans="1:12" ht="76.5" x14ac:dyDescent="0.2">
      <c r="A43" s="2" t="s">
        <v>635</v>
      </c>
      <c r="B43" s="3" t="s">
        <v>706</v>
      </c>
      <c r="C43" s="4">
        <v>-296015.3</v>
      </c>
      <c r="D43" s="4">
        <v>-296015.3</v>
      </c>
      <c r="E43" s="4">
        <v>-380093.32167999999</v>
      </c>
      <c r="F43" s="4"/>
      <c r="G43" s="4"/>
      <c r="H43" s="4"/>
      <c r="I43" s="4">
        <f t="shared" si="0"/>
        <v>128.40326891211367</v>
      </c>
      <c r="J43" s="4">
        <f t="shared" si="1"/>
        <v>128.40326891211367</v>
      </c>
      <c r="K43" s="4">
        <v>-302641.65905000002</v>
      </c>
      <c r="L43" s="4">
        <f t="shared" si="2"/>
        <v>125.5918708855624</v>
      </c>
    </row>
    <row r="44" spans="1:12" ht="76.5" x14ac:dyDescent="0.2">
      <c r="A44" s="2" t="s">
        <v>903</v>
      </c>
      <c r="B44" s="3" t="s">
        <v>1109</v>
      </c>
      <c r="C44" s="4">
        <v>-116046.2</v>
      </c>
      <c r="D44" s="4">
        <v>-116046.2</v>
      </c>
      <c r="E44" s="4">
        <v>-149007.08987999998</v>
      </c>
      <c r="F44" s="4"/>
      <c r="G44" s="4"/>
      <c r="H44" s="4"/>
      <c r="I44" s="4">
        <f t="shared" si="0"/>
        <v>128.40324791333106</v>
      </c>
      <c r="J44" s="4">
        <f t="shared" si="1"/>
        <v>128.40324791333106</v>
      </c>
      <c r="K44" s="4">
        <v>0</v>
      </c>
      <c r="L44" s="4">
        <v>0</v>
      </c>
    </row>
    <row r="45" spans="1:12" ht="25.5" x14ac:dyDescent="0.2">
      <c r="A45" s="2" t="s">
        <v>529</v>
      </c>
      <c r="B45" s="3" t="s">
        <v>534</v>
      </c>
      <c r="C45" s="4">
        <v>-7209</v>
      </c>
      <c r="D45" s="4">
        <v>-7209</v>
      </c>
      <c r="E45" s="4">
        <v>-9095.893</v>
      </c>
      <c r="F45" s="4"/>
      <c r="G45" s="4"/>
      <c r="H45" s="4"/>
      <c r="I45" s="4">
        <f t="shared" si="0"/>
        <v>126.17412956027188</v>
      </c>
      <c r="J45" s="4">
        <f t="shared" si="1"/>
        <v>126.17412956027188</v>
      </c>
      <c r="K45" s="4">
        <v>-4943.1509999999998</v>
      </c>
      <c r="L45" s="4">
        <f t="shared" si="2"/>
        <v>184.01001709233645</v>
      </c>
    </row>
    <row r="46" spans="1:12" ht="51" x14ac:dyDescent="0.2">
      <c r="A46" s="2" t="s">
        <v>904</v>
      </c>
      <c r="B46" s="3" t="s">
        <v>1110</v>
      </c>
      <c r="C46" s="4">
        <v>0</v>
      </c>
      <c r="D46" s="4">
        <v>0</v>
      </c>
      <c r="E46" s="4">
        <v>-1123.2892099999999</v>
      </c>
      <c r="F46" s="4"/>
      <c r="G46" s="4"/>
      <c r="H46" s="4"/>
      <c r="I46" s="4">
        <v>0</v>
      </c>
      <c r="J46" s="4">
        <v>0</v>
      </c>
      <c r="K46" s="4">
        <v>0</v>
      </c>
      <c r="L46" s="4">
        <v>0</v>
      </c>
    </row>
    <row r="47" spans="1:12" x14ac:dyDescent="0.2">
      <c r="A47" s="35" t="s">
        <v>146</v>
      </c>
      <c r="B47" s="36" t="s">
        <v>266</v>
      </c>
      <c r="C47" s="34">
        <v>2958790.9</v>
      </c>
      <c r="D47" s="34">
        <v>2958790.9</v>
      </c>
      <c r="E47" s="34">
        <v>3458000.2503499999</v>
      </c>
      <c r="F47" s="34"/>
      <c r="G47" s="34"/>
      <c r="H47" s="34"/>
      <c r="I47" s="34">
        <f t="shared" si="0"/>
        <v>116.87207265474555</v>
      </c>
      <c r="J47" s="34">
        <f t="shared" si="1"/>
        <v>116.87207265474555</v>
      </c>
      <c r="K47" s="34">
        <v>3195733.1455300003</v>
      </c>
      <c r="L47" s="34">
        <f t="shared" si="2"/>
        <v>108.20678989379458</v>
      </c>
    </row>
    <row r="48" spans="1:12" x14ac:dyDescent="0.2">
      <c r="A48" s="2" t="s">
        <v>147</v>
      </c>
      <c r="B48" s="3" t="s">
        <v>267</v>
      </c>
      <c r="C48" s="4">
        <v>2958786</v>
      </c>
      <c r="D48" s="4">
        <v>2958786</v>
      </c>
      <c r="E48" s="4">
        <v>3456905.2945100004</v>
      </c>
      <c r="F48" s="4"/>
      <c r="G48" s="4"/>
      <c r="H48" s="4"/>
      <c r="I48" s="4">
        <f t="shared" si="0"/>
        <v>116.83525927559479</v>
      </c>
      <c r="J48" s="4">
        <f t="shared" si="1"/>
        <v>116.83525927559479</v>
      </c>
      <c r="K48" s="4">
        <v>3195730.9475400001</v>
      </c>
      <c r="L48" s="4">
        <f t="shared" si="2"/>
        <v>108.17260123763066</v>
      </c>
    </row>
    <row r="49" spans="1:12" ht="25.5" x14ac:dyDescent="0.2">
      <c r="A49" s="2" t="s">
        <v>499</v>
      </c>
      <c r="B49" s="3" t="s">
        <v>268</v>
      </c>
      <c r="C49" s="4">
        <v>2157293</v>
      </c>
      <c r="D49" s="4">
        <v>2157293</v>
      </c>
      <c r="E49" s="4">
        <v>2495173.9391700001</v>
      </c>
      <c r="F49" s="4"/>
      <c r="G49" s="4"/>
      <c r="H49" s="4"/>
      <c r="I49" s="4">
        <f t="shared" si="0"/>
        <v>115.66226466085044</v>
      </c>
      <c r="J49" s="4">
        <f t="shared" si="1"/>
        <v>115.66226466085044</v>
      </c>
      <c r="K49" s="4">
        <v>2301927.9597300002</v>
      </c>
      <c r="L49" s="4">
        <f t="shared" si="2"/>
        <v>108.39496208485457</v>
      </c>
    </row>
    <row r="50" spans="1:12" s="16" customFormat="1" ht="25.5" x14ac:dyDescent="0.2">
      <c r="A50" s="2" t="s">
        <v>499</v>
      </c>
      <c r="B50" s="3" t="s">
        <v>269</v>
      </c>
      <c r="C50" s="4">
        <v>2157061</v>
      </c>
      <c r="D50" s="4">
        <v>2157061</v>
      </c>
      <c r="E50" s="4">
        <v>2495077.4765300001</v>
      </c>
      <c r="F50" s="4"/>
      <c r="G50" s="4"/>
      <c r="H50" s="4"/>
      <c r="I50" s="4">
        <f t="shared" si="0"/>
        <v>115.67023262346314</v>
      </c>
      <c r="J50" s="4">
        <f t="shared" si="1"/>
        <v>115.67023262346314</v>
      </c>
      <c r="K50" s="4">
        <v>2301749.1768299998</v>
      </c>
      <c r="L50" s="4">
        <f t="shared" si="2"/>
        <v>108.39919056542271</v>
      </c>
    </row>
    <row r="51" spans="1:12" ht="25.5" x14ac:dyDescent="0.2">
      <c r="A51" s="2" t="s">
        <v>500</v>
      </c>
      <c r="B51" s="3" t="s">
        <v>270</v>
      </c>
      <c r="C51" s="4">
        <v>232</v>
      </c>
      <c r="D51" s="4">
        <v>232</v>
      </c>
      <c r="E51" s="4">
        <v>96.462639999999993</v>
      </c>
      <c r="F51" s="4"/>
      <c r="G51" s="4"/>
      <c r="H51" s="4"/>
      <c r="I51" s="4">
        <f t="shared" si="0"/>
        <v>41.578724137931033</v>
      </c>
      <c r="J51" s="4">
        <f t="shared" si="1"/>
        <v>41.578724137931033</v>
      </c>
      <c r="K51" s="4">
        <v>178.78289999999998</v>
      </c>
      <c r="L51" s="4">
        <f t="shared" si="2"/>
        <v>53.955182514658837</v>
      </c>
    </row>
    <row r="52" spans="1:12" ht="25.5" x14ac:dyDescent="0.2">
      <c r="A52" s="2" t="s">
        <v>148</v>
      </c>
      <c r="B52" s="3" t="s">
        <v>271</v>
      </c>
      <c r="C52" s="4">
        <v>801129</v>
      </c>
      <c r="D52" s="4">
        <v>801129</v>
      </c>
      <c r="E52" s="4">
        <v>961846.48453999998</v>
      </c>
      <c r="F52" s="4"/>
      <c r="G52" s="4"/>
      <c r="H52" s="4"/>
      <c r="I52" s="4">
        <f t="shared" si="0"/>
        <v>120.06137395350811</v>
      </c>
      <c r="J52" s="4">
        <f t="shared" si="1"/>
        <v>120.06137395350811</v>
      </c>
      <c r="K52" s="4">
        <v>893796.98270000005</v>
      </c>
      <c r="L52" s="4">
        <f t="shared" si="2"/>
        <v>107.61353004733071</v>
      </c>
    </row>
    <row r="53" spans="1:12" ht="38.25" x14ac:dyDescent="0.2">
      <c r="A53" s="2" t="s">
        <v>544</v>
      </c>
      <c r="B53" s="3" t="s">
        <v>272</v>
      </c>
      <c r="C53" s="4">
        <v>801063</v>
      </c>
      <c r="D53" s="4">
        <v>801063</v>
      </c>
      <c r="E53" s="4">
        <v>961828.59458000003</v>
      </c>
      <c r="F53" s="4"/>
      <c r="G53" s="4"/>
      <c r="H53" s="4"/>
      <c r="I53" s="4">
        <f t="shared" si="0"/>
        <v>120.06903259543881</v>
      </c>
      <c r="J53" s="4">
        <f t="shared" si="1"/>
        <v>120.06903259543881</v>
      </c>
      <c r="K53" s="4">
        <v>893757.41336000001</v>
      </c>
      <c r="L53" s="4">
        <f t="shared" si="2"/>
        <v>107.61629276607536</v>
      </c>
    </row>
    <row r="54" spans="1:12" ht="38.25" x14ac:dyDescent="0.2">
      <c r="A54" s="2" t="s">
        <v>149</v>
      </c>
      <c r="B54" s="3" t="s">
        <v>273</v>
      </c>
      <c r="C54" s="4">
        <v>66</v>
      </c>
      <c r="D54" s="4">
        <v>66</v>
      </c>
      <c r="E54" s="4">
        <v>17.889959999999999</v>
      </c>
      <c r="F54" s="4"/>
      <c r="G54" s="4"/>
      <c r="H54" s="4"/>
      <c r="I54" s="4">
        <f t="shared" si="0"/>
        <v>27.105999999999998</v>
      </c>
      <c r="J54" s="4">
        <f t="shared" si="1"/>
        <v>27.105999999999998</v>
      </c>
      <c r="K54" s="4">
        <v>39.569339999999997</v>
      </c>
      <c r="L54" s="4">
        <f t="shared" si="2"/>
        <v>45.211671460782519</v>
      </c>
    </row>
    <row r="55" spans="1:12" ht="25.5" x14ac:dyDescent="0.2">
      <c r="A55" s="2" t="s">
        <v>545</v>
      </c>
      <c r="B55" s="3" t="s">
        <v>274</v>
      </c>
      <c r="C55" s="4">
        <v>364</v>
      </c>
      <c r="D55" s="4">
        <v>364</v>
      </c>
      <c r="E55" s="4">
        <v>-115.1292</v>
      </c>
      <c r="F55" s="4"/>
      <c r="G55" s="4"/>
      <c r="H55" s="4"/>
      <c r="I55" s="4">
        <v>0</v>
      </c>
      <c r="J55" s="4">
        <v>0</v>
      </c>
      <c r="K55" s="4">
        <v>6.0051099999999993</v>
      </c>
      <c r="L55" s="4">
        <v>0</v>
      </c>
    </row>
    <row r="56" spans="1:12" x14ac:dyDescent="0.2">
      <c r="A56" s="2" t="s">
        <v>150</v>
      </c>
      <c r="B56" s="3" t="s">
        <v>275</v>
      </c>
      <c r="C56" s="4">
        <v>0.4</v>
      </c>
      <c r="D56" s="4">
        <v>0.4</v>
      </c>
      <c r="E56" s="4">
        <v>0.61482000000000003</v>
      </c>
      <c r="F56" s="4"/>
      <c r="G56" s="4"/>
      <c r="H56" s="4"/>
      <c r="I56" s="4">
        <f t="shared" si="0"/>
        <v>153.70500000000001</v>
      </c>
      <c r="J56" s="4">
        <f t="shared" si="1"/>
        <v>153.70500000000001</v>
      </c>
      <c r="K56" s="4">
        <v>2.1979899999999999</v>
      </c>
      <c r="L56" s="4">
        <f t="shared" si="2"/>
        <v>27.971919799453136</v>
      </c>
    </row>
    <row r="57" spans="1:12" ht="25.5" x14ac:dyDescent="0.2">
      <c r="A57" s="2" t="s">
        <v>151</v>
      </c>
      <c r="B57" s="3" t="s">
        <v>276</v>
      </c>
      <c r="C57" s="4">
        <v>0.4</v>
      </c>
      <c r="D57" s="4">
        <v>0.4</v>
      </c>
      <c r="E57" s="4">
        <v>0.61482000000000003</v>
      </c>
      <c r="F57" s="4"/>
      <c r="G57" s="4"/>
      <c r="H57" s="4"/>
      <c r="I57" s="4">
        <f t="shared" si="0"/>
        <v>153.70500000000001</v>
      </c>
      <c r="J57" s="4">
        <f t="shared" si="1"/>
        <v>153.70500000000001</v>
      </c>
      <c r="K57" s="4">
        <v>2.1979899999999999</v>
      </c>
      <c r="L57" s="4">
        <f t="shared" si="2"/>
        <v>27.971919799453136</v>
      </c>
    </row>
    <row r="58" spans="1:12" s="16" customFormat="1" x14ac:dyDescent="0.2">
      <c r="A58" s="2" t="s">
        <v>905</v>
      </c>
      <c r="B58" s="3" t="s">
        <v>1111</v>
      </c>
      <c r="C58" s="4">
        <v>4.5</v>
      </c>
      <c r="D58" s="4">
        <v>4.5</v>
      </c>
      <c r="E58" s="4">
        <v>1094.3410200000001</v>
      </c>
      <c r="F58" s="4"/>
      <c r="G58" s="4"/>
      <c r="H58" s="4"/>
      <c r="I58" s="4" t="s">
        <v>1347</v>
      </c>
      <c r="J58" s="4" t="s">
        <v>1347</v>
      </c>
      <c r="K58" s="4">
        <v>0</v>
      </c>
      <c r="L58" s="4">
        <v>0</v>
      </c>
    </row>
    <row r="59" spans="1:12" x14ac:dyDescent="0.2">
      <c r="A59" s="35" t="s">
        <v>152</v>
      </c>
      <c r="B59" s="36" t="s">
        <v>277</v>
      </c>
      <c r="C59" s="34">
        <v>8401720</v>
      </c>
      <c r="D59" s="34">
        <v>8401720</v>
      </c>
      <c r="E59" s="34">
        <v>8374208.7187700002</v>
      </c>
      <c r="F59" s="34"/>
      <c r="G59" s="34"/>
      <c r="H59" s="34"/>
      <c r="I59" s="34">
        <f t="shared" si="0"/>
        <v>99.672551796179832</v>
      </c>
      <c r="J59" s="34">
        <f t="shared" si="1"/>
        <v>99.672551796179832</v>
      </c>
      <c r="K59" s="34">
        <v>7874237.6130900001</v>
      </c>
      <c r="L59" s="34">
        <f t="shared" si="2"/>
        <v>106.34945413444035</v>
      </c>
    </row>
    <row r="60" spans="1:12" x14ac:dyDescent="0.2">
      <c r="A60" s="2" t="s">
        <v>153</v>
      </c>
      <c r="B60" s="3" t="s">
        <v>278</v>
      </c>
      <c r="C60" s="4">
        <v>6879285</v>
      </c>
      <c r="D60" s="4">
        <v>6879285</v>
      </c>
      <c r="E60" s="4">
        <v>6824261.7017399995</v>
      </c>
      <c r="F60" s="4"/>
      <c r="G60" s="4"/>
      <c r="H60" s="4"/>
      <c r="I60" s="4">
        <f t="shared" si="0"/>
        <v>99.200159634903912</v>
      </c>
      <c r="J60" s="4">
        <f t="shared" si="1"/>
        <v>99.200159634903912</v>
      </c>
      <c r="K60" s="4">
        <v>6544458.8528500004</v>
      </c>
      <c r="L60" s="4">
        <f t="shared" si="2"/>
        <v>104.27541612196323</v>
      </c>
    </row>
    <row r="61" spans="1:12" ht="25.5" x14ac:dyDescent="0.2">
      <c r="A61" s="2" t="s">
        <v>154</v>
      </c>
      <c r="B61" s="3" t="s">
        <v>279</v>
      </c>
      <c r="C61" s="4">
        <v>6115684</v>
      </c>
      <c r="D61" s="4">
        <v>6115684</v>
      </c>
      <c r="E61" s="4">
        <v>6100733.5131899994</v>
      </c>
      <c r="F61" s="4"/>
      <c r="G61" s="4"/>
      <c r="H61" s="4"/>
      <c r="I61" s="4">
        <f t="shared" si="0"/>
        <v>99.755538598626075</v>
      </c>
      <c r="J61" s="4">
        <f t="shared" si="1"/>
        <v>99.755538598626075</v>
      </c>
      <c r="K61" s="4">
        <v>5763906.4072799999</v>
      </c>
      <c r="L61" s="4">
        <f t="shared" si="2"/>
        <v>105.84372961858949</v>
      </c>
    </row>
    <row r="62" spans="1:12" ht="25.5" x14ac:dyDescent="0.2">
      <c r="A62" s="2" t="s">
        <v>155</v>
      </c>
      <c r="B62" s="3" t="s">
        <v>280</v>
      </c>
      <c r="C62" s="4">
        <v>763601</v>
      </c>
      <c r="D62" s="4">
        <v>763601</v>
      </c>
      <c r="E62" s="4">
        <v>723528.18854999996</v>
      </c>
      <c r="F62" s="4"/>
      <c r="G62" s="4"/>
      <c r="H62" s="4"/>
      <c r="I62" s="4">
        <f t="shared" si="0"/>
        <v>94.752126902662511</v>
      </c>
      <c r="J62" s="4">
        <f t="shared" si="1"/>
        <v>94.752126902662511</v>
      </c>
      <c r="K62" s="4">
        <v>780552.4455700001</v>
      </c>
      <c r="L62" s="4">
        <f t="shared" si="2"/>
        <v>92.69437212788975</v>
      </c>
    </row>
    <row r="63" spans="1:12" x14ac:dyDescent="0.2">
      <c r="A63" s="2" t="s">
        <v>156</v>
      </c>
      <c r="B63" s="3" t="s">
        <v>281</v>
      </c>
      <c r="C63" s="4">
        <v>1518907</v>
      </c>
      <c r="D63" s="4">
        <v>1518907</v>
      </c>
      <c r="E63" s="4">
        <v>1547712.8421400001</v>
      </c>
      <c r="F63" s="4"/>
      <c r="G63" s="4"/>
      <c r="H63" s="4"/>
      <c r="I63" s="4">
        <f t="shared" si="0"/>
        <v>101.89648491579801</v>
      </c>
      <c r="J63" s="4">
        <f t="shared" si="1"/>
        <v>101.89648491579801</v>
      </c>
      <c r="K63" s="4">
        <v>1326600.76024</v>
      </c>
      <c r="L63" s="4">
        <f t="shared" si="2"/>
        <v>116.6675678566623</v>
      </c>
    </row>
    <row r="64" spans="1:12" x14ac:dyDescent="0.2">
      <c r="A64" s="2" t="s">
        <v>157</v>
      </c>
      <c r="B64" s="3" t="s">
        <v>282</v>
      </c>
      <c r="C64" s="4">
        <v>204720</v>
      </c>
      <c r="D64" s="4">
        <v>204720</v>
      </c>
      <c r="E64" s="4">
        <v>243585.57858999999</v>
      </c>
      <c r="F64" s="4"/>
      <c r="G64" s="4"/>
      <c r="H64" s="4"/>
      <c r="I64" s="4">
        <f t="shared" si="0"/>
        <v>118.98474921355997</v>
      </c>
      <c r="J64" s="4">
        <f t="shared" si="1"/>
        <v>118.98474921355997</v>
      </c>
      <c r="K64" s="4">
        <v>212097.38558999999</v>
      </c>
      <c r="L64" s="4">
        <f t="shared" si="2"/>
        <v>114.84610143232459</v>
      </c>
    </row>
    <row r="65" spans="1:12" s="16" customFormat="1" x14ac:dyDescent="0.2">
      <c r="A65" s="2" t="s">
        <v>158</v>
      </c>
      <c r="B65" s="3" t="s">
        <v>283</v>
      </c>
      <c r="C65" s="4">
        <v>1314187</v>
      </c>
      <c r="D65" s="4">
        <v>1314187</v>
      </c>
      <c r="E65" s="4">
        <v>1304127.26355</v>
      </c>
      <c r="F65" s="4"/>
      <c r="G65" s="4"/>
      <c r="H65" s="4"/>
      <c r="I65" s="4">
        <f t="shared" si="0"/>
        <v>99.234527776488434</v>
      </c>
      <c r="J65" s="4">
        <f t="shared" si="1"/>
        <v>99.234527776488434</v>
      </c>
      <c r="K65" s="4">
        <v>1114503.3746500001</v>
      </c>
      <c r="L65" s="4">
        <f t="shared" si="2"/>
        <v>117.01420500046038</v>
      </c>
    </row>
    <row r="66" spans="1:12" x14ac:dyDescent="0.2">
      <c r="A66" s="2" t="s">
        <v>159</v>
      </c>
      <c r="B66" s="3" t="s">
        <v>284</v>
      </c>
      <c r="C66" s="4">
        <v>3528</v>
      </c>
      <c r="D66" s="4">
        <v>3528</v>
      </c>
      <c r="E66" s="4">
        <v>2234.1748900000002</v>
      </c>
      <c r="F66" s="4"/>
      <c r="G66" s="4"/>
      <c r="H66" s="4"/>
      <c r="I66" s="4">
        <f t="shared" si="0"/>
        <v>63.326952664399094</v>
      </c>
      <c r="J66" s="4">
        <f t="shared" si="1"/>
        <v>63.326952664399094</v>
      </c>
      <c r="K66" s="4">
        <v>3178</v>
      </c>
      <c r="L66" s="4">
        <f t="shared" si="2"/>
        <v>70.301286658275657</v>
      </c>
    </row>
    <row r="67" spans="1:12" ht="25.5" x14ac:dyDescent="0.2">
      <c r="A67" s="35" t="s">
        <v>160</v>
      </c>
      <c r="B67" s="36" t="s">
        <v>285</v>
      </c>
      <c r="C67" s="34">
        <v>58400</v>
      </c>
      <c r="D67" s="34">
        <v>58400</v>
      </c>
      <c r="E67" s="34">
        <v>41382.366399999999</v>
      </c>
      <c r="F67" s="34"/>
      <c r="G67" s="34"/>
      <c r="H67" s="34"/>
      <c r="I67" s="34">
        <f t="shared" si="0"/>
        <v>70.860216438356161</v>
      </c>
      <c r="J67" s="34">
        <f t="shared" si="1"/>
        <v>70.860216438356161</v>
      </c>
      <c r="K67" s="34">
        <v>42931.785539999997</v>
      </c>
      <c r="L67" s="34">
        <f t="shared" si="2"/>
        <v>96.390974378281129</v>
      </c>
    </row>
    <row r="68" spans="1:12" x14ac:dyDescent="0.2">
      <c r="A68" s="2" t="s">
        <v>161</v>
      </c>
      <c r="B68" s="3" t="s">
        <v>286</v>
      </c>
      <c r="C68" s="4">
        <v>53603</v>
      </c>
      <c r="D68" s="4">
        <v>53603</v>
      </c>
      <c r="E68" s="4">
        <v>35371.328659999999</v>
      </c>
      <c r="F68" s="4"/>
      <c r="G68" s="4"/>
      <c r="H68" s="4"/>
      <c r="I68" s="4">
        <f t="shared" si="0"/>
        <v>65.987591478088916</v>
      </c>
      <c r="J68" s="4">
        <f t="shared" si="1"/>
        <v>65.987591478088916</v>
      </c>
      <c r="K68" s="4">
        <v>36687.752390000001</v>
      </c>
      <c r="L68" s="4">
        <f t="shared" si="2"/>
        <v>96.411816902801547</v>
      </c>
    </row>
    <row r="69" spans="1:12" x14ac:dyDescent="0.2">
      <c r="A69" s="2" t="s">
        <v>162</v>
      </c>
      <c r="B69" s="3" t="s">
        <v>287</v>
      </c>
      <c r="C69" s="4">
        <v>53207</v>
      </c>
      <c r="D69" s="4">
        <v>53207</v>
      </c>
      <c r="E69" s="4">
        <v>35037.769810000005</v>
      </c>
      <c r="F69" s="4"/>
      <c r="G69" s="4"/>
      <c r="H69" s="4"/>
      <c r="I69" s="4">
        <f t="shared" si="0"/>
        <v>65.851804856503847</v>
      </c>
      <c r="J69" s="4">
        <f t="shared" si="1"/>
        <v>65.851804856503847</v>
      </c>
      <c r="K69" s="4">
        <v>36217.433270000001</v>
      </c>
      <c r="L69" s="4">
        <f t="shared" si="2"/>
        <v>96.742829754925936</v>
      </c>
    </row>
    <row r="70" spans="1:12" ht="25.5" x14ac:dyDescent="0.2">
      <c r="A70" s="2" t="s">
        <v>163</v>
      </c>
      <c r="B70" s="3" t="s">
        <v>288</v>
      </c>
      <c r="C70" s="4">
        <v>396</v>
      </c>
      <c r="D70" s="4">
        <v>396</v>
      </c>
      <c r="E70" s="4">
        <v>333.55884999999995</v>
      </c>
      <c r="F70" s="4"/>
      <c r="G70" s="4"/>
      <c r="H70" s="4"/>
      <c r="I70" s="4">
        <f t="shared" si="0"/>
        <v>84.232032828282811</v>
      </c>
      <c r="J70" s="4">
        <f t="shared" si="1"/>
        <v>84.232032828282811</v>
      </c>
      <c r="K70" s="4">
        <v>470.31912</v>
      </c>
      <c r="L70" s="4">
        <f t="shared" si="2"/>
        <v>70.921813682590653</v>
      </c>
    </row>
    <row r="71" spans="1:12" ht="25.5" x14ac:dyDescent="0.2">
      <c r="A71" s="2" t="s">
        <v>164</v>
      </c>
      <c r="B71" s="3" t="s">
        <v>289</v>
      </c>
      <c r="C71" s="4">
        <v>4797</v>
      </c>
      <c r="D71" s="4">
        <v>4797</v>
      </c>
      <c r="E71" s="4">
        <v>6011.0377400000007</v>
      </c>
      <c r="F71" s="4"/>
      <c r="G71" s="4"/>
      <c r="H71" s="4"/>
      <c r="I71" s="4">
        <f t="shared" si="0"/>
        <v>125.30827058578279</v>
      </c>
      <c r="J71" s="4">
        <f t="shared" si="1"/>
        <v>125.30827058578279</v>
      </c>
      <c r="K71" s="4">
        <v>6244.0331500000002</v>
      </c>
      <c r="L71" s="4">
        <f t="shared" si="2"/>
        <v>96.268511002379924</v>
      </c>
    </row>
    <row r="72" spans="1:12" x14ac:dyDescent="0.2">
      <c r="A72" s="2" t="s">
        <v>165</v>
      </c>
      <c r="B72" s="3" t="s">
        <v>290</v>
      </c>
      <c r="C72" s="4">
        <v>4794</v>
      </c>
      <c r="D72" s="4">
        <v>4794</v>
      </c>
      <c r="E72" s="4">
        <v>6006.7521200000001</v>
      </c>
      <c r="F72" s="4"/>
      <c r="G72" s="4"/>
      <c r="H72" s="4"/>
      <c r="I72" s="4">
        <f t="shared" si="0"/>
        <v>125.29729078014185</v>
      </c>
      <c r="J72" s="4">
        <f t="shared" si="1"/>
        <v>125.29729078014185</v>
      </c>
      <c r="K72" s="4">
        <v>6241.4282400000002</v>
      </c>
      <c r="L72" s="4">
        <f t="shared" si="2"/>
        <v>96.240025343942747</v>
      </c>
    </row>
    <row r="73" spans="1:12" ht="25.5" x14ac:dyDescent="0.2">
      <c r="A73" s="2" t="s">
        <v>166</v>
      </c>
      <c r="B73" s="3" t="s">
        <v>291</v>
      </c>
      <c r="C73" s="4">
        <v>3</v>
      </c>
      <c r="D73" s="4">
        <v>3</v>
      </c>
      <c r="E73" s="4">
        <v>4.2856199999999998</v>
      </c>
      <c r="F73" s="4"/>
      <c r="G73" s="4"/>
      <c r="H73" s="4"/>
      <c r="I73" s="4">
        <f t="shared" si="0"/>
        <v>142.85399999999998</v>
      </c>
      <c r="J73" s="4">
        <f t="shared" si="1"/>
        <v>142.85399999999998</v>
      </c>
      <c r="K73" s="4">
        <v>2.6049099999999998</v>
      </c>
      <c r="L73" s="4">
        <f t="shared" si="2"/>
        <v>164.52084716938398</v>
      </c>
    </row>
    <row r="74" spans="1:12" x14ac:dyDescent="0.2">
      <c r="A74" s="35" t="s">
        <v>167</v>
      </c>
      <c r="B74" s="36" t="s">
        <v>292</v>
      </c>
      <c r="C74" s="34">
        <v>229831.7</v>
      </c>
      <c r="D74" s="34">
        <v>229831.7</v>
      </c>
      <c r="E74" s="34">
        <v>180731.82806</v>
      </c>
      <c r="F74" s="34"/>
      <c r="G74" s="34"/>
      <c r="H74" s="34"/>
      <c r="I74" s="34">
        <f t="shared" si="0"/>
        <v>78.636597153482299</v>
      </c>
      <c r="J74" s="34">
        <f t="shared" si="1"/>
        <v>78.636597153482299</v>
      </c>
      <c r="K74" s="34">
        <v>258634.91906000001</v>
      </c>
      <c r="L74" s="34">
        <f t="shared" si="2"/>
        <v>69.879128741340807</v>
      </c>
    </row>
    <row r="75" spans="1:12" ht="38.25" x14ac:dyDescent="0.2">
      <c r="A75" s="2" t="s">
        <v>906</v>
      </c>
      <c r="B75" s="3" t="s">
        <v>1112</v>
      </c>
      <c r="C75" s="4">
        <v>1.6</v>
      </c>
      <c r="D75" s="4">
        <v>1.6</v>
      </c>
      <c r="E75" s="4">
        <v>2.1</v>
      </c>
      <c r="F75" s="4"/>
      <c r="G75" s="4"/>
      <c r="H75" s="4"/>
      <c r="I75" s="4">
        <f t="shared" si="0"/>
        <v>131.25</v>
      </c>
      <c r="J75" s="4">
        <f t="shared" si="1"/>
        <v>131.25</v>
      </c>
      <c r="K75" s="4">
        <v>0</v>
      </c>
      <c r="L75" s="4">
        <v>0</v>
      </c>
    </row>
    <row r="76" spans="1:12" ht="25.5" x14ac:dyDescent="0.2">
      <c r="A76" s="2" t="s">
        <v>907</v>
      </c>
      <c r="B76" s="3" t="s">
        <v>1113</v>
      </c>
      <c r="C76" s="4">
        <v>1.6</v>
      </c>
      <c r="D76" s="4">
        <v>1.6</v>
      </c>
      <c r="E76" s="4">
        <v>2.1</v>
      </c>
      <c r="F76" s="4"/>
      <c r="G76" s="4"/>
      <c r="H76" s="4"/>
      <c r="I76" s="4">
        <f t="shared" ref="I76:I145" si="3">E76/C76*100</f>
        <v>131.25</v>
      </c>
      <c r="J76" s="4">
        <f t="shared" ref="J76:J145" si="4">E76/D76*100</f>
        <v>131.25</v>
      </c>
      <c r="K76" s="4">
        <v>0</v>
      </c>
      <c r="L76" s="4">
        <v>0</v>
      </c>
    </row>
    <row r="77" spans="1:12" ht="51" x14ac:dyDescent="0.2">
      <c r="A77" s="2" t="s">
        <v>501</v>
      </c>
      <c r="B77" s="3" t="s">
        <v>521</v>
      </c>
      <c r="C77" s="4">
        <v>9564</v>
      </c>
      <c r="D77" s="4">
        <v>9564</v>
      </c>
      <c r="E77" s="4">
        <v>3455.2449999999999</v>
      </c>
      <c r="F77" s="4"/>
      <c r="G77" s="4"/>
      <c r="H77" s="4"/>
      <c r="I77" s="4">
        <f t="shared" si="3"/>
        <v>36.127613969050607</v>
      </c>
      <c r="J77" s="4">
        <f t="shared" si="4"/>
        <v>36.127613969050607</v>
      </c>
      <c r="K77" s="4">
        <v>9014.2750899999992</v>
      </c>
      <c r="L77" s="4">
        <f t="shared" ref="L77:L145" si="5">E77/K77*100</f>
        <v>38.330813798139815</v>
      </c>
    </row>
    <row r="78" spans="1:12" ht="25.5" x14ac:dyDescent="0.2">
      <c r="A78" s="2" t="s">
        <v>168</v>
      </c>
      <c r="B78" s="3" t="s">
        <v>293</v>
      </c>
      <c r="C78" s="4">
        <v>220266.1</v>
      </c>
      <c r="D78" s="4">
        <v>220266.1</v>
      </c>
      <c r="E78" s="4">
        <v>177274.48306</v>
      </c>
      <c r="F78" s="4"/>
      <c r="G78" s="4"/>
      <c r="H78" s="4"/>
      <c r="I78" s="4">
        <f t="shared" si="3"/>
        <v>80.481963888224286</v>
      </c>
      <c r="J78" s="4">
        <f t="shared" si="4"/>
        <v>80.481963888224286</v>
      </c>
      <c r="K78" s="4">
        <v>249620.64397</v>
      </c>
      <c r="L78" s="4">
        <f t="shared" si="5"/>
        <v>71.017556977901748</v>
      </c>
    </row>
    <row r="79" spans="1:12" ht="63.75" x14ac:dyDescent="0.2">
      <c r="A79" s="2" t="s">
        <v>502</v>
      </c>
      <c r="B79" s="3" t="s">
        <v>522</v>
      </c>
      <c r="C79" s="4">
        <v>478</v>
      </c>
      <c r="D79" s="4">
        <v>478</v>
      </c>
      <c r="E79" s="4">
        <v>-6.7288000000000006</v>
      </c>
      <c r="F79" s="4"/>
      <c r="G79" s="4"/>
      <c r="H79" s="4"/>
      <c r="I79" s="4">
        <v>0</v>
      </c>
      <c r="J79" s="4">
        <v>0</v>
      </c>
      <c r="K79" s="4">
        <v>301.16649999999998</v>
      </c>
      <c r="L79" s="4">
        <v>0</v>
      </c>
    </row>
    <row r="80" spans="1:12" ht="25.5" x14ac:dyDescent="0.2">
      <c r="A80" s="2" t="s">
        <v>503</v>
      </c>
      <c r="B80" s="3" t="s">
        <v>523</v>
      </c>
      <c r="C80" s="4">
        <v>145290.29999999999</v>
      </c>
      <c r="D80" s="4">
        <v>145290.29999999999</v>
      </c>
      <c r="E80" s="4">
        <v>123833.66915999999</v>
      </c>
      <c r="F80" s="4"/>
      <c r="G80" s="4"/>
      <c r="H80" s="4"/>
      <c r="I80" s="4">
        <f t="shared" si="3"/>
        <v>85.231890332665017</v>
      </c>
      <c r="J80" s="4">
        <f t="shared" si="4"/>
        <v>85.231890332665017</v>
      </c>
      <c r="K80" s="4">
        <v>148231.2304</v>
      </c>
      <c r="L80" s="4">
        <f t="shared" si="5"/>
        <v>83.540876525032189</v>
      </c>
    </row>
    <row r="81" spans="1:12" ht="38.25" x14ac:dyDescent="0.2">
      <c r="A81" s="2" t="s">
        <v>169</v>
      </c>
      <c r="B81" s="3" t="s">
        <v>294</v>
      </c>
      <c r="C81" s="4">
        <v>30135.5</v>
      </c>
      <c r="D81" s="4">
        <v>30135.5</v>
      </c>
      <c r="E81" s="4">
        <v>14290</v>
      </c>
      <c r="F81" s="4"/>
      <c r="G81" s="4"/>
      <c r="H81" s="4"/>
      <c r="I81" s="4">
        <f t="shared" si="3"/>
        <v>47.419156808415323</v>
      </c>
      <c r="J81" s="4">
        <f t="shared" si="4"/>
        <v>47.419156808415323</v>
      </c>
      <c r="K81" s="4">
        <v>51889.000009999996</v>
      </c>
      <c r="L81" s="4">
        <f t="shared" si="5"/>
        <v>27.53955558450933</v>
      </c>
    </row>
    <row r="82" spans="1:12" ht="51" x14ac:dyDescent="0.2">
      <c r="A82" s="2" t="s">
        <v>170</v>
      </c>
      <c r="B82" s="3" t="s">
        <v>295</v>
      </c>
      <c r="C82" s="4">
        <v>30135.5</v>
      </c>
      <c r="D82" s="4">
        <v>30135.5</v>
      </c>
      <c r="E82" s="4">
        <v>14290</v>
      </c>
      <c r="F82" s="4"/>
      <c r="G82" s="4"/>
      <c r="H82" s="4"/>
      <c r="I82" s="4">
        <f t="shared" si="3"/>
        <v>47.419156808415323</v>
      </c>
      <c r="J82" s="4">
        <f t="shared" si="4"/>
        <v>47.419156808415323</v>
      </c>
      <c r="K82" s="4">
        <v>51889.000009999996</v>
      </c>
      <c r="L82" s="4">
        <f t="shared" si="5"/>
        <v>27.53955558450933</v>
      </c>
    </row>
    <row r="83" spans="1:12" ht="25.5" x14ac:dyDescent="0.2">
      <c r="A83" s="2" t="s">
        <v>504</v>
      </c>
      <c r="B83" s="3" t="s">
        <v>524</v>
      </c>
      <c r="C83" s="4">
        <v>6325</v>
      </c>
      <c r="D83" s="4">
        <v>6325</v>
      </c>
      <c r="E83" s="4">
        <v>5942.4970000000003</v>
      </c>
      <c r="F83" s="4"/>
      <c r="G83" s="4"/>
      <c r="H83" s="4"/>
      <c r="I83" s="4">
        <f t="shared" si="3"/>
        <v>93.952521739130432</v>
      </c>
      <c r="J83" s="4">
        <f t="shared" si="4"/>
        <v>93.952521739130432</v>
      </c>
      <c r="K83" s="4">
        <v>6890.6000599999998</v>
      </c>
      <c r="L83" s="4">
        <f t="shared" si="5"/>
        <v>86.240631414617326</v>
      </c>
    </row>
    <row r="84" spans="1:12" s="16" customFormat="1" ht="51" x14ac:dyDescent="0.2">
      <c r="A84" s="2" t="s">
        <v>171</v>
      </c>
      <c r="B84" s="3" t="s">
        <v>296</v>
      </c>
      <c r="C84" s="4">
        <v>128.80000000000001</v>
      </c>
      <c r="D84" s="4">
        <v>128.80000000000001</v>
      </c>
      <c r="E84" s="4">
        <v>78.099999999999994</v>
      </c>
      <c r="F84" s="4"/>
      <c r="G84" s="4"/>
      <c r="H84" s="4"/>
      <c r="I84" s="4">
        <f t="shared" si="3"/>
        <v>60.636645962732906</v>
      </c>
      <c r="J84" s="4">
        <f t="shared" si="4"/>
        <v>60.636645962732906</v>
      </c>
      <c r="K84" s="4">
        <v>104.7</v>
      </c>
      <c r="L84" s="4">
        <f t="shared" si="5"/>
        <v>74.59407831900667</v>
      </c>
    </row>
    <row r="85" spans="1:12" ht="25.5" x14ac:dyDescent="0.2">
      <c r="A85" s="2" t="s">
        <v>446</v>
      </c>
      <c r="B85" s="3" t="s">
        <v>297</v>
      </c>
      <c r="C85" s="4">
        <v>3.5</v>
      </c>
      <c r="D85" s="4">
        <v>3.5</v>
      </c>
      <c r="E85" s="4">
        <v>21</v>
      </c>
      <c r="F85" s="4"/>
      <c r="G85" s="4"/>
      <c r="H85" s="4"/>
      <c r="I85" s="4" t="s">
        <v>1347</v>
      </c>
      <c r="J85" s="4" t="s">
        <v>1347</v>
      </c>
      <c r="K85" s="4">
        <v>3.5</v>
      </c>
      <c r="L85" s="4" t="s">
        <v>1347</v>
      </c>
    </row>
    <row r="86" spans="1:12" ht="76.5" x14ac:dyDescent="0.2">
      <c r="A86" s="2" t="s">
        <v>588</v>
      </c>
      <c r="B86" s="3" t="s">
        <v>298</v>
      </c>
      <c r="C86" s="4">
        <v>116</v>
      </c>
      <c r="D86" s="4">
        <v>116</v>
      </c>
      <c r="E86" s="4">
        <v>48</v>
      </c>
      <c r="F86" s="4"/>
      <c r="G86" s="4"/>
      <c r="H86" s="4"/>
      <c r="I86" s="4">
        <f t="shared" si="3"/>
        <v>41.379310344827587</v>
      </c>
      <c r="J86" s="4">
        <f t="shared" si="4"/>
        <v>41.379310344827587</v>
      </c>
      <c r="K86" s="4">
        <v>77.599999999999994</v>
      </c>
      <c r="L86" s="4">
        <f t="shared" si="5"/>
        <v>61.855670103092784</v>
      </c>
    </row>
    <row r="87" spans="1:12" ht="51" x14ac:dyDescent="0.2">
      <c r="A87" s="2" t="s">
        <v>505</v>
      </c>
      <c r="B87" s="3" t="s">
        <v>299</v>
      </c>
      <c r="C87" s="4">
        <v>31648.799999999999</v>
      </c>
      <c r="D87" s="4">
        <v>31648.799999999999</v>
      </c>
      <c r="E87" s="4">
        <v>29081.080699999999</v>
      </c>
      <c r="F87" s="4"/>
      <c r="G87" s="4"/>
      <c r="H87" s="4"/>
      <c r="I87" s="4">
        <f t="shared" si="3"/>
        <v>91.886835203862375</v>
      </c>
      <c r="J87" s="4">
        <f t="shared" si="4"/>
        <v>91.886835203862375</v>
      </c>
      <c r="K87" s="4">
        <v>35523.796999999999</v>
      </c>
      <c r="L87" s="4">
        <f t="shared" si="5"/>
        <v>81.863660858100275</v>
      </c>
    </row>
    <row r="88" spans="1:12" ht="51" x14ac:dyDescent="0.2">
      <c r="A88" s="2" t="s">
        <v>546</v>
      </c>
      <c r="B88" s="3" t="s">
        <v>576</v>
      </c>
      <c r="C88" s="4">
        <v>9522</v>
      </c>
      <c r="D88" s="4">
        <v>9522</v>
      </c>
      <c r="E88" s="4">
        <v>8307.3255000000008</v>
      </c>
      <c r="F88" s="4"/>
      <c r="G88" s="4"/>
      <c r="H88" s="4"/>
      <c r="I88" s="4">
        <f t="shared" si="3"/>
        <v>87.243494013862644</v>
      </c>
      <c r="J88" s="4">
        <f t="shared" si="4"/>
        <v>87.243494013862644</v>
      </c>
      <c r="K88" s="4">
        <v>13915.483</v>
      </c>
      <c r="L88" s="4">
        <f t="shared" si="5"/>
        <v>59.698434470438436</v>
      </c>
    </row>
    <row r="89" spans="1:12" ht="114.75" x14ac:dyDescent="0.2">
      <c r="A89" s="2" t="s">
        <v>506</v>
      </c>
      <c r="B89" s="3" t="s">
        <v>300</v>
      </c>
      <c r="C89" s="4">
        <v>22126.799999999999</v>
      </c>
      <c r="D89" s="4">
        <v>22126.799999999999</v>
      </c>
      <c r="E89" s="4">
        <v>20773.7552</v>
      </c>
      <c r="F89" s="4"/>
      <c r="G89" s="4"/>
      <c r="H89" s="4"/>
      <c r="I89" s="4">
        <f t="shared" si="3"/>
        <v>93.885040765045105</v>
      </c>
      <c r="J89" s="4">
        <f t="shared" si="4"/>
        <v>93.885040765045105</v>
      </c>
      <c r="K89" s="4">
        <v>21608.313999999998</v>
      </c>
      <c r="L89" s="4">
        <f t="shared" si="5"/>
        <v>96.137788445688088</v>
      </c>
    </row>
    <row r="90" spans="1:12" ht="76.5" x14ac:dyDescent="0.2">
      <c r="A90" s="2" t="s">
        <v>172</v>
      </c>
      <c r="B90" s="3" t="s">
        <v>301</v>
      </c>
      <c r="C90" s="4">
        <v>4.8</v>
      </c>
      <c r="D90" s="4">
        <v>4.8</v>
      </c>
      <c r="E90" s="4">
        <v>0.59</v>
      </c>
      <c r="F90" s="4"/>
      <c r="G90" s="4"/>
      <c r="H90" s="4"/>
      <c r="I90" s="4">
        <f t="shared" si="3"/>
        <v>12.291666666666666</v>
      </c>
      <c r="J90" s="4">
        <f t="shared" si="4"/>
        <v>12.291666666666666</v>
      </c>
      <c r="K90" s="4">
        <v>3.2</v>
      </c>
      <c r="L90" s="4">
        <f t="shared" si="5"/>
        <v>18.4375</v>
      </c>
    </row>
    <row r="91" spans="1:12" ht="38.25" x14ac:dyDescent="0.2">
      <c r="A91" s="2" t="s">
        <v>173</v>
      </c>
      <c r="B91" s="3" t="s">
        <v>302</v>
      </c>
      <c r="C91" s="4">
        <v>1632</v>
      </c>
      <c r="D91" s="4">
        <v>1632</v>
      </c>
      <c r="E91" s="4">
        <v>1537.6</v>
      </c>
      <c r="F91" s="4"/>
      <c r="G91" s="4"/>
      <c r="H91" s="4"/>
      <c r="I91" s="4">
        <f t="shared" si="3"/>
        <v>94.215686274509807</v>
      </c>
      <c r="J91" s="4">
        <f t="shared" si="4"/>
        <v>94.215686274509807</v>
      </c>
      <c r="K91" s="4">
        <v>1593.6</v>
      </c>
      <c r="L91" s="4">
        <f t="shared" si="5"/>
        <v>96.485943775100395</v>
      </c>
    </row>
    <row r="92" spans="1:12" ht="63.75" x14ac:dyDescent="0.2">
      <c r="A92" s="2" t="s">
        <v>174</v>
      </c>
      <c r="B92" s="3" t="s">
        <v>303</v>
      </c>
      <c r="C92" s="4">
        <v>1632</v>
      </c>
      <c r="D92" s="4">
        <v>1632</v>
      </c>
      <c r="E92" s="4">
        <v>1537.6</v>
      </c>
      <c r="F92" s="4"/>
      <c r="G92" s="4"/>
      <c r="H92" s="4"/>
      <c r="I92" s="4">
        <f t="shared" si="3"/>
        <v>94.215686274509807</v>
      </c>
      <c r="J92" s="4">
        <f t="shared" si="4"/>
        <v>94.215686274509807</v>
      </c>
      <c r="K92" s="4">
        <v>1593.6</v>
      </c>
      <c r="L92" s="4">
        <f t="shared" si="5"/>
        <v>96.485943775100395</v>
      </c>
    </row>
    <row r="93" spans="1:12" ht="25.5" x14ac:dyDescent="0.2">
      <c r="A93" s="2" t="s">
        <v>1279</v>
      </c>
      <c r="B93" s="3" t="s">
        <v>1280</v>
      </c>
      <c r="C93" s="4">
        <v>0</v>
      </c>
      <c r="D93" s="4">
        <v>0</v>
      </c>
      <c r="E93" s="4">
        <v>0</v>
      </c>
      <c r="F93" s="4"/>
      <c r="G93" s="4"/>
      <c r="H93" s="4"/>
      <c r="I93" s="4">
        <v>0</v>
      </c>
      <c r="J93" s="4">
        <v>0</v>
      </c>
      <c r="K93" s="4">
        <v>-14</v>
      </c>
      <c r="L93" s="4">
        <f t="shared" si="5"/>
        <v>0</v>
      </c>
    </row>
    <row r="94" spans="1:12" ht="51" x14ac:dyDescent="0.2">
      <c r="A94" s="2" t="s">
        <v>1281</v>
      </c>
      <c r="B94" s="3" t="s">
        <v>1282</v>
      </c>
      <c r="C94" s="4">
        <v>0</v>
      </c>
      <c r="D94" s="4">
        <v>0</v>
      </c>
      <c r="E94" s="4">
        <v>0</v>
      </c>
      <c r="F94" s="4"/>
      <c r="G94" s="4"/>
      <c r="H94" s="4"/>
      <c r="I94" s="4">
        <v>0</v>
      </c>
      <c r="J94" s="4">
        <v>0</v>
      </c>
      <c r="K94" s="4">
        <v>-14</v>
      </c>
      <c r="L94" s="4">
        <f t="shared" si="5"/>
        <v>0</v>
      </c>
    </row>
    <row r="95" spans="1:12" ht="38.25" x14ac:dyDescent="0.2">
      <c r="A95" s="2" t="s">
        <v>1283</v>
      </c>
      <c r="B95" s="3" t="s">
        <v>1284</v>
      </c>
      <c r="C95" s="4">
        <v>0</v>
      </c>
      <c r="D95" s="4">
        <v>0</v>
      </c>
      <c r="E95" s="4">
        <v>0</v>
      </c>
      <c r="F95" s="4">
        <v>0</v>
      </c>
      <c r="G95" s="4">
        <v>0</v>
      </c>
      <c r="H95" s="4">
        <v>0</v>
      </c>
      <c r="I95" s="4">
        <v>0</v>
      </c>
      <c r="J95" s="4">
        <v>0</v>
      </c>
      <c r="K95" s="4">
        <v>-1.25</v>
      </c>
      <c r="L95" s="4">
        <v>0</v>
      </c>
    </row>
    <row r="96" spans="1:12" ht="51" x14ac:dyDescent="0.2">
      <c r="A96" s="2" t="s">
        <v>1285</v>
      </c>
      <c r="B96" s="3" t="s">
        <v>1286</v>
      </c>
      <c r="C96" s="4">
        <v>0</v>
      </c>
      <c r="D96" s="4">
        <v>0</v>
      </c>
      <c r="E96" s="4">
        <v>0</v>
      </c>
      <c r="F96" s="4">
        <v>0</v>
      </c>
      <c r="G96" s="4">
        <v>0</v>
      </c>
      <c r="H96" s="4">
        <v>0</v>
      </c>
      <c r="I96" s="4">
        <v>0</v>
      </c>
      <c r="J96" s="4">
        <v>0</v>
      </c>
      <c r="K96" s="4">
        <v>-1.25</v>
      </c>
      <c r="L96" s="4">
        <v>0</v>
      </c>
    </row>
    <row r="97" spans="1:12" ht="25.5" x14ac:dyDescent="0.2">
      <c r="A97" s="2" t="s">
        <v>636</v>
      </c>
      <c r="B97" s="3" t="s">
        <v>707</v>
      </c>
      <c r="C97" s="4">
        <v>2</v>
      </c>
      <c r="D97" s="4">
        <v>2</v>
      </c>
      <c r="E97" s="4">
        <v>11.175000000000001</v>
      </c>
      <c r="F97" s="4"/>
      <c r="G97" s="4"/>
      <c r="H97" s="4"/>
      <c r="I97" s="4" t="s">
        <v>1347</v>
      </c>
      <c r="J97" s="4" t="s">
        <v>1347</v>
      </c>
      <c r="K97" s="4">
        <v>3.75</v>
      </c>
      <c r="L97" s="4" t="s">
        <v>1347</v>
      </c>
    </row>
    <row r="98" spans="1:12" ht="51" x14ac:dyDescent="0.2">
      <c r="A98" s="2" t="s">
        <v>447</v>
      </c>
      <c r="B98" s="3" t="s">
        <v>472</v>
      </c>
      <c r="C98" s="4">
        <v>1233</v>
      </c>
      <c r="D98" s="4">
        <v>1233</v>
      </c>
      <c r="E98" s="4">
        <v>1387.5</v>
      </c>
      <c r="F98" s="4"/>
      <c r="G98" s="4"/>
      <c r="H98" s="4"/>
      <c r="I98" s="4">
        <f t="shared" si="3"/>
        <v>112.53041362530413</v>
      </c>
      <c r="J98" s="4">
        <f t="shared" si="4"/>
        <v>112.53041362530413</v>
      </c>
      <c r="K98" s="4">
        <v>3283.75</v>
      </c>
      <c r="L98" s="4">
        <f t="shared" si="5"/>
        <v>42.25352112676056</v>
      </c>
    </row>
    <row r="99" spans="1:12" ht="51" x14ac:dyDescent="0.2">
      <c r="A99" s="2" t="s">
        <v>448</v>
      </c>
      <c r="B99" s="3" t="s">
        <v>473</v>
      </c>
      <c r="C99" s="4">
        <v>555</v>
      </c>
      <c r="D99" s="4">
        <v>555</v>
      </c>
      <c r="E99" s="4">
        <v>325</v>
      </c>
      <c r="F99" s="4"/>
      <c r="G99" s="4"/>
      <c r="H99" s="4"/>
      <c r="I99" s="4">
        <f t="shared" si="3"/>
        <v>58.558558558558559</v>
      </c>
      <c r="J99" s="4">
        <f t="shared" si="4"/>
        <v>58.558558558558559</v>
      </c>
      <c r="K99" s="4">
        <v>470</v>
      </c>
      <c r="L99" s="4">
        <f t="shared" si="5"/>
        <v>69.148936170212778</v>
      </c>
    </row>
    <row r="100" spans="1:12" ht="38.25" x14ac:dyDescent="0.2">
      <c r="A100" s="2" t="s">
        <v>507</v>
      </c>
      <c r="B100" s="3" t="s">
        <v>525</v>
      </c>
      <c r="C100" s="4">
        <v>495</v>
      </c>
      <c r="D100" s="4">
        <v>495</v>
      </c>
      <c r="E100" s="4">
        <v>670</v>
      </c>
      <c r="F100" s="4"/>
      <c r="G100" s="4"/>
      <c r="H100" s="4"/>
      <c r="I100" s="4">
        <f t="shared" si="3"/>
        <v>135.35353535353536</v>
      </c>
      <c r="J100" s="4">
        <f t="shared" si="4"/>
        <v>135.35353535353536</v>
      </c>
      <c r="K100" s="4">
        <v>1260</v>
      </c>
      <c r="L100" s="4">
        <f t="shared" si="5"/>
        <v>53.174603174603178</v>
      </c>
    </row>
    <row r="101" spans="1:12" ht="51" x14ac:dyDescent="0.2">
      <c r="A101" s="2" t="s">
        <v>908</v>
      </c>
      <c r="B101" s="3" t="s">
        <v>1114</v>
      </c>
      <c r="C101" s="4">
        <v>2218.4</v>
      </c>
      <c r="D101" s="4">
        <v>2218.4</v>
      </c>
      <c r="E101" s="4">
        <v>55</v>
      </c>
      <c r="F101" s="4"/>
      <c r="G101" s="4"/>
      <c r="H101" s="4"/>
      <c r="I101" s="4">
        <f t="shared" si="3"/>
        <v>2.4792643346556074</v>
      </c>
      <c r="J101" s="4">
        <f t="shared" si="4"/>
        <v>2.4792643346556074</v>
      </c>
      <c r="K101" s="4">
        <v>0</v>
      </c>
      <c r="L101" s="4">
        <v>0</v>
      </c>
    </row>
    <row r="102" spans="1:12" ht="25.5" x14ac:dyDescent="0.2">
      <c r="A102" s="35" t="s">
        <v>175</v>
      </c>
      <c r="B102" s="36" t="s">
        <v>304</v>
      </c>
      <c r="C102" s="34">
        <v>202</v>
      </c>
      <c r="D102" s="34">
        <v>202</v>
      </c>
      <c r="E102" s="34">
        <v>63.642879999999998</v>
      </c>
      <c r="F102" s="34"/>
      <c r="G102" s="34"/>
      <c r="H102" s="34"/>
      <c r="I102" s="34">
        <f t="shared" si="3"/>
        <v>31.506376237623762</v>
      </c>
      <c r="J102" s="34">
        <f t="shared" si="4"/>
        <v>31.506376237623762</v>
      </c>
      <c r="K102" s="34">
        <v>150.98430999999999</v>
      </c>
      <c r="L102" s="34">
        <f t="shared" si="5"/>
        <v>42.151982547060683</v>
      </c>
    </row>
    <row r="103" spans="1:12" ht="25.5" x14ac:dyDescent="0.2">
      <c r="A103" s="2" t="s">
        <v>589</v>
      </c>
      <c r="B103" s="3" t="s">
        <v>305</v>
      </c>
      <c r="C103" s="4">
        <v>8</v>
      </c>
      <c r="D103" s="4">
        <v>8</v>
      </c>
      <c r="E103" s="4">
        <v>9.2081100000000013</v>
      </c>
      <c r="F103" s="4"/>
      <c r="G103" s="4"/>
      <c r="H103" s="4"/>
      <c r="I103" s="4">
        <f t="shared" si="3"/>
        <v>115.10137500000002</v>
      </c>
      <c r="J103" s="4">
        <f t="shared" si="4"/>
        <v>115.10137500000002</v>
      </c>
      <c r="K103" s="4">
        <v>8.0205800000000007</v>
      </c>
      <c r="L103" s="4">
        <f t="shared" si="5"/>
        <v>114.8060364711779</v>
      </c>
    </row>
    <row r="104" spans="1:12" ht="25.5" x14ac:dyDescent="0.2">
      <c r="A104" s="2" t="s">
        <v>590</v>
      </c>
      <c r="B104" s="3" t="s">
        <v>306</v>
      </c>
      <c r="C104" s="4">
        <v>0</v>
      </c>
      <c r="D104" s="4">
        <v>0</v>
      </c>
      <c r="E104" s="4">
        <v>0.65676000000000001</v>
      </c>
      <c r="F104" s="4"/>
      <c r="G104" s="4"/>
      <c r="H104" s="4"/>
      <c r="I104" s="4">
        <v>0</v>
      </c>
      <c r="J104" s="4">
        <v>0</v>
      </c>
      <c r="K104" s="4">
        <v>2.2749999999999999E-2</v>
      </c>
      <c r="L104" s="4" t="s">
        <v>1347</v>
      </c>
    </row>
    <row r="105" spans="1:12" ht="25.5" x14ac:dyDescent="0.2">
      <c r="A105" s="2" t="s">
        <v>176</v>
      </c>
      <c r="B105" s="3" t="s">
        <v>307</v>
      </c>
      <c r="C105" s="4">
        <v>8</v>
      </c>
      <c r="D105" s="4">
        <v>8</v>
      </c>
      <c r="E105" s="4">
        <v>8.5513500000000011</v>
      </c>
      <c r="F105" s="4"/>
      <c r="G105" s="4"/>
      <c r="H105" s="4"/>
      <c r="I105" s="4">
        <f t="shared" si="3"/>
        <v>106.89187500000001</v>
      </c>
      <c r="J105" s="4">
        <f t="shared" si="4"/>
        <v>106.89187500000001</v>
      </c>
      <c r="K105" s="4">
        <v>7.9978299999999996</v>
      </c>
      <c r="L105" s="4">
        <f t="shared" si="5"/>
        <v>106.92087728796437</v>
      </c>
    </row>
    <row r="106" spans="1:12" x14ac:dyDescent="0.2">
      <c r="A106" s="2" t="s">
        <v>177</v>
      </c>
      <c r="B106" s="3" t="s">
        <v>308</v>
      </c>
      <c r="C106" s="4">
        <v>3</v>
      </c>
      <c r="D106" s="4">
        <v>3</v>
      </c>
      <c r="E106" s="4">
        <v>1.1803599999999999</v>
      </c>
      <c r="F106" s="4"/>
      <c r="G106" s="4"/>
      <c r="H106" s="4"/>
      <c r="I106" s="4">
        <f t="shared" si="3"/>
        <v>39.345333333333329</v>
      </c>
      <c r="J106" s="4">
        <f t="shared" si="4"/>
        <v>39.345333333333329</v>
      </c>
      <c r="K106" s="4">
        <v>3.40523</v>
      </c>
      <c r="L106" s="4">
        <f t="shared" si="5"/>
        <v>34.663150506720541</v>
      </c>
    </row>
    <row r="107" spans="1:12" x14ac:dyDescent="0.2">
      <c r="A107" s="2" t="s">
        <v>178</v>
      </c>
      <c r="B107" s="3" t="s">
        <v>309</v>
      </c>
      <c r="C107" s="4">
        <v>0</v>
      </c>
      <c r="D107" s="4">
        <v>0</v>
      </c>
      <c r="E107" s="4">
        <v>0.28983999999999999</v>
      </c>
      <c r="F107" s="4">
        <v>0</v>
      </c>
      <c r="G107" s="4">
        <v>0</v>
      </c>
      <c r="H107" s="4">
        <v>0</v>
      </c>
      <c r="I107" s="4">
        <v>0</v>
      </c>
      <c r="J107" s="4">
        <v>0</v>
      </c>
      <c r="K107" s="4">
        <v>0.32938999999999996</v>
      </c>
      <c r="L107" s="4">
        <f t="shared" si="5"/>
        <v>87.992956677494774</v>
      </c>
    </row>
    <row r="108" spans="1:12" x14ac:dyDescent="0.2">
      <c r="A108" s="2" t="s">
        <v>179</v>
      </c>
      <c r="B108" s="3" t="s">
        <v>310</v>
      </c>
      <c r="C108" s="4">
        <v>0</v>
      </c>
      <c r="D108" s="4">
        <v>0</v>
      </c>
      <c r="E108" s="4">
        <v>0.28983999999999999</v>
      </c>
      <c r="F108" s="4">
        <v>0</v>
      </c>
      <c r="G108" s="4">
        <v>0</v>
      </c>
      <c r="H108" s="4">
        <v>0</v>
      </c>
      <c r="I108" s="4">
        <v>0</v>
      </c>
      <c r="J108" s="4">
        <v>0</v>
      </c>
      <c r="K108" s="4">
        <v>0.32938999999999996</v>
      </c>
      <c r="L108" s="4">
        <f t="shared" si="5"/>
        <v>87.992956677494774</v>
      </c>
    </row>
    <row r="109" spans="1:12" x14ac:dyDescent="0.2">
      <c r="A109" s="2" t="s">
        <v>909</v>
      </c>
      <c r="B109" s="3" t="s">
        <v>311</v>
      </c>
      <c r="C109" s="4">
        <v>3</v>
      </c>
      <c r="D109" s="4">
        <v>3</v>
      </c>
      <c r="E109" s="4">
        <v>0.89051999999999998</v>
      </c>
      <c r="F109" s="4"/>
      <c r="G109" s="4"/>
      <c r="H109" s="4"/>
      <c r="I109" s="4">
        <f t="shared" si="3"/>
        <v>29.683999999999997</v>
      </c>
      <c r="J109" s="4">
        <f t="shared" si="4"/>
        <v>29.683999999999997</v>
      </c>
      <c r="K109" s="4">
        <v>3.0758400000000004</v>
      </c>
      <c r="L109" s="4">
        <f t="shared" si="5"/>
        <v>28.952091136079893</v>
      </c>
    </row>
    <row r="110" spans="1:12" ht="51" x14ac:dyDescent="0.2">
      <c r="A110" s="2" t="s">
        <v>910</v>
      </c>
      <c r="B110" s="3" t="s">
        <v>312</v>
      </c>
      <c r="C110" s="4">
        <v>3</v>
      </c>
      <c r="D110" s="4">
        <v>3</v>
      </c>
      <c r="E110" s="4">
        <v>0.89051999999999998</v>
      </c>
      <c r="F110" s="4"/>
      <c r="G110" s="4"/>
      <c r="H110" s="4"/>
      <c r="I110" s="4">
        <f t="shared" si="3"/>
        <v>29.683999999999997</v>
      </c>
      <c r="J110" s="4">
        <f t="shared" si="4"/>
        <v>29.683999999999997</v>
      </c>
      <c r="K110" s="4">
        <v>3.0758400000000004</v>
      </c>
      <c r="L110" s="4">
        <f t="shared" si="5"/>
        <v>28.952091136079893</v>
      </c>
    </row>
    <row r="111" spans="1:12" x14ac:dyDescent="0.2">
      <c r="A111" s="2" t="s">
        <v>180</v>
      </c>
      <c r="B111" s="3" t="s">
        <v>313</v>
      </c>
      <c r="C111" s="4">
        <v>109</v>
      </c>
      <c r="D111" s="4">
        <v>109</v>
      </c>
      <c r="E111" s="4">
        <v>42.076560000000001</v>
      </c>
      <c r="F111" s="4"/>
      <c r="G111" s="4"/>
      <c r="H111" s="4"/>
      <c r="I111" s="4">
        <f t="shared" si="3"/>
        <v>38.60234862385321</v>
      </c>
      <c r="J111" s="4">
        <f t="shared" si="4"/>
        <v>38.60234862385321</v>
      </c>
      <c r="K111" s="4">
        <v>93.261510000000001</v>
      </c>
      <c r="L111" s="4">
        <f t="shared" si="5"/>
        <v>45.116747519957592</v>
      </c>
    </row>
    <row r="112" spans="1:12" x14ac:dyDescent="0.2">
      <c r="A112" s="2" t="s">
        <v>181</v>
      </c>
      <c r="B112" s="3" t="s">
        <v>314</v>
      </c>
      <c r="C112" s="4">
        <v>82</v>
      </c>
      <c r="D112" s="4">
        <v>82</v>
      </c>
      <c r="E112" s="4">
        <v>15.661530000000001</v>
      </c>
      <c r="F112" s="4"/>
      <c r="G112" s="4"/>
      <c r="H112" s="4"/>
      <c r="I112" s="4">
        <f t="shared" si="3"/>
        <v>19.099426829268292</v>
      </c>
      <c r="J112" s="4">
        <f t="shared" si="4"/>
        <v>19.099426829268292</v>
      </c>
      <c r="K112" s="4">
        <v>30.567820000000001</v>
      </c>
      <c r="L112" s="4">
        <f t="shared" si="5"/>
        <v>51.235351425126161</v>
      </c>
    </row>
    <row r="113" spans="1:12" s="16" customFormat="1" ht="25.5" x14ac:dyDescent="0.2">
      <c r="A113" s="2" t="s">
        <v>182</v>
      </c>
      <c r="B113" s="3" t="s">
        <v>315</v>
      </c>
      <c r="C113" s="4">
        <v>2</v>
      </c>
      <c r="D113" s="4">
        <v>2</v>
      </c>
      <c r="E113" s="4">
        <v>6.5138400000000001</v>
      </c>
      <c r="F113" s="4"/>
      <c r="G113" s="4"/>
      <c r="H113" s="4"/>
      <c r="I113" s="4" t="s">
        <v>1347</v>
      </c>
      <c r="J113" s="4" t="s">
        <v>1347</v>
      </c>
      <c r="K113" s="4">
        <v>5.9499199999999997</v>
      </c>
      <c r="L113" s="4">
        <f t="shared" si="5"/>
        <v>109.4777744910856</v>
      </c>
    </row>
    <row r="114" spans="1:12" x14ac:dyDescent="0.2">
      <c r="A114" s="2" t="s">
        <v>183</v>
      </c>
      <c r="B114" s="3" t="s">
        <v>316</v>
      </c>
      <c r="C114" s="4">
        <v>25</v>
      </c>
      <c r="D114" s="4">
        <v>25</v>
      </c>
      <c r="E114" s="4">
        <v>21.533939999999998</v>
      </c>
      <c r="F114" s="4"/>
      <c r="G114" s="4"/>
      <c r="H114" s="4"/>
      <c r="I114" s="4">
        <f t="shared" si="3"/>
        <v>86.135759999999991</v>
      </c>
      <c r="J114" s="4">
        <f t="shared" si="4"/>
        <v>86.135759999999991</v>
      </c>
      <c r="K114" s="4">
        <v>55.087519999999998</v>
      </c>
      <c r="L114" s="4">
        <f t="shared" si="5"/>
        <v>39.090414671054347</v>
      </c>
    </row>
    <row r="115" spans="1:12" x14ac:dyDescent="0.2">
      <c r="A115" s="2" t="s">
        <v>622</v>
      </c>
      <c r="B115" s="3" t="s">
        <v>623</v>
      </c>
      <c r="C115" s="4">
        <v>0</v>
      </c>
      <c r="D115" s="4">
        <v>0</v>
      </c>
      <c r="E115" s="4">
        <v>-1.6327499999999999</v>
      </c>
      <c r="F115" s="4"/>
      <c r="G115" s="4"/>
      <c r="H115" s="4"/>
      <c r="I115" s="4">
        <v>0</v>
      </c>
      <c r="J115" s="4">
        <v>0</v>
      </c>
      <c r="K115" s="4">
        <v>1.65625</v>
      </c>
      <c r="L115" s="4">
        <v>0</v>
      </c>
    </row>
    <row r="116" spans="1:12" ht="25.5" x14ac:dyDescent="0.2">
      <c r="A116" s="2" t="s">
        <v>184</v>
      </c>
      <c r="B116" s="3" t="s">
        <v>317</v>
      </c>
      <c r="C116" s="4">
        <v>82</v>
      </c>
      <c r="D116" s="4">
        <v>82</v>
      </c>
      <c r="E116" s="4">
        <v>11.177850000000001</v>
      </c>
      <c r="F116" s="4"/>
      <c r="G116" s="4"/>
      <c r="H116" s="4"/>
      <c r="I116" s="4">
        <f t="shared" si="3"/>
        <v>13.631524390243904</v>
      </c>
      <c r="J116" s="4">
        <f t="shared" si="4"/>
        <v>13.631524390243904</v>
      </c>
      <c r="K116" s="4">
        <v>54.442989999999995</v>
      </c>
      <c r="L116" s="4">
        <f t="shared" si="5"/>
        <v>20.53129337679654</v>
      </c>
    </row>
    <row r="117" spans="1:12" x14ac:dyDescent="0.2">
      <c r="A117" s="2" t="s">
        <v>185</v>
      </c>
      <c r="B117" s="3" t="s">
        <v>318</v>
      </c>
      <c r="C117" s="4">
        <v>73</v>
      </c>
      <c r="D117" s="4">
        <v>73</v>
      </c>
      <c r="E117" s="4">
        <v>9.3371899999999997</v>
      </c>
      <c r="F117" s="4"/>
      <c r="G117" s="4"/>
      <c r="H117" s="4"/>
      <c r="I117" s="4">
        <f t="shared" si="3"/>
        <v>12.790671232876713</v>
      </c>
      <c r="J117" s="4">
        <f t="shared" si="4"/>
        <v>12.790671232876713</v>
      </c>
      <c r="K117" s="4">
        <v>52.085800000000006</v>
      </c>
      <c r="L117" s="4">
        <f t="shared" si="5"/>
        <v>17.926555798317388</v>
      </c>
    </row>
    <row r="118" spans="1:12" x14ac:dyDescent="0.2">
      <c r="A118" s="2" t="s">
        <v>186</v>
      </c>
      <c r="B118" s="3" t="s">
        <v>319</v>
      </c>
      <c r="C118" s="4">
        <v>9</v>
      </c>
      <c r="D118" s="4">
        <v>9</v>
      </c>
      <c r="E118" s="4">
        <v>1.8406600000000002</v>
      </c>
      <c r="F118" s="4"/>
      <c r="G118" s="4"/>
      <c r="H118" s="4"/>
      <c r="I118" s="4">
        <f t="shared" si="3"/>
        <v>20.451777777777778</v>
      </c>
      <c r="J118" s="4">
        <f t="shared" si="4"/>
        <v>20.451777777777778</v>
      </c>
      <c r="K118" s="4">
        <v>2.3571900000000001</v>
      </c>
      <c r="L118" s="4">
        <f t="shared" si="5"/>
        <v>78.087044319719666</v>
      </c>
    </row>
    <row r="119" spans="1:12" ht="25.5" x14ac:dyDescent="0.2">
      <c r="A119" s="2" t="s">
        <v>1287</v>
      </c>
      <c r="B119" s="3" t="s">
        <v>1288</v>
      </c>
      <c r="C119" s="4">
        <v>0</v>
      </c>
      <c r="D119" s="4">
        <v>0</v>
      </c>
      <c r="E119" s="4">
        <v>0</v>
      </c>
      <c r="F119" s="4">
        <v>0</v>
      </c>
      <c r="G119" s="4">
        <v>0</v>
      </c>
      <c r="H119" s="4">
        <v>0</v>
      </c>
      <c r="I119" s="4">
        <v>0</v>
      </c>
      <c r="J119" s="4">
        <v>0</v>
      </c>
      <c r="K119" s="4">
        <v>-8.1460000000000008</v>
      </c>
      <c r="L119" s="4">
        <v>0</v>
      </c>
    </row>
    <row r="120" spans="1:12" ht="25.5" x14ac:dyDescent="0.2">
      <c r="A120" s="2" t="s">
        <v>1287</v>
      </c>
      <c r="B120" s="3" t="s">
        <v>1289</v>
      </c>
      <c r="C120" s="4">
        <v>0</v>
      </c>
      <c r="D120" s="4">
        <v>0</v>
      </c>
      <c r="E120" s="4">
        <v>0</v>
      </c>
      <c r="F120" s="4">
        <v>0</v>
      </c>
      <c r="G120" s="4">
        <v>0</v>
      </c>
      <c r="H120" s="4">
        <v>0</v>
      </c>
      <c r="I120" s="4">
        <v>0</v>
      </c>
      <c r="J120" s="4">
        <v>0</v>
      </c>
      <c r="K120" s="4">
        <v>-8.1460000000000008</v>
      </c>
      <c r="L120" s="4">
        <v>0</v>
      </c>
    </row>
    <row r="121" spans="1:12" ht="25.5" x14ac:dyDescent="0.2">
      <c r="A121" s="35" t="s">
        <v>187</v>
      </c>
      <c r="B121" s="36" t="s">
        <v>320</v>
      </c>
      <c r="C121" s="34">
        <v>89865.2</v>
      </c>
      <c r="D121" s="34">
        <v>89865.2</v>
      </c>
      <c r="E121" s="34">
        <v>91682.439419999995</v>
      </c>
      <c r="F121" s="34"/>
      <c r="G121" s="34"/>
      <c r="H121" s="34"/>
      <c r="I121" s="34">
        <f t="shared" si="3"/>
        <v>102.02218369290894</v>
      </c>
      <c r="J121" s="34">
        <f t="shared" si="4"/>
        <v>102.02218369290894</v>
      </c>
      <c r="K121" s="34">
        <v>116792.24094</v>
      </c>
      <c r="L121" s="34">
        <f t="shared" si="5"/>
        <v>78.500454038809181</v>
      </c>
    </row>
    <row r="122" spans="1:12" ht="51" x14ac:dyDescent="0.2">
      <c r="A122" s="2" t="s">
        <v>188</v>
      </c>
      <c r="B122" s="3" t="s">
        <v>321</v>
      </c>
      <c r="C122" s="4">
        <v>4708.8999999999996</v>
      </c>
      <c r="D122" s="4">
        <v>4708.8999999999996</v>
      </c>
      <c r="E122" s="4">
        <v>3301.1585599999999</v>
      </c>
      <c r="F122" s="4"/>
      <c r="G122" s="4"/>
      <c r="H122" s="4"/>
      <c r="I122" s="4">
        <f t="shared" si="3"/>
        <v>70.104664783707449</v>
      </c>
      <c r="J122" s="4">
        <f t="shared" si="4"/>
        <v>70.104664783707449</v>
      </c>
      <c r="K122" s="4">
        <v>2014.8847499999999</v>
      </c>
      <c r="L122" s="4">
        <f t="shared" si="5"/>
        <v>163.83857984929412</v>
      </c>
    </row>
    <row r="123" spans="1:12" ht="38.25" x14ac:dyDescent="0.2">
      <c r="A123" s="2" t="s">
        <v>189</v>
      </c>
      <c r="B123" s="3" t="s">
        <v>322</v>
      </c>
      <c r="C123" s="4">
        <v>4708.8999999999996</v>
      </c>
      <c r="D123" s="4">
        <v>4708.8999999999996</v>
      </c>
      <c r="E123" s="4">
        <v>3301.1585599999999</v>
      </c>
      <c r="F123" s="4"/>
      <c r="G123" s="4"/>
      <c r="H123" s="4"/>
      <c r="I123" s="4">
        <f t="shared" si="3"/>
        <v>70.104664783707449</v>
      </c>
      <c r="J123" s="4">
        <f t="shared" si="4"/>
        <v>70.104664783707449</v>
      </c>
      <c r="K123" s="4">
        <v>2014.8847499999999</v>
      </c>
      <c r="L123" s="4">
        <f t="shared" si="5"/>
        <v>163.83857984929412</v>
      </c>
    </row>
    <row r="124" spans="1:12" x14ac:dyDescent="0.2">
      <c r="A124" s="2" t="s">
        <v>190</v>
      </c>
      <c r="B124" s="3" t="s">
        <v>323</v>
      </c>
      <c r="C124" s="4">
        <v>386</v>
      </c>
      <c r="D124" s="4">
        <v>386</v>
      </c>
      <c r="E124" s="4">
        <v>269.44240000000002</v>
      </c>
      <c r="F124" s="4"/>
      <c r="G124" s="4"/>
      <c r="H124" s="4"/>
      <c r="I124" s="4">
        <f t="shared" si="3"/>
        <v>69.8037305699482</v>
      </c>
      <c r="J124" s="4">
        <f t="shared" si="4"/>
        <v>69.8037305699482</v>
      </c>
      <c r="K124" s="4">
        <v>236.68304999999998</v>
      </c>
      <c r="L124" s="4">
        <f t="shared" si="5"/>
        <v>113.84102072370625</v>
      </c>
    </row>
    <row r="125" spans="1:12" ht="25.5" x14ac:dyDescent="0.2">
      <c r="A125" s="2" t="s">
        <v>508</v>
      </c>
      <c r="B125" s="3" t="s">
        <v>324</v>
      </c>
      <c r="C125" s="4">
        <v>386</v>
      </c>
      <c r="D125" s="4">
        <v>386</v>
      </c>
      <c r="E125" s="4">
        <v>269.44240000000002</v>
      </c>
      <c r="F125" s="4"/>
      <c r="G125" s="4"/>
      <c r="H125" s="4"/>
      <c r="I125" s="4">
        <f t="shared" si="3"/>
        <v>69.8037305699482</v>
      </c>
      <c r="J125" s="4">
        <f t="shared" si="4"/>
        <v>69.8037305699482</v>
      </c>
      <c r="K125" s="4">
        <v>236.68304999999998</v>
      </c>
      <c r="L125" s="4">
        <f t="shared" si="5"/>
        <v>113.84102072370625</v>
      </c>
    </row>
    <row r="126" spans="1:12" ht="51" x14ac:dyDescent="0.2">
      <c r="A126" s="2" t="s">
        <v>191</v>
      </c>
      <c r="B126" s="3" t="s">
        <v>325</v>
      </c>
      <c r="C126" s="4">
        <v>80359.399999999994</v>
      </c>
      <c r="D126" s="4">
        <v>80359.399999999994</v>
      </c>
      <c r="E126" s="4">
        <v>86438.38927</v>
      </c>
      <c r="F126" s="4"/>
      <c r="G126" s="4"/>
      <c r="H126" s="4"/>
      <c r="I126" s="4">
        <f t="shared" si="3"/>
        <v>107.56475193941219</v>
      </c>
      <c r="J126" s="4">
        <f t="shared" si="4"/>
        <v>107.56475193941219</v>
      </c>
      <c r="K126" s="4">
        <v>83115.254610000004</v>
      </c>
      <c r="L126" s="4">
        <f t="shared" si="5"/>
        <v>103.99822472492333</v>
      </c>
    </row>
    <row r="127" spans="1:12" ht="51" x14ac:dyDescent="0.2">
      <c r="A127" s="2" t="s">
        <v>192</v>
      </c>
      <c r="B127" s="3" t="s">
        <v>326</v>
      </c>
      <c r="C127" s="4">
        <v>46668.7</v>
      </c>
      <c r="D127" s="4">
        <v>46668.7</v>
      </c>
      <c r="E127" s="4">
        <v>62384.832399999999</v>
      </c>
      <c r="F127" s="4"/>
      <c r="G127" s="4"/>
      <c r="H127" s="4"/>
      <c r="I127" s="4">
        <f t="shared" si="3"/>
        <v>133.67595926177503</v>
      </c>
      <c r="J127" s="4">
        <f t="shared" si="4"/>
        <v>133.67595926177503</v>
      </c>
      <c r="K127" s="4">
        <v>53439.263700000003</v>
      </c>
      <c r="L127" s="4">
        <f t="shared" si="5"/>
        <v>116.73969302836782</v>
      </c>
    </row>
    <row r="128" spans="1:12" ht="51" x14ac:dyDescent="0.2">
      <c r="A128" s="2" t="s">
        <v>509</v>
      </c>
      <c r="B128" s="3" t="s">
        <v>327</v>
      </c>
      <c r="C128" s="4">
        <v>46668.7</v>
      </c>
      <c r="D128" s="4">
        <v>46668.7</v>
      </c>
      <c r="E128" s="4">
        <v>62384.832399999999</v>
      </c>
      <c r="F128" s="4"/>
      <c r="G128" s="4"/>
      <c r="H128" s="4"/>
      <c r="I128" s="4">
        <f t="shared" si="3"/>
        <v>133.67595926177503</v>
      </c>
      <c r="J128" s="4">
        <f t="shared" si="4"/>
        <v>133.67595926177503</v>
      </c>
      <c r="K128" s="4">
        <v>53439.263700000003</v>
      </c>
      <c r="L128" s="4">
        <f t="shared" si="5"/>
        <v>116.73969302836782</v>
      </c>
    </row>
    <row r="129" spans="1:12" ht="51" x14ac:dyDescent="0.2">
      <c r="A129" s="2" t="s">
        <v>193</v>
      </c>
      <c r="B129" s="3" t="s">
        <v>328</v>
      </c>
      <c r="C129" s="4">
        <v>3853.7</v>
      </c>
      <c r="D129" s="4">
        <v>3853.7</v>
      </c>
      <c r="E129" s="4">
        <v>3471.7739200000001</v>
      </c>
      <c r="F129" s="4"/>
      <c r="G129" s="4"/>
      <c r="H129" s="4"/>
      <c r="I129" s="4">
        <f t="shared" si="3"/>
        <v>90.089366582764612</v>
      </c>
      <c r="J129" s="4">
        <f t="shared" si="4"/>
        <v>90.089366582764612</v>
      </c>
      <c r="K129" s="4">
        <v>3739.1569900000004</v>
      </c>
      <c r="L129" s="4">
        <f t="shared" si="5"/>
        <v>92.849108215699701</v>
      </c>
    </row>
    <row r="130" spans="1:12" ht="51" x14ac:dyDescent="0.2">
      <c r="A130" s="2" t="s">
        <v>194</v>
      </c>
      <c r="B130" s="3" t="s">
        <v>329</v>
      </c>
      <c r="C130" s="4">
        <v>3853.7</v>
      </c>
      <c r="D130" s="4">
        <v>3853.7</v>
      </c>
      <c r="E130" s="4">
        <v>3471.7739200000001</v>
      </c>
      <c r="F130" s="4"/>
      <c r="G130" s="4"/>
      <c r="H130" s="4"/>
      <c r="I130" s="4">
        <f t="shared" si="3"/>
        <v>90.089366582764612</v>
      </c>
      <c r="J130" s="4">
        <f t="shared" si="4"/>
        <v>90.089366582764612</v>
      </c>
      <c r="K130" s="4">
        <v>3739.1569900000004</v>
      </c>
      <c r="L130" s="4">
        <f t="shared" si="5"/>
        <v>92.849108215699701</v>
      </c>
    </row>
    <row r="131" spans="1:12" ht="25.5" x14ac:dyDescent="0.2">
      <c r="A131" s="2" t="s">
        <v>195</v>
      </c>
      <c r="B131" s="3" t="s">
        <v>330</v>
      </c>
      <c r="C131" s="4">
        <v>29836.6</v>
      </c>
      <c r="D131" s="4">
        <v>29836.6</v>
      </c>
      <c r="E131" s="4">
        <v>20539.363859999998</v>
      </c>
      <c r="F131" s="4">
        <v>0</v>
      </c>
      <c r="G131" s="4">
        <v>0</v>
      </c>
      <c r="H131" s="4">
        <v>0</v>
      </c>
      <c r="I131" s="4">
        <f t="shared" si="3"/>
        <v>68.83949196624279</v>
      </c>
      <c r="J131" s="4">
        <f t="shared" si="4"/>
        <v>68.83949196624279</v>
      </c>
      <c r="K131" s="4">
        <v>25936.471020000001</v>
      </c>
      <c r="L131" s="4">
        <f t="shared" si="5"/>
        <v>79.191050487021869</v>
      </c>
    </row>
    <row r="132" spans="1:12" ht="25.5" x14ac:dyDescent="0.2">
      <c r="A132" s="2" t="s">
        <v>196</v>
      </c>
      <c r="B132" s="3" t="s">
        <v>331</v>
      </c>
      <c r="C132" s="4">
        <v>29836.6</v>
      </c>
      <c r="D132" s="4">
        <v>29836.6</v>
      </c>
      <c r="E132" s="4">
        <v>20539.363859999998</v>
      </c>
      <c r="F132" s="4">
        <v>0</v>
      </c>
      <c r="G132" s="4">
        <v>0</v>
      </c>
      <c r="H132" s="4">
        <v>0</v>
      </c>
      <c r="I132" s="4">
        <f t="shared" si="3"/>
        <v>68.83949196624279</v>
      </c>
      <c r="J132" s="4">
        <f t="shared" si="4"/>
        <v>68.83949196624279</v>
      </c>
      <c r="K132" s="4">
        <v>25936.471020000001</v>
      </c>
      <c r="L132" s="4">
        <f t="shared" si="5"/>
        <v>79.191050487021869</v>
      </c>
    </row>
    <row r="133" spans="1:12" ht="76.5" x14ac:dyDescent="0.2">
      <c r="A133" s="2" t="s">
        <v>539</v>
      </c>
      <c r="B133" s="3" t="s">
        <v>540</v>
      </c>
      <c r="C133" s="4">
        <v>0.4</v>
      </c>
      <c r="D133" s="4">
        <v>0.4</v>
      </c>
      <c r="E133" s="4">
        <v>42.419089999999997</v>
      </c>
      <c r="F133" s="4">
        <v>0</v>
      </c>
      <c r="G133" s="4">
        <v>0</v>
      </c>
      <c r="H133" s="4">
        <v>0</v>
      </c>
      <c r="I133" s="4" t="s">
        <v>1347</v>
      </c>
      <c r="J133" s="4" t="s">
        <v>1347</v>
      </c>
      <c r="K133" s="4">
        <v>0.3629</v>
      </c>
      <c r="L133" s="4" t="s">
        <v>1347</v>
      </c>
    </row>
    <row r="134" spans="1:12" ht="25.5" x14ac:dyDescent="0.2">
      <c r="A134" s="2" t="s">
        <v>530</v>
      </c>
      <c r="B134" s="3" t="s">
        <v>535</v>
      </c>
      <c r="C134" s="4">
        <v>243.6</v>
      </c>
      <c r="D134" s="4">
        <v>243.6</v>
      </c>
      <c r="E134" s="4">
        <v>469.05853000000002</v>
      </c>
      <c r="F134" s="4"/>
      <c r="G134" s="4"/>
      <c r="H134" s="4"/>
      <c r="I134" s="4">
        <f t="shared" si="3"/>
        <v>192.55276272577996</v>
      </c>
      <c r="J134" s="4">
        <f t="shared" si="4"/>
        <v>192.55276272577996</v>
      </c>
      <c r="K134" s="4">
        <v>251.10473000000002</v>
      </c>
      <c r="L134" s="4">
        <f t="shared" si="5"/>
        <v>186.79796672886249</v>
      </c>
    </row>
    <row r="135" spans="1:12" ht="25.5" x14ac:dyDescent="0.2">
      <c r="A135" s="2" t="s">
        <v>531</v>
      </c>
      <c r="B135" s="3" t="s">
        <v>536</v>
      </c>
      <c r="C135" s="4">
        <v>243.6</v>
      </c>
      <c r="D135" s="4">
        <v>243.6</v>
      </c>
      <c r="E135" s="4">
        <v>469.05853000000002</v>
      </c>
      <c r="F135" s="4"/>
      <c r="G135" s="4"/>
      <c r="H135" s="4"/>
      <c r="I135" s="4">
        <f t="shared" si="3"/>
        <v>192.55276272577996</v>
      </c>
      <c r="J135" s="4">
        <f t="shared" si="4"/>
        <v>192.55276272577996</v>
      </c>
      <c r="K135" s="4">
        <v>251.10473000000002</v>
      </c>
      <c r="L135" s="4">
        <f t="shared" si="5"/>
        <v>186.79796672886249</v>
      </c>
    </row>
    <row r="136" spans="1:12" s="16" customFormat="1" ht="63.75" x14ac:dyDescent="0.2">
      <c r="A136" s="2" t="s">
        <v>547</v>
      </c>
      <c r="B136" s="3" t="s">
        <v>537</v>
      </c>
      <c r="C136" s="4">
        <v>243.6</v>
      </c>
      <c r="D136" s="4">
        <v>243.6</v>
      </c>
      <c r="E136" s="4">
        <v>469.05853000000002</v>
      </c>
      <c r="F136" s="4"/>
      <c r="G136" s="4"/>
      <c r="H136" s="4"/>
      <c r="I136" s="4">
        <f t="shared" si="3"/>
        <v>192.55276272577996</v>
      </c>
      <c r="J136" s="4">
        <f t="shared" si="4"/>
        <v>192.55276272577996</v>
      </c>
      <c r="K136" s="4">
        <v>251.10473000000002</v>
      </c>
      <c r="L136" s="4">
        <f t="shared" si="5"/>
        <v>186.79796672886249</v>
      </c>
    </row>
    <row r="137" spans="1:12" s="16" customFormat="1" x14ac:dyDescent="0.2">
      <c r="A137" s="2" t="s">
        <v>197</v>
      </c>
      <c r="B137" s="3" t="s">
        <v>332</v>
      </c>
      <c r="C137" s="4">
        <v>3762.3</v>
      </c>
      <c r="D137" s="4">
        <v>3762.3</v>
      </c>
      <c r="E137" s="4">
        <v>769.25699999999995</v>
      </c>
      <c r="F137" s="4"/>
      <c r="G137" s="4"/>
      <c r="H137" s="4"/>
      <c r="I137" s="4">
        <f t="shared" si="3"/>
        <v>20.4464556255482</v>
      </c>
      <c r="J137" s="4">
        <f t="shared" si="4"/>
        <v>20.4464556255482</v>
      </c>
      <c r="K137" s="4">
        <v>30642.610969999998</v>
      </c>
      <c r="L137" s="4">
        <f t="shared" si="5"/>
        <v>2.5104159719063261</v>
      </c>
    </row>
    <row r="138" spans="1:12" ht="38.25" x14ac:dyDescent="0.2">
      <c r="A138" s="2" t="s">
        <v>198</v>
      </c>
      <c r="B138" s="3" t="s">
        <v>333</v>
      </c>
      <c r="C138" s="4">
        <v>3762.3</v>
      </c>
      <c r="D138" s="4">
        <v>3762.3</v>
      </c>
      <c r="E138" s="4">
        <v>769.25699999999995</v>
      </c>
      <c r="F138" s="4"/>
      <c r="G138" s="4"/>
      <c r="H138" s="4"/>
      <c r="I138" s="4">
        <f t="shared" si="3"/>
        <v>20.4464556255482</v>
      </c>
      <c r="J138" s="4">
        <f t="shared" si="4"/>
        <v>20.4464556255482</v>
      </c>
      <c r="K138" s="4">
        <v>30642.610969999998</v>
      </c>
      <c r="L138" s="4">
        <f t="shared" si="5"/>
        <v>2.5104159719063261</v>
      </c>
    </row>
    <row r="139" spans="1:12" ht="38.25" x14ac:dyDescent="0.2">
      <c r="A139" s="2" t="s">
        <v>199</v>
      </c>
      <c r="B139" s="3" t="s">
        <v>334</v>
      </c>
      <c r="C139" s="4">
        <v>3762.3</v>
      </c>
      <c r="D139" s="4">
        <v>3762.3</v>
      </c>
      <c r="E139" s="4">
        <v>769.25699999999995</v>
      </c>
      <c r="F139" s="4"/>
      <c r="G139" s="4"/>
      <c r="H139" s="4"/>
      <c r="I139" s="4">
        <f t="shared" si="3"/>
        <v>20.4464556255482</v>
      </c>
      <c r="J139" s="4">
        <f t="shared" si="4"/>
        <v>20.4464556255482</v>
      </c>
      <c r="K139" s="4">
        <v>30642.610969999998</v>
      </c>
      <c r="L139" s="4">
        <f t="shared" si="5"/>
        <v>2.5104159719063261</v>
      </c>
    </row>
    <row r="140" spans="1:12" ht="51" x14ac:dyDescent="0.2">
      <c r="A140" s="2" t="s">
        <v>624</v>
      </c>
      <c r="B140" s="3" t="s">
        <v>625</v>
      </c>
      <c r="C140" s="4">
        <v>405</v>
      </c>
      <c r="D140" s="4">
        <v>405</v>
      </c>
      <c r="E140" s="4">
        <v>435.13365999999996</v>
      </c>
      <c r="F140" s="4"/>
      <c r="G140" s="4"/>
      <c r="H140" s="4"/>
      <c r="I140" s="4">
        <f t="shared" si="3"/>
        <v>107.4404098765432</v>
      </c>
      <c r="J140" s="4">
        <f t="shared" si="4"/>
        <v>107.4404098765432</v>
      </c>
      <c r="K140" s="4">
        <v>531.70282999999995</v>
      </c>
      <c r="L140" s="4">
        <f t="shared" si="5"/>
        <v>81.837755123477535</v>
      </c>
    </row>
    <row r="141" spans="1:12" ht="51" x14ac:dyDescent="0.2">
      <c r="A141" s="2" t="s">
        <v>626</v>
      </c>
      <c r="B141" s="3" t="s">
        <v>627</v>
      </c>
      <c r="C141" s="4">
        <v>405</v>
      </c>
      <c r="D141" s="4">
        <v>405</v>
      </c>
      <c r="E141" s="4">
        <v>435.13365999999996</v>
      </c>
      <c r="F141" s="4"/>
      <c r="G141" s="4"/>
      <c r="H141" s="4"/>
      <c r="I141" s="4">
        <f t="shared" si="3"/>
        <v>107.4404098765432</v>
      </c>
      <c r="J141" s="4">
        <f t="shared" si="4"/>
        <v>107.4404098765432</v>
      </c>
      <c r="K141" s="4">
        <v>531.70282999999995</v>
      </c>
      <c r="L141" s="4">
        <f t="shared" si="5"/>
        <v>81.837755123477535</v>
      </c>
    </row>
    <row r="142" spans="1:12" ht="63.75" x14ac:dyDescent="0.2">
      <c r="A142" s="2" t="s">
        <v>628</v>
      </c>
      <c r="B142" s="3" t="s">
        <v>629</v>
      </c>
      <c r="C142" s="4">
        <v>405</v>
      </c>
      <c r="D142" s="4">
        <v>405</v>
      </c>
      <c r="E142" s="4">
        <v>435.13365999999996</v>
      </c>
      <c r="F142" s="4"/>
      <c r="G142" s="4"/>
      <c r="H142" s="4"/>
      <c r="I142" s="4">
        <f t="shared" si="3"/>
        <v>107.4404098765432</v>
      </c>
      <c r="J142" s="4">
        <f t="shared" si="4"/>
        <v>107.4404098765432</v>
      </c>
      <c r="K142" s="4">
        <v>531.70282999999995</v>
      </c>
      <c r="L142" s="4">
        <f t="shared" si="5"/>
        <v>81.837755123477535</v>
      </c>
    </row>
    <row r="143" spans="1:12" x14ac:dyDescent="0.2">
      <c r="A143" s="35" t="s">
        <v>200</v>
      </c>
      <c r="B143" s="36" t="s">
        <v>335</v>
      </c>
      <c r="C143" s="34">
        <v>348430.2</v>
      </c>
      <c r="D143" s="34">
        <v>348430.2</v>
      </c>
      <c r="E143" s="34">
        <v>421570.70087</v>
      </c>
      <c r="F143" s="34"/>
      <c r="G143" s="34"/>
      <c r="H143" s="34"/>
      <c r="I143" s="34">
        <f t="shared" si="3"/>
        <v>120.99143555007575</v>
      </c>
      <c r="J143" s="34">
        <f t="shared" si="4"/>
        <v>120.99143555007575</v>
      </c>
      <c r="K143" s="34">
        <v>364023.54411000002</v>
      </c>
      <c r="L143" s="34">
        <f t="shared" si="5"/>
        <v>115.80863592235411</v>
      </c>
    </row>
    <row r="144" spans="1:12" x14ac:dyDescent="0.2">
      <c r="A144" s="2" t="s">
        <v>201</v>
      </c>
      <c r="B144" s="3" t="s">
        <v>336</v>
      </c>
      <c r="C144" s="4">
        <v>14255.9</v>
      </c>
      <c r="D144" s="4">
        <v>14255.9</v>
      </c>
      <c r="E144" s="4">
        <v>36829.460330000002</v>
      </c>
      <c r="F144" s="4"/>
      <c r="G144" s="4"/>
      <c r="H144" s="4"/>
      <c r="I144" s="4" t="s">
        <v>1347</v>
      </c>
      <c r="J144" s="4" t="s">
        <v>1347</v>
      </c>
      <c r="K144" s="4">
        <v>14720.45408</v>
      </c>
      <c r="L144" s="4" t="s">
        <v>1347</v>
      </c>
    </row>
    <row r="145" spans="1:12" ht="25.5" x14ac:dyDescent="0.2">
      <c r="A145" s="2" t="s">
        <v>911</v>
      </c>
      <c r="B145" s="3" t="s">
        <v>337</v>
      </c>
      <c r="C145" s="4">
        <v>5464.7</v>
      </c>
      <c r="D145" s="4">
        <v>5464.7</v>
      </c>
      <c r="E145" s="4">
        <v>2742.6733399999998</v>
      </c>
      <c r="F145" s="4"/>
      <c r="G145" s="4"/>
      <c r="H145" s="4"/>
      <c r="I145" s="4">
        <f t="shared" si="3"/>
        <v>50.188909546727182</v>
      </c>
      <c r="J145" s="4">
        <f t="shared" si="4"/>
        <v>50.188909546727182</v>
      </c>
      <c r="K145" s="4">
        <v>3877.38058</v>
      </c>
      <c r="L145" s="4">
        <f t="shared" si="5"/>
        <v>70.735211140919262</v>
      </c>
    </row>
    <row r="146" spans="1:12" x14ac:dyDescent="0.2">
      <c r="A146" s="2" t="s">
        <v>202</v>
      </c>
      <c r="B146" s="3" t="s">
        <v>338</v>
      </c>
      <c r="C146" s="4">
        <v>4135.5</v>
      </c>
      <c r="D146" s="4">
        <v>4135.5</v>
      </c>
      <c r="E146" s="4">
        <v>2973.2916299999997</v>
      </c>
      <c r="F146" s="4"/>
      <c r="G146" s="4"/>
      <c r="H146" s="4"/>
      <c r="I146" s="4">
        <f t="shared" ref="I146:I210" si="6">E146/C146*100</f>
        <v>71.896787087413855</v>
      </c>
      <c r="J146" s="4">
        <f t="shared" ref="J146:J210" si="7">E146/D146*100</f>
        <v>71.896787087413855</v>
      </c>
      <c r="K146" s="4">
        <v>3779.6669500000003</v>
      </c>
      <c r="L146" s="4">
        <f t="shared" ref="L146:L197" si="8">E146/K146*100</f>
        <v>78.665439821357793</v>
      </c>
    </row>
    <row r="147" spans="1:12" x14ac:dyDescent="0.2">
      <c r="A147" s="2" t="s">
        <v>203</v>
      </c>
      <c r="B147" s="3" t="s">
        <v>339</v>
      </c>
      <c r="C147" s="4">
        <v>4654.1000000000004</v>
      </c>
      <c r="D147" s="4">
        <v>4654.1000000000004</v>
      </c>
      <c r="E147" s="4">
        <v>31113.495360000001</v>
      </c>
      <c r="F147" s="4"/>
      <c r="G147" s="4"/>
      <c r="H147" s="4"/>
      <c r="I147" s="4" t="s">
        <v>1347</v>
      </c>
      <c r="J147" s="4" t="s">
        <v>1347</v>
      </c>
      <c r="K147" s="4">
        <v>7063.4065499999997</v>
      </c>
      <c r="L147" s="4" t="s">
        <v>1347</v>
      </c>
    </row>
    <row r="148" spans="1:12" x14ac:dyDescent="0.2">
      <c r="A148" s="2" t="s">
        <v>591</v>
      </c>
      <c r="B148" s="3" t="s">
        <v>614</v>
      </c>
      <c r="C148" s="4">
        <v>3402.9</v>
      </c>
      <c r="D148" s="4">
        <v>3402.9</v>
      </c>
      <c r="E148" s="4">
        <v>21844.059799999999</v>
      </c>
      <c r="F148" s="4"/>
      <c r="G148" s="4"/>
      <c r="H148" s="4"/>
      <c r="I148" s="4" t="s">
        <v>1347</v>
      </c>
      <c r="J148" s="4" t="s">
        <v>1347</v>
      </c>
      <c r="K148" s="4">
        <v>6857.7680499999997</v>
      </c>
      <c r="L148" s="4" t="s">
        <v>1347</v>
      </c>
    </row>
    <row r="149" spans="1:12" x14ac:dyDescent="0.2">
      <c r="A149" s="2" t="s">
        <v>592</v>
      </c>
      <c r="B149" s="3" t="s">
        <v>615</v>
      </c>
      <c r="C149" s="4">
        <v>1251.2</v>
      </c>
      <c r="D149" s="4">
        <v>1251.2</v>
      </c>
      <c r="E149" s="4">
        <v>9269.4355599999999</v>
      </c>
      <c r="F149" s="4"/>
      <c r="G149" s="4"/>
      <c r="H149" s="4"/>
      <c r="I149" s="4" t="s">
        <v>1347</v>
      </c>
      <c r="J149" s="4" t="s">
        <v>1347</v>
      </c>
      <c r="K149" s="4">
        <v>205.63849999999999</v>
      </c>
      <c r="L149" s="4" t="s">
        <v>1347</v>
      </c>
    </row>
    <row r="150" spans="1:12" ht="25.5" x14ac:dyDescent="0.2">
      <c r="A150" s="2" t="s">
        <v>912</v>
      </c>
      <c r="B150" s="3" t="s">
        <v>1115</v>
      </c>
      <c r="C150" s="4">
        <v>1.6</v>
      </c>
      <c r="D150" s="4">
        <v>1.6</v>
      </c>
      <c r="E150" s="4">
        <v>0</v>
      </c>
      <c r="F150" s="4"/>
      <c r="G150" s="4"/>
      <c r="H150" s="4"/>
      <c r="I150" s="4">
        <f t="shared" si="6"/>
        <v>0</v>
      </c>
      <c r="J150" s="4">
        <f t="shared" si="7"/>
        <v>0</v>
      </c>
      <c r="K150" s="4">
        <v>0</v>
      </c>
      <c r="L150" s="4">
        <v>0</v>
      </c>
    </row>
    <row r="151" spans="1:12" x14ac:dyDescent="0.2">
      <c r="A151" s="2" t="s">
        <v>204</v>
      </c>
      <c r="B151" s="3" t="s">
        <v>340</v>
      </c>
      <c r="C151" s="4">
        <v>13161</v>
      </c>
      <c r="D151" s="4">
        <v>13161</v>
      </c>
      <c r="E151" s="4">
        <v>1495.32754</v>
      </c>
      <c r="F151" s="4"/>
      <c r="G151" s="4"/>
      <c r="H151" s="4"/>
      <c r="I151" s="4">
        <f t="shared" si="6"/>
        <v>11.361807917331509</v>
      </c>
      <c r="J151" s="4">
        <f t="shared" si="7"/>
        <v>11.361807917331509</v>
      </c>
      <c r="K151" s="4">
        <v>5058.4327999999996</v>
      </c>
      <c r="L151" s="4">
        <f t="shared" si="8"/>
        <v>29.561083424890022</v>
      </c>
    </row>
    <row r="152" spans="1:12" ht="38.25" x14ac:dyDescent="0.2">
      <c r="A152" s="2" t="s">
        <v>449</v>
      </c>
      <c r="B152" s="3" t="s">
        <v>341</v>
      </c>
      <c r="C152" s="4">
        <v>12403</v>
      </c>
      <c r="D152" s="4">
        <v>12403</v>
      </c>
      <c r="E152" s="4">
        <v>974.69584999999995</v>
      </c>
      <c r="F152" s="4"/>
      <c r="G152" s="4"/>
      <c r="H152" s="4"/>
      <c r="I152" s="4">
        <f t="shared" si="6"/>
        <v>7.8585491413367734</v>
      </c>
      <c r="J152" s="4">
        <f t="shared" si="7"/>
        <v>7.8585491413367734</v>
      </c>
      <c r="K152" s="4">
        <v>4466.9050700000007</v>
      </c>
      <c r="L152" s="4">
        <f t="shared" si="8"/>
        <v>21.820384242013898</v>
      </c>
    </row>
    <row r="153" spans="1:12" ht="38.25" x14ac:dyDescent="0.2">
      <c r="A153" s="2" t="s">
        <v>450</v>
      </c>
      <c r="B153" s="3" t="s">
        <v>342</v>
      </c>
      <c r="C153" s="4">
        <v>12403</v>
      </c>
      <c r="D153" s="4">
        <v>12403</v>
      </c>
      <c r="E153" s="4">
        <v>974.69584999999995</v>
      </c>
      <c r="F153" s="4"/>
      <c r="G153" s="4"/>
      <c r="H153" s="4"/>
      <c r="I153" s="4">
        <f t="shared" si="6"/>
        <v>7.8585491413367734</v>
      </c>
      <c r="J153" s="4">
        <f t="shared" si="7"/>
        <v>7.8585491413367734</v>
      </c>
      <c r="K153" s="4">
        <v>4466.9050700000007</v>
      </c>
      <c r="L153" s="4">
        <f t="shared" si="8"/>
        <v>21.820384242013898</v>
      </c>
    </row>
    <row r="154" spans="1:12" ht="25.5" x14ac:dyDescent="0.2">
      <c r="A154" s="2" t="s">
        <v>451</v>
      </c>
      <c r="B154" s="3" t="s">
        <v>343</v>
      </c>
      <c r="C154" s="4">
        <v>53</v>
      </c>
      <c r="D154" s="4">
        <v>53</v>
      </c>
      <c r="E154" s="4">
        <v>50.631689999999999</v>
      </c>
      <c r="F154" s="4"/>
      <c r="G154" s="4"/>
      <c r="H154" s="4"/>
      <c r="I154" s="4">
        <f t="shared" si="6"/>
        <v>95.531490566037732</v>
      </c>
      <c r="J154" s="4">
        <f t="shared" si="7"/>
        <v>95.531490566037732</v>
      </c>
      <c r="K154" s="4">
        <v>61.777730000000005</v>
      </c>
      <c r="L154" s="4">
        <f t="shared" si="8"/>
        <v>81.95783496739034</v>
      </c>
    </row>
    <row r="155" spans="1:12" ht="38.25" x14ac:dyDescent="0.2">
      <c r="A155" s="2" t="s">
        <v>913</v>
      </c>
      <c r="B155" s="3" t="s">
        <v>344</v>
      </c>
      <c r="C155" s="4">
        <v>605</v>
      </c>
      <c r="D155" s="4">
        <v>605</v>
      </c>
      <c r="E155" s="4">
        <v>470</v>
      </c>
      <c r="F155" s="4"/>
      <c r="G155" s="4"/>
      <c r="H155" s="4"/>
      <c r="I155" s="4">
        <f t="shared" si="6"/>
        <v>77.685950413223139</v>
      </c>
      <c r="J155" s="4">
        <f t="shared" si="7"/>
        <v>77.685950413223139</v>
      </c>
      <c r="K155" s="4">
        <v>529.75</v>
      </c>
      <c r="L155" s="4">
        <f t="shared" si="8"/>
        <v>88.721094856064184</v>
      </c>
    </row>
    <row r="156" spans="1:12" ht="76.5" x14ac:dyDescent="0.2">
      <c r="A156" s="2" t="s">
        <v>914</v>
      </c>
      <c r="B156" s="3" t="s">
        <v>345</v>
      </c>
      <c r="C156" s="4">
        <v>605</v>
      </c>
      <c r="D156" s="4">
        <v>605</v>
      </c>
      <c r="E156" s="4">
        <v>470</v>
      </c>
      <c r="F156" s="4"/>
      <c r="G156" s="4"/>
      <c r="H156" s="4"/>
      <c r="I156" s="4">
        <f t="shared" si="6"/>
        <v>77.685950413223139</v>
      </c>
      <c r="J156" s="4">
        <f t="shared" si="7"/>
        <v>77.685950413223139</v>
      </c>
      <c r="K156" s="4">
        <v>529.75</v>
      </c>
      <c r="L156" s="4">
        <f t="shared" si="8"/>
        <v>88.721094856064184</v>
      </c>
    </row>
    <row r="157" spans="1:12" x14ac:dyDescent="0.2">
      <c r="A157" s="2" t="s">
        <v>452</v>
      </c>
      <c r="B157" s="3" t="s">
        <v>346</v>
      </c>
      <c r="C157" s="4">
        <v>100</v>
      </c>
      <c r="D157" s="4">
        <v>100</v>
      </c>
      <c r="E157" s="4">
        <v>0</v>
      </c>
      <c r="F157" s="4"/>
      <c r="G157" s="4"/>
      <c r="H157" s="4"/>
      <c r="I157" s="4">
        <f t="shared" si="6"/>
        <v>0</v>
      </c>
      <c r="J157" s="4">
        <f t="shared" si="7"/>
        <v>0</v>
      </c>
      <c r="K157" s="4">
        <v>0</v>
      </c>
      <c r="L157" s="4">
        <v>0</v>
      </c>
    </row>
    <row r="158" spans="1:12" ht="25.5" x14ac:dyDescent="0.2">
      <c r="A158" s="2" t="s">
        <v>453</v>
      </c>
      <c r="B158" s="3" t="s">
        <v>347</v>
      </c>
      <c r="C158" s="4">
        <v>100</v>
      </c>
      <c r="D158" s="4">
        <v>100</v>
      </c>
      <c r="E158" s="4">
        <v>0</v>
      </c>
      <c r="F158" s="4"/>
      <c r="G158" s="4"/>
      <c r="H158" s="4"/>
      <c r="I158" s="4">
        <f t="shared" si="6"/>
        <v>0</v>
      </c>
      <c r="J158" s="4">
        <f t="shared" si="7"/>
        <v>0</v>
      </c>
      <c r="K158" s="4">
        <v>0</v>
      </c>
      <c r="L158" s="4">
        <v>0</v>
      </c>
    </row>
    <row r="159" spans="1:12" s="16" customFormat="1" x14ac:dyDescent="0.2">
      <c r="A159" s="2" t="s">
        <v>205</v>
      </c>
      <c r="B159" s="3" t="s">
        <v>348</v>
      </c>
      <c r="C159" s="4">
        <v>321013.3</v>
      </c>
      <c r="D159" s="4">
        <v>321013.3</v>
      </c>
      <c r="E159" s="4">
        <v>383245.913</v>
      </c>
      <c r="F159" s="4"/>
      <c r="G159" s="4"/>
      <c r="H159" s="4"/>
      <c r="I159" s="4">
        <f t="shared" si="6"/>
        <v>119.38630362044189</v>
      </c>
      <c r="J159" s="4">
        <f t="shared" si="7"/>
        <v>119.38630362044189</v>
      </c>
      <c r="K159" s="4">
        <v>344244.65723000001</v>
      </c>
      <c r="L159" s="4">
        <f t="shared" si="8"/>
        <v>111.3295166535997</v>
      </c>
    </row>
    <row r="160" spans="1:12" x14ac:dyDescent="0.2">
      <c r="A160" s="2" t="s">
        <v>206</v>
      </c>
      <c r="B160" s="3" t="s">
        <v>349</v>
      </c>
      <c r="C160" s="4">
        <v>321013.3</v>
      </c>
      <c r="D160" s="4">
        <v>321013.3</v>
      </c>
      <c r="E160" s="4">
        <v>383245.913</v>
      </c>
      <c r="F160" s="4"/>
      <c r="G160" s="4"/>
      <c r="H160" s="4"/>
      <c r="I160" s="4">
        <f t="shared" si="6"/>
        <v>119.38630362044189</v>
      </c>
      <c r="J160" s="4">
        <f t="shared" si="7"/>
        <v>119.38630362044189</v>
      </c>
      <c r="K160" s="4">
        <v>344244.65723000001</v>
      </c>
      <c r="L160" s="4">
        <f t="shared" si="8"/>
        <v>111.3295166535997</v>
      </c>
    </row>
    <row r="161" spans="1:12" ht="38.25" x14ac:dyDescent="0.2">
      <c r="A161" s="2" t="s">
        <v>915</v>
      </c>
      <c r="B161" s="3" t="s">
        <v>350</v>
      </c>
      <c r="C161" s="4">
        <v>12505</v>
      </c>
      <c r="D161" s="4">
        <v>12505</v>
      </c>
      <c r="E161" s="4">
        <v>2939.42175</v>
      </c>
      <c r="F161" s="4"/>
      <c r="G161" s="4"/>
      <c r="H161" s="4"/>
      <c r="I161" s="4">
        <f t="shared" si="6"/>
        <v>23.505971611355459</v>
      </c>
      <c r="J161" s="4">
        <f t="shared" si="7"/>
        <v>23.505971611355459</v>
      </c>
      <c r="K161" s="4">
        <v>11572.064550000001</v>
      </c>
      <c r="L161" s="4">
        <f t="shared" si="8"/>
        <v>25.401014117225952</v>
      </c>
    </row>
    <row r="162" spans="1:12" ht="25.5" x14ac:dyDescent="0.2">
      <c r="A162" s="2" t="s">
        <v>207</v>
      </c>
      <c r="B162" s="3" t="s">
        <v>351</v>
      </c>
      <c r="C162" s="4">
        <v>284079.2</v>
      </c>
      <c r="D162" s="4">
        <v>284079.2</v>
      </c>
      <c r="E162" s="4">
        <v>358977.45009</v>
      </c>
      <c r="F162" s="4"/>
      <c r="G162" s="4"/>
      <c r="H162" s="4"/>
      <c r="I162" s="4">
        <f t="shared" si="6"/>
        <v>126.36527070267726</v>
      </c>
      <c r="J162" s="4">
        <f t="shared" si="7"/>
        <v>126.36527070267726</v>
      </c>
      <c r="K162" s="4">
        <v>310557.51701999997</v>
      </c>
      <c r="L162" s="4">
        <f t="shared" si="8"/>
        <v>115.59129321184062</v>
      </c>
    </row>
    <row r="163" spans="1:12" ht="25.5" x14ac:dyDescent="0.2">
      <c r="A163" s="2" t="s">
        <v>208</v>
      </c>
      <c r="B163" s="3" t="s">
        <v>352</v>
      </c>
      <c r="C163" s="4">
        <v>24429.1</v>
      </c>
      <c r="D163" s="4">
        <v>24429.1</v>
      </c>
      <c r="E163" s="4">
        <v>21329.041160000001</v>
      </c>
      <c r="F163" s="4"/>
      <c r="G163" s="4"/>
      <c r="H163" s="4"/>
      <c r="I163" s="4">
        <f t="shared" si="6"/>
        <v>87.309975234454001</v>
      </c>
      <c r="J163" s="4">
        <f t="shared" si="7"/>
        <v>87.309975234454001</v>
      </c>
      <c r="K163" s="4">
        <v>22115.075659999999</v>
      </c>
      <c r="L163" s="4">
        <f t="shared" si="8"/>
        <v>96.445707389454171</v>
      </c>
    </row>
    <row r="164" spans="1:12" ht="25.5" x14ac:dyDescent="0.2">
      <c r="A164" s="35" t="s">
        <v>637</v>
      </c>
      <c r="B164" s="36" t="s">
        <v>353</v>
      </c>
      <c r="C164" s="34">
        <v>1363430.6</v>
      </c>
      <c r="D164" s="34">
        <v>1363430.6</v>
      </c>
      <c r="E164" s="34">
        <v>961479.93648999999</v>
      </c>
      <c r="F164" s="34"/>
      <c r="G164" s="34"/>
      <c r="H164" s="34"/>
      <c r="I164" s="34">
        <f t="shared" si="6"/>
        <v>70.519169548490396</v>
      </c>
      <c r="J164" s="34">
        <f t="shared" si="7"/>
        <v>70.519169548490396</v>
      </c>
      <c r="K164" s="34">
        <v>251026.31659</v>
      </c>
      <c r="L164" s="34" t="s">
        <v>1347</v>
      </c>
    </row>
    <row r="165" spans="1:12" x14ac:dyDescent="0.2">
      <c r="A165" s="2" t="s">
        <v>209</v>
      </c>
      <c r="B165" s="3" t="s">
        <v>354</v>
      </c>
      <c r="C165" s="4">
        <v>42861.599999999999</v>
      </c>
      <c r="D165" s="4">
        <v>42861.599999999999</v>
      </c>
      <c r="E165" s="4">
        <v>23434.480469999999</v>
      </c>
      <c r="F165" s="4"/>
      <c r="G165" s="4"/>
      <c r="H165" s="4"/>
      <c r="I165" s="4">
        <f t="shared" si="6"/>
        <v>54.674768254101572</v>
      </c>
      <c r="J165" s="4">
        <f t="shared" si="7"/>
        <v>54.674768254101572</v>
      </c>
      <c r="K165" s="4">
        <v>20727.590370000002</v>
      </c>
      <c r="L165" s="4">
        <f t="shared" si="8"/>
        <v>113.05935736706667</v>
      </c>
    </row>
    <row r="166" spans="1:12" ht="38.25" x14ac:dyDescent="0.2">
      <c r="A166" s="2" t="s">
        <v>548</v>
      </c>
      <c r="B166" s="3" t="s">
        <v>577</v>
      </c>
      <c r="C166" s="4">
        <v>14</v>
      </c>
      <c r="D166" s="4">
        <v>14</v>
      </c>
      <c r="E166" s="4">
        <v>6.05</v>
      </c>
      <c r="F166" s="4"/>
      <c r="G166" s="4"/>
      <c r="H166" s="4"/>
      <c r="I166" s="4">
        <f t="shared" si="6"/>
        <v>43.214285714285708</v>
      </c>
      <c r="J166" s="4">
        <f t="shared" si="7"/>
        <v>43.214285714285708</v>
      </c>
      <c r="K166" s="4">
        <v>11.15</v>
      </c>
      <c r="L166" s="4">
        <f t="shared" si="8"/>
        <v>54.260089686098652</v>
      </c>
    </row>
    <row r="167" spans="1:12" ht="25.5" x14ac:dyDescent="0.2">
      <c r="A167" s="2" t="s">
        <v>549</v>
      </c>
      <c r="B167" s="3" t="s">
        <v>578</v>
      </c>
      <c r="C167" s="4">
        <v>481.3</v>
      </c>
      <c r="D167" s="4">
        <v>481.3</v>
      </c>
      <c r="E167" s="4">
        <v>422.40484000000004</v>
      </c>
      <c r="F167" s="4"/>
      <c r="G167" s="4"/>
      <c r="H167" s="4"/>
      <c r="I167" s="4">
        <f t="shared" si="6"/>
        <v>87.763316019114896</v>
      </c>
      <c r="J167" s="4">
        <f t="shared" si="7"/>
        <v>87.763316019114896</v>
      </c>
      <c r="K167" s="4">
        <v>464.78012000000001</v>
      </c>
      <c r="L167" s="4">
        <f t="shared" si="8"/>
        <v>90.882725362694089</v>
      </c>
    </row>
    <row r="168" spans="1:12" ht="25.5" x14ac:dyDescent="0.2">
      <c r="A168" s="2" t="s">
        <v>1290</v>
      </c>
      <c r="B168" s="3" t="s">
        <v>1291</v>
      </c>
      <c r="C168" s="4">
        <v>0</v>
      </c>
      <c r="D168" s="4">
        <v>0</v>
      </c>
      <c r="E168" s="4">
        <v>0</v>
      </c>
      <c r="F168" s="4"/>
      <c r="G168" s="4"/>
      <c r="H168" s="4"/>
      <c r="I168" s="4">
        <v>0</v>
      </c>
      <c r="J168" s="4">
        <v>0</v>
      </c>
      <c r="K168" s="4">
        <v>0.1</v>
      </c>
      <c r="L168" s="4">
        <f t="shared" si="8"/>
        <v>0</v>
      </c>
    </row>
    <row r="169" spans="1:12" x14ac:dyDescent="0.2">
      <c r="A169" s="2" t="s">
        <v>550</v>
      </c>
      <c r="B169" s="3" t="s">
        <v>579</v>
      </c>
      <c r="C169" s="4">
        <v>2</v>
      </c>
      <c r="D169" s="4">
        <v>2</v>
      </c>
      <c r="E169" s="4">
        <v>0.4</v>
      </c>
      <c r="F169" s="4"/>
      <c r="G169" s="4"/>
      <c r="H169" s="4"/>
      <c r="I169" s="4">
        <f t="shared" si="6"/>
        <v>20</v>
      </c>
      <c r="J169" s="4">
        <f t="shared" si="7"/>
        <v>20</v>
      </c>
      <c r="K169" s="4">
        <v>1.575</v>
      </c>
      <c r="L169" s="4">
        <f t="shared" si="8"/>
        <v>25.396825396825403</v>
      </c>
    </row>
    <row r="170" spans="1:12" ht="25.5" x14ac:dyDescent="0.2">
      <c r="A170" s="2" t="s">
        <v>454</v>
      </c>
      <c r="B170" s="3" t="s">
        <v>474</v>
      </c>
      <c r="C170" s="4">
        <v>22.6</v>
      </c>
      <c r="D170" s="4">
        <v>22.6</v>
      </c>
      <c r="E170" s="4">
        <v>60.25</v>
      </c>
      <c r="F170" s="4"/>
      <c r="G170" s="4"/>
      <c r="H170" s="4"/>
      <c r="I170" s="4" t="s">
        <v>1347</v>
      </c>
      <c r="J170" s="4" t="s">
        <v>1347</v>
      </c>
      <c r="K170" s="4">
        <v>27.15</v>
      </c>
      <c r="L170" s="4" t="s">
        <v>1347</v>
      </c>
    </row>
    <row r="171" spans="1:12" s="16" customFormat="1" ht="51" x14ac:dyDescent="0.2">
      <c r="A171" s="2" t="s">
        <v>455</v>
      </c>
      <c r="B171" s="3" t="s">
        <v>475</v>
      </c>
      <c r="C171" s="4">
        <v>22.6</v>
      </c>
      <c r="D171" s="4">
        <v>22.6</v>
      </c>
      <c r="E171" s="4">
        <v>60.25</v>
      </c>
      <c r="F171" s="4"/>
      <c r="G171" s="4"/>
      <c r="H171" s="4"/>
      <c r="I171" s="4" t="s">
        <v>1347</v>
      </c>
      <c r="J171" s="4" t="s">
        <v>1347</v>
      </c>
      <c r="K171" s="4">
        <v>27.15</v>
      </c>
      <c r="L171" s="4" t="s">
        <v>1347</v>
      </c>
    </row>
    <row r="172" spans="1:12" ht="25.5" x14ac:dyDescent="0.2">
      <c r="A172" s="2" t="s">
        <v>510</v>
      </c>
      <c r="B172" s="3" t="s">
        <v>355</v>
      </c>
      <c r="C172" s="4">
        <v>166.8</v>
      </c>
      <c r="D172" s="4">
        <v>166.8</v>
      </c>
      <c r="E172" s="4">
        <v>123.30080000000001</v>
      </c>
      <c r="F172" s="4"/>
      <c r="G172" s="4"/>
      <c r="H172" s="4"/>
      <c r="I172" s="4">
        <f t="shared" si="6"/>
        <v>73.921342925659474</v>
      </c>
      <c r="J172" s="4">
        <f t="shared" si="7"/>
        <v>73.921342925659474</v>
      </c>
      <c r="K172" s="4">
        <v>151.34350000000001</v>
      </c>
      <c r="L172" s="4">
        <f t="shared" si="8"/>
        <v>81.470826299114279</v>
      </c>
    </row>
    <row r="173" spans="1:12" ht="51" x14ac:dyDescent="0.2">
      <c r="A173" s="2" t="s">
        <v>511</v>
      </c>
      <c r="B173" s="3" t="s">
        <v>356</v>
      </c>
      <c r="C173" s="4">
        <v>166.8</v>
      </c>
      <c r="D173" s="4">
        <v>166.8</v>
      </c>
      <c r="E173" s="4">
        <v>123.30080000000001</v>
      </c>
      <c r="F173" s="4"/>
      <c r="G173" s="4"/>
      <c r="H173" s="4"/>
      <c r="I173" s="4">
        <f t="shared" si="6"/>
        <v>73.921342925659474</v>
      </c>
      <c r="J173" s="4">
        <f t="shared" si="7"/>
        <v>73.921342925659474</v>
      </c>
      <c r="K173" s="4">
        <v>151.34350000000001</v>
      </c>
      <c r="L173" s="4">
        <f t="shared" si="8"/>
        <v>81.470826299114279</v>
      </c>
    </row>
    <row r="174" spans="1:12" x14ac:dyDescent="0.2">
      <c r="A174" s="2" t="s">
        <v>210</v>
      </c>
      <c r="B174" s="3" t="s">
        <v>357</v>
      </c>
      <c r="C174" s="4">
        <v>42174.9</v>
      </c>
      <c r="D174" s="4">
        <v>42174.9</v>
      </c>
      <c r="E174" s="4">
        <v>22822.074829999998</v>
      </c>
      <c r="F174" s="4"/>
      <c r="G174" s="4"/>
      <c r="H174" s="4"/>
      <c r="I174" s="4">
        <f t="shared" si="6"/>
        <v>54.112931696340702</v>
      </c>
      <c r="J174" s="4">
        <f t="shared" si="7"/>
        <v>54.112931696340702</v>
      </c>
      <c r="K174" s="4">
        <v>20071.491750000001</v>
      </c>
      <c r="L174" s="4">
        <f t="shared" si="8"/>
        <v>113.70392950489092</v>
      </c>
    </row>
    <row r="175" spans="1:12" ht="25.5" x14ac:dyDescent="0.2">
      <c r="A175" s="2" t="s">
        <v>456</v>
      </c>
      <c r="B175" s="3" t="s">
        <v>358</v>
      </c>
      <c r="C175" s="4">
        <v>42174.9</v>
      </c>
      <c r="D175" s="4">
        <v>42174.9</v>
      </c>
      <c r="E175" s="4">
        <v>22822.074829999998</v>
      </c>
      <c r="F175" s="4"/>
      <c r="G175" s="4"/>
      <c r="H175" s="4"/>
      <c r="I175" s="4">
        <f t="shared" si="6"/>
        <v>54.112931696340702</v>
      </c>
      <c r="J175" s="4">
        <f t="shared" si="7"/>
        <v>54.112931696340702</v>
      </c>
      <c r="K175" s="4">
        <v>20071.491750000001</v>
      </c>
      <c r="L175" s="4">
        <f t="shared" si="8"/>
        <v>113.70392950489092</v>
      </c>
    </row>
    <row r="176" spans="1:12" x14ac:dyDescent="0.2">
      <c r="A176" s="2" t="s">
        <v>211</v>
      </c>
      <c r="B176" s="3" t="s">
        <v>359</v>
      </c>
      <c r="C176" s="4">
        <v>1320569</v>
      </c>
      <c r="D176" s="4">
        <v>1320569</v>
      </c>
      <c r="E176" s="4">
        <v>938045.45601999993</v>
      </c>
      <c r="F176" s="4"/>
      <c r="G176" s="4"/>
      <c r="H176" s="4"/>
      <c r="I176" s="4">
        <f t="shared" si="6"/>
        <v>71.033429985104902</v>
      </c>
      <c r="J176" s="4">
        <f t="shared" si="7"/>
        <v>71.033429985104902</v>
      </c>
      <c r="K176" s="4">
        <v>230298.72622000001</v>
      </c>
      <c r="L176" s="4" t="s">
        <v>1347</v>
      </c>
    </row>
    <row r="177" spans="1:12" ht="25.5" x14ac:dyDescent="0.2">
      <c r="A177" s="2" t="s">
        <v>212</v>
      </c>
      <c r="B177" s="3" t="s">
        <v>360</v>
      </c>
      <c r="C177" s="4">
        <v>6619.2</v>
      </c>
      <c r="D177" s="4">
        <v>6619.2</v>
      </c>
      <c r="E177" s="4">
        <v>6325.4582699999992</v>
      </c>
      <c r="F177" s="4"/>
      <c r="G177" s="4"/>
      <c r="H177" s="4"/>
      <c r="I177" s="4">
        <f t="shared" si="6"/>
        <v>95.562277465554729</v>
      </c>
      <c r="J177" s="4">
        <f t="shared" si="7"/>
        <v>95.562277465554729</v>
      </c>
      <c r="K177" s="4">
        <v>5972.5284299999994</v>
      </c>
      <c r="L177" s="4">
        <f t="shared" si="8"/>
        <v>105.9092199248016</v>
      </c>
    </row>
    <row r="178" spans="1:12" ht="25.5" x14ac:dyDescent="0.2">
      <c r="A178" s="2" t="s">
        <v>512</v>
      </c>
      <c r="B178" s="3" t="s">
        <v>361</v>
      </c>
      <c r="C178" s="4">
        <v>6619.2</v>
      </c>
      <c r="D178" s="4">
        <v>6619.2</v>
      </c>
      <c r="E178" s="4">
        <v>6325.4582699999992</v>
      </c>
      <c r="F178" s="4"/>
      <c r="G178" s="4"/>
      <c r="H178" s="4"/>
      <c r="I178" s="4">
        <f t="shared" si="6"/>
        <v>95.562277465554729</v>
      </c>
      <c r="J178" s="4">
        <f t="shared" si="7"/>
        <v>95.562277465554729</v>
      </c>
      <c r="K178" s="4">
        <v>5972.5284299999994</v>
      </c>
      <c r="L178" s="4">
        <f t="shared" si="8"/>
        <v>105.9092199248016</v>
      </c>
    </row>
    <row r="179" spans="1:12" x14ac:dyDescent="0.2">
      <c r="A179" s="2" t="s">
        <v>213</v>
      </c>
      <c r="B179" s="3" t="s">
        <v>362</v>
      </c>
      <c r="C179" s="4">
        <v>1313949.8</v>
      </c>
      <c r="D179" s="4">
        <v>1313949.8</v>
      </c>
      <c r="E179" s="4">
        <v>931719.99774999998</v>
      </c>
      <c r="F179" s="4"/>
      <c r="G179" s="4"/>
      <c r="H179" s="4"/>
      <c r="I179" s="4">
        <f t="shared" si="6"/>
        <v>70.909862595207201</v>
      </c>
      <c r="J179" s="4">
        <f t="shared" si="7"/>
        <v>70.909862595207201</v>
      </c>
      <c r="K179" s="4">
        <v>224326.19779000001</v>
      </c>
      <c r="L179" s="4" t="s">
        <v>1347</v>
      </c>
    </row>
    <row r="180" spans="1:12" x14ac:dyDescent="0.2">
      <c r="A180" s="2" t="s">
        <v>513</v>
      </c>
      <c r="B180" s="3" t="s">
        <v>363</v>
      </c>
      <c r="C180" s="4">
        <v>1313949.8</v>
      </c>
      <c r="D180" s="4">
        <v>1313949.8</v>
      </c>
      <c r="E180" s="4">
        <v>931719.99774999998</v>
      </c>
      <c r="F180" s="4"/>
      <c r="G180" s="4"/>
      <c r="H180" s="4"/>
      <c r="I180" s="4">
        <f t="shared" si="6"/>
        <v>70.909862595207201</v>
      </c>
      <c r="J180" s="4">
        <f t="shared" si="7"/>
        <v>70.909862595207201</v>
      </c>
      <c r="K180" s="4">
        <v>224326.19779000001</v>
      </c>
      <c r="L180" s="4" t="s">
        <v>1347</v>
      </c>
    </row>
    <row r="181" spans="1:12" x14ac:dyDescent="0.2">
      <c r="A181" s="35" t="s">
        <v>214</v>
      </c>
      <c r="B181" s="36" t="s">
        <v>364</v>
      </c>
      <c r="C181" s="34">
        <v>659.7</v>
      </c>
      <c r="D181" s="34">
        <v>659.7</v>
      </c>
      <c r="E181" s="34">
        <v>3558.0692200000003</v>
      </c>
      <c r="F181" s="34"/>
      <c r="G181" s="34"/>
      <c r="H181" s="34"/>
      <c r="I181" s="34" t="s">
        <v>1347</v>
      </c>
      <c r="J181" s="34" t="s">
        <v>1347</v>
      </c>
      <c r="K181" s="34">
        <v>1478.7968500000002</v>
      </c>
      <c r="L181" s="34" t="s">
        <v>1347</v>
      </c>
    </row>
    <row r="182" spans="1:12" x14ac:dyDescent="0.2">
      <c r="A182" s="2" t="s">
        <v>916</v>
      </c>
      <c r="B182" s="3" t="s">
        <v>1116</v>
      </c>
      <c r="C182" s="4">
        <v>225.3</v>
      </c>
      <c r="D182" s="4">
        <v>225.3</v>
      </c>
      <c r="E182" s="4">
        <v>301.45868999999999</v>
      </c>
      <c r="F182" s="4"/>
      <c r="G182" s="4"/>
      <c r="H182" s="4"/>
      <c r="I182" s="4">
        <f t="shared" si="6"/>
        <v>133.80323568575233</v>
      </c>
      <c r="J182" s="4">
        <f t="shared" si="7"/>
        <v>133.80323568575233</v>
      </c>
      <c r="K182" s="4">
        <v>0</v>
      </c>
      <c r="L182" s="4">
        <v>0</v>
      </c>
    </row>
    <row r="183" spans="1:12" ht="25.5" x14ac:dyDescent="0.2">
      <c r="A183" s="2" t="s">
        <v>917</v>
      </c>
      <c r="B183" s="3" t="s">
        <v>1117</v>
      </c>
      <c r="C183" s="4">
        <v>225.3</v>
      </c>
      <c r="D183" s="4">
        <v>225.3</v>
      </c>
      <c r="E183" s="4">
        <v>301.45868999999999</v>
      </c>
      <c r="F183" s="4">
        <v>0</v>
      </c>
      <c r="G183" s="4">
        <v>0</v>
      </c>
      <c r="H183" s="4">
        <v>0</v>
      </c>
      <c r="I183" s="4">
        <f t="shared" si="6"/>
        <v>133.80323568575233</v>
      </c>
      <c r="J183" s="4">
        <f t="shared" si="7"/>
        <v>133.80323568575233</v>
      </c>
      <c r="K183" s="4">
        <v>0</v>
      </c>
      <c r="L183" s="4">
        <v>0</v>
      </c>
    </row>
    <row r="184" spans="1:12" ht="51" x14ac:dyDescent="0.2">
      <c r="A184" s="2" t="s">
        <v>457</v>
      </c>
      <c r="B184" s="3" t="s">
        <v>365</v>
      </c>
      <c r="C184" s="4">
        <v>284.10000000000002</v>
      </c>
      <c r="D184" s="4">
        <v>284.10000000000002</v>
      </c>
      <c r="E184" s="4">
        <v>1788.0894099999998</v>
      </c>
      <c r="F184" s="4">
        <v>0</v>
      </c>
      <c r="G184" s="4">
        <v>0</v>
      </c>
      <c r="H184" s="4">
        <v>0</v>
      </c>
      <c r="I184" s="4" t="s">
        <v>1347</v>
      </c>
      <c r="J184" s="4" t="s">
        <v>1347</v>
      </c>
      <c r="K184" s="4">
        <v>501.94170000000003</v>
      </c>
      <c r="L184" s="4" t="s">
        <v>1347</v>
      </c>
    </row>
    <row r="185" spans="1:12" s="16" customFormat="1" ht="63.75" x14ac:dyDescent="0.2">
      <c r="A185" s="2" t="s">
        <v>458</v>
      </c>
      <c r="B185" s="3" t="s">
        <v>366</v>
      </c>
      <c r="C185" s="4">
        <v>151.1</v>
      </c>
      <c r="D185" s="4">
        <v>151.1</v>
      </c>
      <c r="E185" s="4">
        <v>21.223779999999998</v>
      </c>
      <c r="F185" s="4"/>
      <c r="G185" s="4"/>
      <c r="H185" s="4"/>
      <c r="I185" s="4">
        <f t="shared" si="6"/>
        <v>14.046181336863004</v>
      </c>
      <c r="J185" s="4">
        <f t="shared" si="7"/>
        <v>14.046181336863004</v>
      </c>
      <c r="K185" s="4">
        <v>294.46780999999999</v>
      </c>
      <c r="L185" s="4">
        <f t="shared" si="8"/>
        <v>7.2075042769530553</v>
      </c>
    </row>
    <row r="186" spans="1:12" ht="63.75" x14ac:dyDescent="0.2">
      <c r="A186" s="2" t="s">
        <v>215</v>
      </c>
      <c r="B186" s="3" t="s">
        <v>367</v>
      </c>
      <c r="C186" s="4">
        <v>133</v>
      </c>
      <c r="D186" s="4">
        <v>133</v>
      </c>
      <c r="E186" s="4">
        <v>1766.8656299999998</v>
      </c>
      <c r="F186" s="4"/>
      <c r="G186" s="4"/>
      <c r="H186" s="4"/>
      <c r="I186" s="4" t="s">
        <v>1347</v>
      </c>
      <c r="J186" s="4" t="s">
        <v>1347</v>
      </c>
      <c r="K186" s="4">
        <v>207.47389000000001</v>
      </c>
      <c r="L186" s="4" t="s">
        <v>1347</v>
      </c>
    </row>
    <row r="187" spans="1:12" ht="63.75" x14ac:dyDescent="0.2">
      <c r="A187" s="2" t="s">
        <v>216</v>
      </c>
      <c r="B187" s="3" t="s">
        <v>368</v>
      </c>
      <c r="C187" s="4">
        <v>151.1</v>
      </c>
      <c r="D187" s="4">
        <v>151.1</v>
      </c>
      <c r="E187" s="4">
        <v>19.526160000000001</v>
      </c>
      <c r="F187" s="4"/>
      <c r="G187" s="4"/>
      <c r="H187" s="4"/>
      <c r="I187" s="4">
        <f t="shared" si="6"/>
        <v>12.922673726009268</v>
      </c>
      <c r="J187" s="4">
        <f t="shared" si="7"/>
        <v>12.922673726009268</v>
      </c>
      <c r="K187" s="4">
        <v>294.46780999999999</v>
      </c>
      <c r="L187" s="4">
        <f t="shared" si="8"/>
        <v>6.6309998366205134</v>
      </c>
    </row>
    <row r="188" spans="1:12" ht="63.75" x14ac:dyDescent="0.2">
      <c r="A188" s="2" t="s">
        <v>217</v>
      </c>
      <c r="B188" s="3" t="s">
        <v>369</v>
      </c>
      <c r="C188" s="4">
        <v>133</v>
      </c>
      <c r="D188" s="4">
        <v>133</v>
      </c>
      <c r="E188" s="4">
        <v>1746.8906299999999</v>
      </c>
      <c r="F188" s="4">
        <v>0</v>
      </c>
      <c r="G188" s="4">
        <v>0</v>
      </c>
      <c r="H188" s="4">
        <v>0</v>
      </c>
      <c r="I188" s="4" t="s">
        <v>1347</v>
      </c>
      <c r="J188" s="4" t="s">
        <v>1347</v>
      </c>
      <c r="K188" s="4">
        <v>207.47389000000001</v>
      </c>
      <c r="L188" s="4" t="s">
        <v>1347</v>
      </c>
    </row>
    <row r="189" spans="1:12" ht="63.75" x14ac:dyDescent="0.2">
      <c r="A189" s="2" t="s">
        <v>218</v>
      </c>
      <c r="B189" s="3" t="s">
        <v>370</v>
      </c>
      <c r="C189" s="4">
        <v>0</v>
      </c>
      <c r="D189" s="4">
        <v>0</v>
      </c>
      <c r="E189" s="4">
        <v>1.6976199999999999</v>
      </c>
      <c r="F189" s="4">
        <v>0</v>
      </c>
      <c r="G189" s="4">
        <v>0</v>
      </c>
      <c r="H189" s="4">
        <v>0</v>
      </c>
      <c r="I189" s="4">
        <v>0</v>
      </c>
      <c r="J189" s="4">
        <v>0</v>
      </c>
      <c r="K189" s="4">
        <v>0</v>
      </c>
      <c r="L189" s="4">
        <v>0</v>
      </c>
    </row>
    <row r="190" spans="1:12" ht="63.75" x14ac:dyDescent="0.2">
      <c r="A190" s="2" t="s">
        <v>918</v>
      </c>
      <c r="B190" s="3" t="s">
        <v>1118</v>
      </c>
      <c r="C190" s="4">
        <v>0</v>
      </c>
      <c r="D190" s="4">
        <v>0</v>
      </c>
      <c r="E190" s="4">
        <v>19.975000000000001</v>
      </c>
      <c r="F190" s="4">
        <v>0</v>
      </c>
      <c r="G190" s="4">
        <v>0</v>
      </c>
      <c r="H190" s="4">
        <v>0</v>
      </c>
      <c r="I190" s="4">
        <v>0</v>
      </c>
      <c r="J190" s="4">
        <v>0</v>
      </c>
      <c r="K190" s="4">
        <v>0</v>
      </c>
      <c r="L190" s="4">
        <v>0</v>
      </c>
    </row>
    <row r="191" spans="1:12" ht="25.5" x14ac:dyDescent="0.2">
      <c r="A191" s="2" t="s">
        <v>459</v>
      </c>
      <c r="B191" s="3" t="s">
        <v>371</v>
      </c>
      <c r="C191" s="4">
        <v>150.30000000000001</v>
      </c>
      <c r="D191" s="4">
        <v>150.30000000000001</v>
      </c>
      <c r="E191" s="4">
        <v>1468.5211200000001</v>
      </c>
      <c r="F191" s="4"/>
      <c r="G191" s="4"/>
      <c r="H191" s="4"/>
      <c r="I191" s="4" t="s">
        <v>1347</v>
      </c>
      <c r="J191" s="4" t="s">
        <v>1347</v>
      </c>
      <c r="K191" s="4">
        <v>976.85514999999998</v>
      </c>
      <c r="L191" s="4">
        <f t="shared" si="8"/>
        <v>150.33151230251488</v>
      </c>
    </row>
    <row r="192" spans="1:12" s="16" customFormat="1" ht="38.25" x14ac:dyDescent="0.2">
      <c r="A192" s="2" t="s">
        <v>219</v>
      </c>
      <c r="B192" s="3" t="s">
        <v>372</v>
      </c>
      <c r="C192" s="4">
        <v>150.30000000000001</v>
      </c>
      <c r="D192" s="4">
        <v>150.30000000000001</v>
      </c>
      <c r="E192" s="4">
        <v>1468.5211200000001</v>
      </c>
      <c r="F192" s="4"/>
      <c r="G192" s="4"/>
      <c r="H192" s="4"/>
      <c r="I192" s="4" t="s">
        <v>1347</v>
      </c>
      <c r="J192" s="4" t="s">
        <v>1347</v>
      </c>
      <c r="K192" s="4">
        <v>976.85514999999998</v>
      </c>
      <c r="L192" s="4">
        <f t="shared" si="8"/>
        <v>150.33151230251488</v>
      </c>
    </row>
    <row r="193" spans="1:12" ht="38.25" x14ac:dyDescent="0.2">
      <c r="A193" s="2" t="s">
        <v>220</v>
      </c>
      <c r="B193" s="3" t="s">
        <v>373</v>
      </c>
      <c r="C193" s="4">
        <v>150.30000000000001</v>
      </c>
      <c r="D193" s="4">
        <v>150.30000000000001</v>
      </c>
      <c r="E193" s="4">
        <v>1468.5211200000001</v>
      </c>
      <c r="F193" s="4"/>
      <c r="G193" s="4"/>
      <c r="H193" s="4"/>
      <c r="I193" s="4" t="s">
        <v>1347</v>
      </c>
      <c r="J193" s="4" t="s">
        <v>1347</v>
      </c>
      <c r="K193" s="4">
        <v>976.85514999999998</v>
      </c>
      <c r="L193" s="4">
        <f t="shared" si="8"/>
        <v>150.33151230251488</v>
      </c>
    </row>
    <row r="194" spans="1:12" x14ac:dyDescent="0.2">
      <c r="A194" s="35" t="s">
        <v>221</v>
      </c>
      <c r="B194" s="36" t="s">
        <v>374</v>
      </c>
      <c r="C194" s="34">
        <v>6235.9</v>
      </c>
      <c r="D194" s="34">
        <v>6235.9</v>
      </c>
      <c r="E194" s="34">
        <v>6449.5689199999997</v>
      </c>
      <c r="F194" s="34"/>
      <c r="G194" s="34"/>
      <c r="H194" s="34"/>
      <c r="I194" s="34">
        <f t="shared" si="6"/>
        <v>103.42643275228916</v>
      </c>
      <c r="J194" s="34">
        <f t="shared" si="7"/>
        <v>103.42643275228916</v>
      </c>
      <c r="K194" s="34">
        <v>6293.1578899999995</v>
      </c>
      <c r="L194" s="34">
        <f t="shared" si="8"/>
        <v>102.48541404385453</v>
      </c>
    </row>
    <row r="195" spans="1:12" ht="25.5" x14ac:dyDescent="0.2">
      <c r="A195" s="2" t="s">
        <v>222</v>
      </c>
      <c r="B195" s="3" t="s">
        <v>375</v>
      </c>
      <c r="C195" s="4">
        <v>6235.9</v>
      </c>
      <c r="D195" s="4">
        <v>6235.9</v>
      </c>
      <c r="E195" s="4">
        <v>6449.5689199999997</v>
      </c>
      <c r="F195" s="4"/>
      <c r="G195" s="4"/>
      <c r="H195" s="4"/>
      <c r="I195" s="4">
        <f t="shared" si="6"/>
        <v>103.42643275228916</v>
      </c>
      <c r="J195" s="4">
        <f t="shared" si="7"/>
        <v>103.42643275228916</v>
      </c>
      <c r="K195" s="4">
        <v>6293.1578899999995</v>
      </c>
      <c r="L195" s="4">
        <f t="shared" si="8"/>
        <v>102.48541404385453</v>
      </c>
    </row>
    <row r="196" spans="1:12" ht="25.5" x14ac:dyDescent="0.2">
      <c r="A196" s="2" t="s">
        <v>223</v>
      </c>
      <c r="B196" s="3" t="s">
        <v>376</v>
      </c>
      <c r="C196" s="4">
        <v>6235.9</v>
      </c>
      <c r="D196" s="4">
        <v>6235.9</v>
      </c>
      <c r="E196" s="4">
        <v>6449.5689199999997</v>
      </c>
      <c r="F196" s="4"/>
      <c r="G196" s="4"/>
      <c r="H196" s="4"/>
      <c r="I196" s="4">
        <f t="shared" si="6"/>
        <v>103.42643275228916</v>
      </c>
      <c r="J196" s="4">
        <f t="shared" si="7"/>
        <v>103.42643275228916</v>
      </c>
      <c r="K196" s="4">
        <v>6293.1578899999995</v>
      </c>
      <c r="L196" s="4">
        <f t="shared" si="8"/>
        <v>102.48541404385453</v>
      </c>
    </row>
    <row r="197" spans="1:12" x14ac:dyDescent="0.2">
      <c r="A197" s="35" t="s">
        <v>224</v>
      </c>
      <c r="B197" s="36" t="s">
        <v>377</v>
      </c>
      <c r="C197" s="34">
        <v>837025.6</v>
      </c>
      <c r="D197" s="34">
        <v>837025.6</v>
      </c>
      <c r="E197" s="34">
        <v>742960.86592000001</v>
      </c>
      <c r="F197" s="34"/>
      <c r="G197" s="34"/>
      <c r="H197" s="34"/>
      <c r="I197" s="34">
        <f t="shared" si="6"/>
        <v>88.762024234384228</v>
      </c>
      <c r="J197" s="34">
        <f t="shared" si="7"/>
        <v>88.762024234384228</v>
      </c>
      <c r="K197" s="34">
        <v>681368.69685000007</v>
      </c>
      <c r="L197" s="34">
        <f t="shared" si="8"/>
        <v>109.03947735708192</v>
      </c>
    </row>
    <row r="198" spans="1:12" ht="25.5" x14ac:dyDescent="0.2">
      <c r="A198" s="2" t="s">
        <v>919</v>
      </c>
      <c r="B198" s="3" t="s">
        <v>1119</v>
      </c>
      <c r="C198" s="4">
        <v>690069.5</v>
      </c>
      <c r="D198" s="4">
        <v>690069.5</v>
      </c>
      <c r="E198" s="4">
        <v>564214.82923999999</v>
      </c>
      <c r="F198" s="4"/>
      <c r="G198" s="4"/>
      <c r="H198" s="4"/>
      <c r="I198" s="4">
        <f t="shared" si="6"/>
        <v>81.762029656433157</v>
      </c>
      <c r="J198" s="4">
        <f t="shared" si="7"/>
        <v>81.762029656433157</v>
      </c>
      <c r="K198" s="4">
        <v>0</v>
      </c>
      <c r="L198" s="4">
        <v>0</v>
      </c>
    </row>
    <row r="199" spans="1:12" ht="38.25" x14ac:dyDescent="0.2">
      <c r="A199" s="2" t="s">
        <v>920</v>
      </c>
      <c r="B199" s="3" t="s">
        <v>1120</v>
      </c>
      <c r="C199" s="4">
        <v>424.6</v>
      </c>
      <c r="D199" s="4">
        <v>424.6</v>
      </c>
      <c r="E199" s="4">
        <v>700.85191000000009</v>
      </c>
      <c r="F199" s="4"/>
      <c r="G199" s="4"/>
      <c r="H199" s="4"/>
      <c r="I199" s="4">
        <f t="shared" si="6"/>
        <v>165.06168393782386</v>
      </c>
      <c r="J199" s="4">
        <f t="shared" si="7"/>
        <v>165.06168393782386</v>
      </c>
      <c r="K199" s="4">
        <v>0</v>
      </c>
      <c r="L199" s="4">
        <v>0</v>
      </c>
    </row>
    <row r="200" spans="1:12" ht="51" x14ac:dyDescent="0.2">
      <c r="A200" s="2" t="s">
        <v>921</v>
      </c>
      <c r="B200" s="3" t="s">
        <v>1121</v>
      </c>
      <c r="C200" s="4">
        <v>424.6</v>
      </c>
      <c r="D200" s="4">
        <v>424.6</v>
      </c>
      <c r="E200" s="4">
        <v>700.85191000000009</v>
      </c>
      <c r="F200" s="4"/>
      <c r="G200" s="4"/>
      <c r="H200" s="4"/>
      <c r="I200" s="4">
        <f t="shared" si="6"/>
        <v>165.06168393782386</v>
      </c>
      <c r="J200" s="4">
        <f t="shared" si="7"/>
        <v>165.06168393782386</v>
      </c>
      <c r="K200" s="4">
        <v>0</v>
      </c>
      <c r="L200" s="4">
        <v>0</v>
      </c>
    </row>
    <row r="201" spans="1:12" ht="51" x14ac:dyDescent="0.2">
      <c r="A201" s="2" t="s">
        <v>922</v>
      </c>
      <c r="B201" s="3" t="s">
        <v>1122</v>
      </c>
      <c r="C201" s="4">
        <v>884.3</v>
      </c>
      <c r="D201" s="4">
        <v>884.3</v>
      </c>
      <c r="E201" s="4">
        <v>1226.0406</v>
      </c>
      <c r="F201" s="4"/>
      <c r="G201" s="4"/>
      <c r="H201" s="4"/>
      <c r="I201" s="4">
        <f t="shared" si="6"/>
        <v>138.64532398507293</v>
      </c>
      <c r="J201" s="4">
        <f t="shared" si="7"/>
        <v>138.64532398507293</v>
      </c>
      <c r="K201" s="4">
        <v>0</v>
      </c>
      <c r="L201" s="4">
        <v>0</v>
      </c>
    </row>
    <row r="202" spans="1:12" ht="63.75" x14ac:dyDescent="0.2">
      <c r="A202" s="2" t="s">
        <v>923</v>
      </c>
      <c r="B202" s="3" t="s">
        <v>1123</v>
      </c>
      <c r="C202" s="4">
        <v>884.3</v>
      </c>
      <c r="D202" s="4">
        <v>884.3</v>
      </c>
      <c r="E202" s="4">
        <v>1226.0406</v>
      </c>
      <c r="F202" s="4"/>
      <c r="G202" s="4"/>
      <c r="H202" s="4"/>
      <c r="I202" s="4">
        <f t="shared" si="6"/>
        <v>138.64532398507293</v>
      </c>
      <c r="J202" s="4">
        <f t="shared" si="7"/>
        <v>138.64532398507293</v>
      </c>
      <c r="K202" s="4">
        <v>0</v>
      </c>
      <c r="L202" s="4">
        <v>0</v>
      </c>
    </row>
    <row r="203" spans="1:12" ht="38.25" x14ac:dyDescent="0.2">
      <c r="A203" s="2" t="s">
        <v>924</v>
      </c>
      <c r="B203" s="3" t="s">
        <v>1124</v>
      </c>
      <c r="C203" s="4">
        <v>7106.3</v>
      </c>
      <c r="D203" s="4">
        <v>7106.3</v>
      </c>
      <c r="E203" s="4">
        <v>3730.3404399999999</v>
      </c>
      <c r="F203" s="4"/>
      <c r="G203" s="4"/>
      <c r="H203" s="4"/>
      <c r="I203" s="4">
        <f t="shared" si="6"/>
        <v>52.493427522057893</v>
      </c>
      <c r="J203" s="4">
        <f t="shared" si="7"/>
        <v>52.493427522057893</v>
      </c>
      <c r="K203" s="4">
        <v>0</v>
      </c>
      <c r="L203" s="4">
        <v>0</v>
      </c>
    </row>
    <row r="204" spans="1:12" ht="63.75" x14ac:dyDescent="0.2">
      <c r="A204" s="2" t="s">
        <v>925</v>
      </c>
      <c r="B204" s="3" t="s">
        <v>1125</v>
      </c>
      <c r="C204" s="4">
        <v>6759.7</v>
      </c>
      <c r="D204" s="4">
        <v>6759.7</v>
      </c>
      <c r="E204" s="4">
        <v>3125.45</v>
      </c>
      <c r="F204" s="4"/>
      <c r="G204" s="4"/>
      <c r="H204" s="4"/>
      <c r="I204" s="4">
        <f t="shared" si="6"/>
        <v>46.236519372161482</v>
      </c>
      <c r="J204" s="4">
        <f t="shared" si="7"/>
        <v>46.236519372161482</v>
      </c>
      <c r="K204" s="4">
        <v>0</v>
      </c>
      <c r="L204" s="4">
        <v>0</v>
      </c>
    </row>
    <row r="205" spans="1:12" ht="51" x14ac:dyDescent="0.2">
      <c r="A205" s="2" t="s">
        <v>926</v>
      </c>
      <c r="B205" s="3" t="s">
        <v>1126</v>
      </c>
      <c r="C205" s="4">
        <v>346.6</v>
      </c>
      <c r="D205" s="4">
        <v>346.6</v>
      </c>
      <c r="E205" s="4">
        <v>604.8904399999999</v>
      </c>
      <c r="F205" s="4"/>
      <c r="G205" s="4"/>
      <c r="H205" s="4"/>
      <c r="I205" s="4">
        <f t="shared" si="6"/>
        <v>174.52118869013267</v>
      </c>
      <c r="J205" s="4">
        <f t="shared" si="7"/>
        <v>174.52118869013267</v>
      </c>
      <c r="K205" s="4">
        <v>0</v>
      </c>
      <c r="L205" s="4">
        <v>0</v>
      </c>
    </row>
    <row r="206" spans="1:12" ht="38.25" x14ac:dyDescent="0.2">
      <c r="A206" s="2" t="s">
        <v>927</v>
      </c>
      <c r="B206" s="3" t="s">
        <v>1127</v>
      </c>
      <c r="C206" s="4">
        <v>7449.7</v>
      </c>
      <c r="D206" s="4">
        <v>7449.7</v>
      </c>
      <c r="E206" s="4">
        <v>5879.1367</v>
      </c>
      <c r="F206" s="4"/>
      <c r="G206" s="4"/>
      <c r="H206" s="4"/>
      <c r="I206" s="4">
        <f t="shared" si="6"/>
        <v>78.917764473737193</v>
      </c>
      <c r="J206" s="4">
        <f t="shared" si="7"/>
        <v>78.917764473737193</v>
      </c>
      <c r="K206" s="4">
        <v>0</v>
      </c>
      <c r="L206" s="4">
        <v>0</v>
      </c>
    </row>
    <row r="207" spans="1:12" ht="63.75" x14ac:dyDescent="0.2">
      <c r="A207" s="2" t="s">
        <v>928</v>
      </c>
      <c r="B207" s="3" t="s">
        <v>1128</v>
      </c>
      <c r="C207" s="4">
        <v>6956</v>
      </c>
      <c r="D207" s="4">
        <v>6956</v>
      </c>
      <c r="E207" s="4">
        <v>5140.9043300000003</v>
      </c>
      <c r="F207" s="4"/>
      <c r="G207" s="4"/>
      <c r="H207" s="4"/>
      <c r="I207" s="4">
        <f t="shared" si="6"/>
        <v>73.906042696952284</v>
      </c>
      <c r="J207" s="4">
        <f t="shared" si="7"/>
        <v>73.906042696952284</v>
      </c>
      <c r="K207" s="4">
        <v>0</v>
      </c>
      <c r="L207" s="4">
        <v>0</v>
      </c>
    </row>
    <row r="208" spans="1:12" ht="63.75" x14ac:dyDescent="0.2">
      <c r="A208" s="2" t="s">
        <v>929</v>
      </c>
      <c r="B208" s="3" t="s">
        <v>1129</v>
      </c>
      <c r="C208" s="4">
        <v>493.7</v>
      </c>
      <c r="D208" s="4">
        <v>493.7</v>
      </c>
      <c r="E208" s="4">
        <v>738.23236999999995</v>
      </c>
      <c r="F208" s="4"/>
      <c r="G208" s="4"/>
      <c r="H208" s="4"/>
      <c r="I208" s="4">
        <f t="shared" si="6"/>
        <v>149.53055904395382</v>
      </c>
      <c r="J208" s="4">
        <f t="shared" si="7"/>
        <v>149.53055904395382</v>
      </c>
      <c r="K208" s="4">
        <v>0</v>
      </c>
      <c r="L208" s="4">
        <v>0</v>
      </c>
    </row>
    <row r="209" spans="1:12" ht="38.25" x14ac:dyDescent="0.2">
      <c r="A209" s="2" t="s">
        <v>930</v>
      </c>
      <c r="B209" s="3" t="s">
        <v>1130</v>
      </c>
      <c r="C209" s="4">
        <v>1514.9</v>
      </c>
      <c r="D209" s="4">
        <v>1514.9</v>
      </c>
      <c r="E209" s="4">
        <v>864.04178000000002</v>
      </c>
      <c r="F209" s="4"/>
      <c r="G209" s="4"/>
      <c r="H209" s="4"/>
      <c r="I209" s="4">
        <f t="shared" si="6"/>
        <v>57.0362254934319</v>
      </c>
      <c r="J209" s="4">
        <f t="shared" si="7"/>
        <v>57.0362254934319</v>
      </c>
      <c r="K209" s="4">
        <v>0</v>
      </c>
      <c r="L209" s="4">
        <v>0</v>
      </c>
    </row>
    <row r="210" spans="1:12" ht="63.75" x14ac:dyDescent="0.2">
      <c r="A210" s="2" t="s">
        <v>931</v>
      </c>
      <c r="B210" s="3" t="s">
        <v>1131</v>
      </c>
      <c r="C210" s="4">
        <v>1464.9</v>
      </c>
      <c r="D210" s="4">
        <v>1464.9</v>
      </c>
      <c r="E210" s="4">
        <v>835.54178000000002</v>
      </c>
      <c r="F210" s="4"/>
      <c r="G210" s="4"/>
      <c r="H210" s="4"/>
      <c r="I210" s="4">
        <f t="shared" si="6"/>
        <v>57.037461942794735</v>
      </c>
      <c r="J210" s="4">
        <f t="shared" si="7"/>
        <v>57.037461942794735</v>
      </c>
      <c r="K210" s="4">
        <v>0</v>
      </c>
      <c r="L210" s="4">
        <v>0</v>
      </c>
    </row>
    <row r="211" spans="1:12" ht="51" x14ac:dyDescent="0.2">
      <c r="A211" s="2" t="s">
        <v>932</v>
      </c>
      <c r="B211" s="3" t="s">
        <v>1132</v>
      </c>
      <c r="C211" s="4">
        <v>50</v>
      </c>
      <c r="D211" s="4">
        <v>50</v>
      </c>
      <c r="E211" s="4">
        <v>28.5</v>
      </c>
      <c r="F211" s="4"/>
      <c r="G211" s="4"/>
      <c r="H211" s="4"/>
      <c r="I211" s="4">
        <f t="shared" ref="I211:I269" si="9">E211/C211*100</f>
        <v>56.999999999999993</v>
      </c>
      <c r="J211" s="4">
        <f t="shared" ref="J211:J269" si="10">E211/D211*100</f>
        <v>56.999999999999993</v>
      </c>
      <c r="K211" s="4">
        <v>0</v>
      </c>
      <c r="L211" s="4">
        <v>0</v>
      </c>
    </row>
    <row r="212" spans="1:12" ht="38.25" x14ac:dyDescent="0.2">
      <c r="A212" s="2" t="s">
        <v>933</v>
      </c>
      <c r="B212" s="3" t="s">
        <v>1133</v>
      </c>
      <c r="C212" s="4">
        <v>527.29999999999995</v>
      </c>
      <c r="D212" s="4">
        <v>527.29999999999995</v>
      </c>
      <c r="E212" s="4">
        <v>7.2502299999999993</v>
      </c>
      <c r="F212" s="4"/>
      <c r="G212" s="4"/>
      <c r="H212" s="4"/>
      <c r="I212" s="4">
        <f t="shared" si="9"/>
        <v>1.3749725014223402</v>
      </c>
      <c r="J212" s="4">
        <f t="shared" si="10"/>
        <v>1.3749725014223402</v>
      </c>
      <c r="K212" s="4">
        <v>0</v>
      </c>
      <c r="L212" s="4">
        <v>0</v>
      </c>
    </row>
    <row r="213" spans="1:12" ht="63.75" x14ac:dyDescent="0.2">
      <c r="A213" s="2" t="s">
        <v>934</v>
      </c>
      <c r="B213" s="3" t="s">
        <v>1134</v>
      </c>
      <c r="C213" s="4">
        <v>525</v>
      </c>
      <c r="D213" s="4">
        <v>525</v>
      </c>
      <c r="E213" s="4">
        <v>0</v>
      </c>
      <c r="F213" s="4"/>
      <c r="G213" s="4"/>
      <c r="H213" s="4"/>
      <c r="I213" s="4">
        <f t="shared" si="9"/>
        <v>0</v>
      </c>
      <c r="J213" s="4">
        <f t="shared" si="10"/>
        <v>0</v>
      </c>
      <c r="K213" s="4">
        <v>0</v>
      </c>
      <c r="L213" s="4">
        <v>0</v>
      </c>
    </row>
    <row r="214" spans="1:12" ht="63.75" x14ac:dyDescent="0.2">
      <c r="A214" s="2" t="s">
        <v>935</v>
      </c>
      <c r="B214" s="3" t="s">
        <v>1135</v>
      </c>
      <c r="C214" s="4">
        <v>2.2999999999999998</v>
      </c>
      <c r="D214" s="4">
        <v>2.2999999999999998</v>
      </c>
      <c r="E214" s="4">
        <v>7.2502299999999993</v>
      </c>
      <c r="F214" s="4"/>
      <c r="G214" s="4"/>
      <c r="H214" s="4"/>
      <c r="I214" s="4" t="s">
        <v>1347</v>
      </c>
      <c r="J214" s="4" t="s">
        <v>1347</v>
      </c>
      <c r="K214" s="4">
        <v>0</v>
      </c>
      <c r="L214" s="4">
        <v>0</v>
      </c>
    </row>
    <row r="215" spans="1:12" ht="38.25" x14ac:dyDescent="0.2">
      <c r="A215" s="2" t="s">
        <v>936</v>
      </c>
      <c r="B215" s="3" t="s">
        <v>1136</v>
      </c>
      <c r="C215" s="4">
        <v>59.2</v>
      </c>
      <c r="D215" s="4">
        <v>59.2</v>
      </c>
      <c r="E215" s="4">
        <v>47.2</v>
      </c>
      <c r="F215" s="4"/>
      <c r="G215" s="4"/>
      <c r="H215" s="4"/>
      <c r="I215" s="4">
        <f t="shared" si="9"/>
        <v>79.729729729729726</v>
      </c>
      <c r="J215" s="4">
        <f t="shared" si="10"/>
        <v>79.729729729729726</v>
      </c>
      <c r="K215" s="4">
        <v>0</v>
      </c>
      <c r="L215" s="4">
        <v>0</v>
      </c>
    </row>
    <row r="216" spans="1:12" ht="63.75" x14ac:dyDescent="0.2">
      <c r="A216" s="2" t="s">
        <v>937</v>
      </c>
      <c r="B216" s="3" t="s">
        <v>1137</v>
      </c>
      <c r="C216" s="4">
        <v>0</v>
      </c>
      <c r="D216" s="4">
        <v>0</v>
      </c>
      <c r="E216" s="4">
        <v>14</v>
      </c>
      <c r="F216" s="4"/>
      <c r="G216" s="4"/>
      <c r="H216" s="4"/>
      <c r="I216" s="4">
        <v>0</v>
      </c>
      <c r="J216" s="4">
        <v>0</v>
      </c>
      <c r="K216" s="4">
        <v>0</v>
      </c>
      <c r="L216" s="4">
        <v>0</v>
      </c>
    </row>
    <row r="217" spans="1:12" ht="51" x14ac:dyDescent="0.2">
      <c r="A217" s="2" t="s">
        <v>938</v>
      </c>
      <c r="B217" s="3" t="s">
        <v>1138</v>
      </c>
      <c r="C217" s="4">
        <v>59.2</v>
      </c>
      <c r="D217" s="4">
        <v>59.2</v>
      </c>
      <c r="E217" s="4">
        <v>33.200000000000003</v>
      </c>
      <c r="F217" s="4"/>
      <c r="G217" s="4"/>
      <c r="H217" s="4"/>
      <c r="I217" s="4">
        <f t="shared" si="9"/>
        <v>56.081081081081088</v>
      </c>
      <c r="J217" s="4">
        <f t="shared" si="10"/>
        <v>56.081081081081088</v>
      </c>
      <c r="K217" s="4">
        <v>0</v>
      </c>
      <c r="L217" s="4">
        <v>0</v>
      </c>
    </row>
    <row r="218" spans="1:12" ht="38.25" x14ac:dyDescent="0.2">
      <c r="A218" s="2" t="s">
        <v>939</v>
      </c>
      <c r="B218" s="3" t="s">
        <v>1139</v>
      </c>
      <c r="C218" s="4">
        <v>652252</v>
      </c>
      <c r="D218" s="4">
        <v>652252</v>
      </c>
      <c r="E218" s="4">
        <v>533842.34716999996</v>
      </c>
      <c r="F218" s="4"/>
      <c r="G218" s="4"/>
      <c r="H218" s="4"/>
      <c r="I218" s="4">
        <f t="shared" si="9"/>
        <v>81.846026868449613</v>
      </c>
      <c r="J218" s="4">
        <f t="shared" si="10"/>
        <v>81.846026868449613</v>
      </c>
      <c r="K218" s="4">
        <v>612378.64069000003</v>
      </c>
      <c r="L218" s="4">
        <f t="shared" ref="L218:L271" si="11">E218/K218*100</f>
        <v>87.175206922385641</v>
      </c>
    </row>
    <row r="219" spans="1:12" ht="51" x14ac:dyDescent="0.2">
      <c r="A219" s="2" t="s">
        <v>940</v>
      </c>
      <c r="B219" s="3" t="s">
        <v>1140</v>
      </c>
      <c r="C219" s="4">
        <v>609747.69999999995</v>
      </c>
      <c r="D219" s="4">
        <v>609747.69999999995</v>
      </c>
      <c r="E219" s="4">
        <v>485283.69547000004</v>
      </c>
      <c r="F219" s="4"/>
      <c r="G219" s="4"/>
      <c r="H219" s="4"/>
      <c r="I219" s="4">
        <f t="shared" si="9"/>
        <v>79.587622137812104</v>
      </c>
      <c r="J219" s="4">
        <f t="shared" si="10"/>
        <v>79.587622137812104</v>
      </c>
      <c r="K219" s="4">
        <v>0</v>
      </c>
      <c r="L219" s="4">
        <v>0</v>
      </c>
    </row>
    <row r="220" spans="1:12" ht="63.75" x14ac:dyDescent="0.2">
      <c r="A220" s="2" t="s">
        <v>941</v>
      </c>
      <c r="B220" s="3" t="s">
        <v>1141</v>
      </c>
      <c r="C220" s="4">
        <v>87</v>
      </c>
      <c r="D220" s="4">
        <v>87</v>
      </c>
      <c r="E220" s="4">
        <v>487.79121999999995</v>
      </c>
      <c r="F220" s="4"/>
      <c r="G220" s="4"/>
      <c r="H220" s="4"/>
      <c r="I220" s="4" t="s">
        <v>1347</v>
      </c>
      <c r="J220" s="4" t="s">
        <v>1347</v>
      </c>
      <c r="K220" s="4">
        <v>0</v>
      </c>
      <c r="L220" s="4">
        <v>0</v>
      </c>
    </row>
    <row r="221" spans="1:12" ht="51" x14ac:dyDescent="0.2">
      <c r="A221" s="2" t="s">
        <v>942</v>
      </c>
      <c r="B221" s="3" t="s">
        <v>1142</v>
      </c>
      <c r="C221" s="4">
        <v>42417.3</v>
      </c>
      <c r="D221" s="4">
        <v>42417.3</v>
      </c>
      <c r="E221" s="4">
        <v>48070.860479999996</v>
      </c>
      <c r="F221" s="4"/>
      <c r="G221" s="4"/>
      <c r="H221" s="4"/>
      <c r="I221" s="4">
        <f t="shared" si="9"/>
        <v>113.32843080535535</v>
      </c>
      <c r="J221" s="4">
        <f t="shared" si="10"/>
        <v>113.32843080535535</v>
      </c>
      <c r="K221" s="4">
        <v>0</v>
      </c>
      <c r="L221" s="4">
        <v>0</v>
      </c>
    </row>
    <row r="222" spans="1:12" ht="38.25" x14ac:dyDescent="0.2">
      <c r="A222" s="2" t="s">
        <v>943</v>
      </c>
      <c r="B222" s="3" t="s">
        <v>1143</v>
      </c>
      <c r="C222" s="4">
        <v>162</v>
      </c>
      <c r="D222" s="4">
        <v>162</v>
      </c>
      <c r="E222" s="4">
        <v>328.00110999999998</v>
      </c>
      <c r="F222" s="4"/>
      <c r="G222" s="4"/>
      <c r="H222" s="4"/>
      <c r="I222" s="4" t="s">
        <v>1347</v>
      </c>
      <c r="J222" s="4" t="s">
        <v>1347</v>
      </c>
      <c r="K222" s="4">
        <v>0</v>
      </c>
      <c r="L222" s="4">
        <v>0</v>
      </c>
    </row>
    <row r="223" spans="1:12" ht="63.75" x14ac:dyDescent="0.2">
      <c r="A223" s="2" t="s">
        <v>944</v>
      </c>
      <c r="B223" s="3" t="s">
        <v>1144</v>
      </c>
      <c r="C223" s="4">
        <v>100</v>
      </c>
      <c r="D223" s="4">
        <v>100</v>
      </c>
      <c r="E223" s="4">
        <v>120</v>
      </c>
      <c r="F223" s="4"/>
      <c r="G223" s="4"/>
      <c r="H223" s="4"/>
      <c r="I223" s="4">
        <f t="shared" si="9"/>
        <v>120</v>
      </c>
      <c r="J223" s="4">
        <f t="shared" si="10"/>
        <v>120</v>
      </c>
      <c r="K223" s="4">
        <v>0</v>
      </c>
      <c r="L223" s="4">
        <v>0</v>
      </c>
    </row>
    <row r="224" spans="1:12" ht="51" x14ac:dyDescent="0.2">
      <c r="A224" s="2" t="s">
        <v>945</v>
      </c>
      <c r="B224" s="3" t="s">
        <v>1145</v>
      </c>
      <c r="C224" s="4">
        <v>62</v>
      </c>
      <c r="D224" s="4">
        <v>62</v>
      </c>
      <c r="E224" s="4">
        <v>208.00110999999998</v>
      </c>
      <c r="F224" s="4"/>
      <c r="G224" s="4"/>
      <c r="H224" s="4"/>
      <c r="I224" s="4" t="s">
        <v>1347</v>
      </c>
      <c r="J224" s="4" t="s">
        <v>1347</v>
      </c>
      <c r="K224" s="4">
        <v>0</v>
      </c>
      <c r="L224" s="4">
        <v>0</v>
      </c>
    </row>
    <row r="225" spans="1:12" s="16" customFormat="1" ht="51" x14ac:dyDescent="0.2">
      <c r="A225" s="2" t="s">
        <v>946</v>
      </c>
      <c r="B225" s="3" t="s">
        <v>1146</v>
      </c>
      <c r="C225" s="4">
        <v>11897.5</v>
      </c>
      <c r="D225" s="4">
        <v>11897.5</v>
      </c>
      <c r="E225" s="4">
        <v>4250.0812900000001</v>
      </c>
      <c r="F225" s="4"/>
      <c r="G225" s="4"/>
      <c r="H225" s="4"/>
      <c r="I225" s="4">
        <f t="shared" si="9"/>
        <v>35.722473544862368</v>
      </c>
      <c r="J225" s="4">
        <f t="shared" si="10"/>
        <v>35.722473544862368</v>
      </c>
      <c r="K225" s="4">
        <v>0</v>
      </c>
      <c r="L225" s="4">
        <v>0</v>
      </c>
    </row>
    <row r="226" spans="1:12" ht="76.5" x14ac:dyDescent="0.2">
      <c r="A226" s="2" t="s">
        <v>947</v>
      </c>
      <c r="B226" s="3" t="s">
        <v>1147</v>
      </c>
      <c r="C226" s="4">
        <v>8995</v>
      </c>
      <c r="D226" s="4">
        <v>8995</v>
      </c>
      <c r="E226" s="4">
        <v>1038.3243600000001</v>
      </c>
      <c r="F226" s="4"/>
      <c r="G226" s="4"/>
      <c r="H226" s="4"/>
      <c r="I226" s="4">
        <f t="shared" si="9"/>
        <v>11.543350305725404</v>
      </c>
      <c r="J226" s="4">
        <f t="shared" si="10"/>
        <v>11.543350305725404</v>
      </c>
      <c r="K226" s="4">
        <v>0</v>
      </c>
      <c r="L226" s="4">
        <v>0</v>
      </c>
    </row>
    <row r="227" spans="1:12" ht="63.75" x14ac:dyDescent="0.2">
      <c r="A227" s="2" t="s">
        <v>948</v>
      </c>
      <c r="B227" s="3" t="s">
        <v>1148</v>
      </c>
      <c r="C227" s="4">
        <v>2902.5</v>
      </c>
      <c r="D227" s="4">
        <v>2902.5</v>
      </c>
      <c r="E227" s="4">
        <v>3211.75693</v>
      </c>
      <c r="F227" s="4"/>
      <c r="G227" s="4"/>
      <c r="H227" s="4"/>
      <c r="I227" s="4">
        <f t="shared" si="9"/>
        <v>110.6548468561585</v>
      </c>
      <c r="J227" s="4">
        <f t="shared" si="10"/>
        <v>110.6548468561585</v>
      </c>
      <c r="K227" s="4">
        <v>0</v>
      </c>
      <c r="L227" s="4">
        <v>0</v>
      </c>
    </row>
    <row r="228" spans="1:12" ht="51" x14ac:dyDescent="0.2">
      <c r="A228" s="2" t="s">
        <v>949</v>
      </c>
      <c r="B228" s="3" t="s">
        <v>1149</v>
      </c>
      <c r="C228" s="4">
        <v>679</v>
      </c>
      <c r="D228" s="4">
        <v>679</v>
      </c>
      <c r="E228" s="4">
        <v>1361.92482</v>
      </c>
      <c r="F228" s="4">
        <v>0</v>
      </c>
      <c r="G228" s="4">
        <v>0</v>
      </c>
      <c r="H228" s="4">
        <v>0</v>
      </c>
      <c r="I228" s="4" t="s">
        <v>1347</v>
      </c>
      <c r="J228" s="4" t="s">
        <v>1347</v>
      </c>
      <c r="K228" s="4">
        <v>0</v>
      </c>
      <c r="L228" s="4">
        <v>0</v>
      </c>
    </row>
    <row r="229" spans="1:12" ht="89.25" x14ac:dyDescent="0.2">
      <c r="A229" s="2" t="s">
        <v>950</v>
      </c>
      <c r="B229" s="3" t="s">
        <v>1150</v>
      </c>
      <c r="C229" s="4">
        <v>200</v>
      </c>
      <c r="D229" s="4">
        <v>200</v>
      </c>
      <c r="E229" s="4">
        <v>218.5</v>
      </c>
      <c r="F229" s="4"/>
      <c r="G229" s="4"/>
      <c r="H229" s="4"/>
      <c r="I229" s="4">
        <f t="shared" si="9"/>
        <v>109.25</v>
      </c>
      <c r="J229" s="4">
        <f t="shared" si="10"/>
        <v>109.25</v>
      </c>
      <c r="K229" s="4">
        <v>0</v>
      </c>
      <c r="L229" s="4">
        <v>0</v>
      </c>
    </row>
    <row r="230" spans="1:12" ht="76.5" x14ac:dyDescent="0.2">
      <c r="A230" s="2" t="s">
        <v>951</v>
      </c>
      <c r="B230" s="3" t="s">
        <v>1151</v>
      </c>
      <c r="C230" s="4">
        <v>272.8</v>
      </c>
      <c r="D230" s="4">
        <v>272.8</v>
      </c>
      <c r="E230" s="4">
        <v>654.96232999999995</v>
      </c>
      <c r="F230" s="4"/>
      <c r="G230" s="4"/>
      <c r="H230" s="4"/>
      <c r="I230" s="4" t="s">
        <v>1347</v>
      </c>
      <c r="J230" s="4" t="s">
        <v>1347</v>
      </c>
      <c r="K230" s="4">
        <v>0</v>
      </c>
      <c r="L230" s="4">
        <v>0</v>
      </c>
    </row>
    <row r="231" spans="1:12" s="16" customFormat="1" ht="140.25" x14ac:dyDescent="0.2">
      <c r="A231" s="2" t="s">
        <v>952</v>
      </c>
      <c r="B231" s="3" t="s">
        <v>1152</v>
      </c>
      <c r="C231" s="4">
        <v>206.2</v>
      </c>
      <c r="D231" s="4">
        <v>206.2</v>
      </c>
      <c r="E231" s="4">
        <v>488.46249</v>
      </c>
      <c r="F231" s="4"/>
      <c r="G231" s="4"/>
      <c r="H231" s="4"/>
      <c r="I231" s="4" t="s">
        <v>1347</v>
      </c>
      <c r="J231" s="4" t="s">
        <v>1347</v>
      </c>
      <c r="K231" s="4">
        <v>0</v>
      </c>
      <c r="L231" s="4">
        <v>0</v>
      </c>
    </row>
    <row r="232" spans="1:12" s="16" customFormat="1" ht="38.25" x14ac:dyDescent="0.2">
      <c r="A232" s="2" t="s">
        <v>953</v>
      </c>
      <c r="B232" s="3" t="s">
        <v>1153</v>
      </c>
      <c r="C232" s="4">
        <v>0.2</v>
      </c>
      <c r="D232" s="4">
        <v>0.2</v>
      </c>
      <c r="E232" s="4">
        <v>0.3</v>
      </c>
      <c r="F232" s="4"/>
      <c r="G232" s="4"/>
      <c r="H232" s="4"/>
      <c r="I232" s="4">
        <f t="shared" si="9"/>
        <v>149.99999999999997</v>
      </c>
      <c r="J232" s="4">
        <f t="shared" si="10"/>
        <v>149.99999999999997</v>
      </c>
      <c r="K232" s="4">
        <v>0</v>
      </c>
      <c r="L232" s="4">
        <v>0</v>
      </c>
    </row>
    <row r="233" spans="1:12" ht="63.75" x14ac:dyDescent="0.2">
      <c r="A233" s="2" t="s">
        <v>954</v>
      </c>
      <c r="B233" s="3" t="s">
        <v>1154</v>
      </c>
      <c r="C233" s="4">
        <v>0.2</v>
      </c>
      <c r="D233" s="4">
        <v>0.2</v>
      </c>
      <c r="E233" s="4">
        <v>0.3</v>
      </c>
      <c r="F233" s="4"/>
      <c r="G233" s="4"/>
      <c r="H233" s="4"/>
      <c r="I233" s="4">
        <f t="shared" si="9"/>
        <v>149.99999999999997</v>
      </c>
      <c r="J233" s="4">
        <f t="shared" si="10"/>
        <v>149.99999999999997</v>
      </c>
      <c r="K233" s="4">
        <v>0</v>
      </c>
      <c r="L233" s="4">
        <v>0</v>
      </c>
    </row>
    <row r="234" spans="1:12" ht="38.25" x14ac:dyDescent="0.2">
      <c r="A234" s="2" t="s">
        <v>955</v>
      </c>
      <c r="B234" s="3" t="s">
        <v>1155</v>
      </c>
      <c r="C234" s="4">
        <v>140.19999999999999</v>
      </c>
      <c r="D234" s="4">
        <v>140.19999999999999</v>
      </c>
      <c r="E234" s="4">
        <v>205.12434999999999</v>
      </c>
      <c r="F234" s="4">
        <v>0</v>
      </c>
      <c r="G234" s="4">
        <v>0</v>
      </c>
      <c r="H234" s="4">
        <v>0</v>
      </c>
      <c r="I234" s="4">
        <f t="shared" si="9"/>
        <v>146.3083808844508</v>
      </c>
      <c r="J234" s="4">
        <f t="shared" si="10"/>
        <v>146.3083808844508</v>
      </c>
      <c r="K234" s="4">
        <v>0</v>
      </c>
      <c r="L234" s="4">
        <v>0</v>
      </c>
    </row>
    <row r="235" spans="1:12" ht="51" x14ac:dyDescent="0.2">
      <c r="A235" s="2" t="s">
        <v>956</v>
      </c>
      <c r="B235" s="3" t="s">
        <v>1156</v>
      </c>
      <c r="C235" s="4">
        <v>140.19999999999999</v>
      </c>
      <c r="D235" s="4">
        <v>140.19999999999999</v>
      </c>
      <c r="E235" s="4">
        <v>205.12434999999999</v>
      </c>
      <c r="F235" s="4">
        <v>0</v>
      </c>
      <c r="G235" s="4">
        <v>0</v>
      </c>
      <c r="H235" s="4">
        <v>0</v>
      </c>
      <c r="I235" s="4">
        <f t="shared" si="9"/>
        <v>146.3083808844508</v>
      </c>
      <c r="J235" s="4">
        <f t="shared" si="10"/>
        <v>146.3083808844508</v>
      </c>
      <c r="K235" s="4">
        <v>0</v>
      </c>
      <c r="L235" s="4">
        <v>0</v>
      </c>
    </row>
    <row r="236" spans="1:12" ht="63.75" x14ac:dyDescent="0.2">
      <c r="A236" s="2" t="s">
        <v>957</v>
      </c>
      <c r="B236" s="3" t="s">
        <v>1157</v>
      </c>
      <c r="C236" s="4">
        <v>1</v>
      </c>
      <c r="D236" s="4">
        <v>1</v>
      </c>
      <c r="E236" s="4">
        <v>1</v>
      </c>
      <c r="F236" s="4"/>
      <c r="G236" s="4"/>
      <c r="H236" s="4"/>
      <c r="I236" s="4">
        <f t="shared" si="9"/>
        <v>100</v>
      </c>
      <c r="J236" s="4">
        <f t="shared" si="10"/>
        <v>100</v>
      </c>
      <c r="K236" s="4">
        <v>0</v>
      </c>
      <c r="L236" s="4">
        <v>0</v>
      </c>
    </row>
    <row r="237" spans="1:12" ht="76.5" x14ac:dyDescent="0.2">
      <c r="A237" s="2" t="s">
        <v>958</v>
      </c>
      <c r="B237" s="3" t="s">
        <v>1158</v>
      </c>
      <c r="C237" s="4">
        <v>1</v>
      </c>
      <c r="D237" s="4">
        <v>1</v>
      </c>
      <c r="E237" s="4">
        <v>1</v>
      </c>
      <c r="F237" s="4"/>
      <c r="G237" s="4"/>
      <c r="H237" s="4"/>
      <c r="I237" s="4">
        <f t="shared" si="9"/>
        <v>100</v>
      </c>
      <c r="J237" s="4">
        <f t="shared" si="10"/>
        <v>100</v>
      </c>
      <c r="K237" s="4">
        <v>0</v>
      </c>
      <c r="L237" s="4">
        <v>0</v>
      </c>
    </row>
    <row r="238" spans="1:12" ht="38.25" x14ac:dyDescent="0.2">
      <c r="A238" s="2" t="s">
        <v>959</v>
      </c>
      <c r="B238" s="3" t="s">
        <v>1159</v>
      </c>
      <c r="C238" s="4">
        <v>4043.3</v>
      </c>
      <c r="D238" s="4">
        <v>4043.3</v>
      </c>
      <c r="E238" s="4">
        <v>5598.5624299999999</v>
      </c>
      <c r="F238" s="4"/>
      <c r="G238" s="4"/>
      <c r="H238" s="4"/>
      <c r="I238" s="4">
        <f t="shared" si="9"/>
        <v>138.4651752281552</v>
      </c>
      <c r="J238" s="4">
        <f t="shared" si="10"/>
        <v>138.4651752281552</v>
      </c>
      <c r="K238" s="4">
        <v>0</v>
      </c>
      <c r="L238" s="4">
        <v>0</v>
      </c>
    </row>
    <row r="239" spans="1:12" ht="63.75" x14ac:dyDescent="0.2">
      <c r="A239" s="2" t="s">
        <v>960</v>
      </c>
      <c r="B239" s="3" t="s">
        <v>1160</v>
      </c>
      <c r="C239" s="4">
        <v>893.2</v>
      </c>
      <c r="D239" s="4">
        <v>893.2</v>
      </c>
      <c r="E239" s="4">
        <v>701.43828000000008</v>
      </c>
      <c r="F239" s="4"/>
      <c r="G239" s="4"/>
      <c r="H239" s="4"/>
      <c r="I239" s="4">
        <f t="shared" si="9"/>
        <v>78.530931482310791</v>
      </c>
      <c r="J239" s="4">
        <f t="shared" si="10"/>
        <v>78.530931482310791</v>
      </c>
      <c r="K239" s="4">
        <v>0</v>
      </c>
      <c r="L239" s="4">
        <v>0</v>
      </c>
    </row>
    <row r="240" spans="1:12" ht="51" x14ac:dyDescent="0.2">
      <c r="A240" s="2" t="s">
        <v>961</v>
      </c>
      <c r="B240" s="3" t="s">
        <v>1161</v>
      </c>
      <c r="C240" s="4">
        <v>3150.1</v>
      </c>
      <c r="D240" s="4">
        <v>3150.1</v>
      </c>
      <c r="E240" s="4">
        <v>4897.1241500000006</v>
      </c>
      <c r="F240" s="4">
        <v>0</v>
      </c>
      <c r="G240" s="4">
        <v>0</v>
      </c>
      <c r="H240" s="4">
        <v>0</v>
      </c>
      <c r="I240" s="4">
        <f t="shared" si="9"/>
        <v>155.45932351353929</v>
      </c>
      <c r="J240" s="4">
        <f t="shared" si="10"/>
        <v>155.45932351353929</v>
      </c>
      <c r="K240" s="4">
        <v>0</v>
      </c>
      <c r="L240" s="4">
        <v>0</v>
      </c>
    </row>
    <row r="241" spans="1:14" ht="51" x14ac:dyDescent="0.2">
      <c r="A241" s="2" t="s">
        <v>962</v>
      </c>
      <c r="B241" s="3" t="s">
        <v>1162</v>
      </c>
      <c r="C241" s="4">
        <v>2928</v>
      </c>
      <c r="D241" s="4">
        <v>2928</v>
      </c>
      <c r="E241" s="4">
        <v>6172.6264099999999</v>
      </c>
      <c r="F241" s="4">
        <v>0</v>
      </c>
      <c r="G241" s="4">
        <v>0</v>
      </c>
      <c r="H241" s="4">
        <v>0</v>
      </c>
      <c r="I241" s="4" t="s">
        <v>1347</v>
      </c>
      <c r="J241" s="4" t="s">
        <v>1347</v>
      </c>
      <c r="K241" s="4">
        <v>0</v>
      </c>
      <c r="L241" s="4">
        <v>0</v>
      </c>
    </row>
    <row r="242" spans="1:14" ht="76.5" x14ac:dyDescent="0.2">
      <c r="A242" s="2" t="s">
        <v>963</v>
      </c>
      <c r="B242" s="3" t="s">
        <v>1163</v>
      </c>
      <c r="C242" s="4">
        <v>0</v>
      </c>
      <c r="D242" s="4">
        <v>0</v>
      </c>
      <c r="E242" s="4">
        <v>2.90002</v>
      </c>
      <c r="F242" s="4">
        <v>0</v>
      </c>
      <c r="G242" s="4">
        <v>0</v>
      </c>
      <c r="H242" s="4">
        <v>0</v>
      </c>
      <c r="I242" s="4">
        <v>0</v>
      </c>
      <c r="J242" s="4">
        <v>0</v>
      </c>
      <c r="K242" s="4">
        <v>0</v>
      </c>
      <c r="L242" s="4">
        <v>0</v>
      </c>
    </row>
    <row r="243" spans="1:14" ht="63.75" x14ac:dyDescent="0.2">
      <c r="A243" s="2" t="s">
        <v>964</v>
      </c>
      <c r="B243" s="3" t="s">
        <v>1164</v>
      </c>
      <c r="C243" s="4">
        <v>2928</v>
      </c>
      <c r="D243" s="4">
        <v>2928</v>
      </c>
      <c r="E243" s="4">
        <v>6058.7263899999998</v>
      </c>
      <c r="F243" s="4">
        <v>0</v>
      </c>
      <c r="G243" s="4">
        <v>0</v>
      </c>
      <c r="H243" s="4">
        <v>0</v>
      </c>
      <c r="I243" s="4" t="s">
        <v>1347</v>
      </c>
      <c r="J243" s="4" t="s">
        <v>1347</v>
      </c>
      <c r="K243" s="4">
        <v>0</v>
      </c>
      <c r="L243" s="4">
        <v>0</v>
      </c>
    </row>
    <row r="244" spans="1:14" ht="102" x14ac:dyDescent="0.2">
      <c r="A244" s="2" t="s">
        <v>965</v>
      </c>
      <c r="B244" s="3" t="s">
        <v>1165</v>
      </c>
      <c r="C244" s="4">
        <v>0</v>
      </c>
      <c r="D244" s="4">
        <v>0</v>
      </c>
      <c r="E244" s="4">
        <v>111</v>
      </c>
      <c r="F244" s="4"/>
      <c r="G244" s="4"/>
      <c r="H244" s="4"/>
      <c r="I244" s="4">
        <v>0</v>
      </c>
      <c r="J244" s="4">
        <v>0</v>
      </c>
      <c r="K244" s="4">
        <v>0</v>
      </c>
      <c r="L244" s="4">
        <v>0</v>
      </c>
    </row>
    <row r="245" spans="1:14" ht="76.5" x14ac:dyDescent="0.2">
      <c r="A245" s="2" t="s">
        <v>966</v>
      </c>
      <c r="B245" s="3" t="s">
        <v>1166</v>
      </c>
      <c r="C245" s="4">
        <v>456.8</v>
      </c>
      <c r="D245" s="4">
        <v>456.8</v>
      </c>
      <c r="E245" s="4">
        <v>751.83751000000007</v>
      </c>
      <c r="F245" s="4"/>
      <c r="G245" s="4"/>
      <c r="H245" s="4"/>
      <c r="I245" s="4">
        <f t="shared" si="9"/>
        <v>164.58789623467601</v>
      </c>
      <c r="J245" s="4">
        <f t="shared" si="10"/>
        <v>164.58789623467601</v>
      </c>
      <c r="K245" s="4">
        <v>0</v>
      </c>
      <c r="L245" s="4">
        <v>0</v>
      </c>
    </row>
    <row r="246" spans="1:14" ht="102" x14ac:dyDescent="0.2">
      <c r="A246" s="2" t="s">
        <v>967</v>
      </c>
      <c r="B246" s="3" t="s">
        <v>1167</v>
      </c>
      <c r="C246" s="4">
        <v>456.8</v>
      </c>
      <c r="D246" s="4">
        <v>456.8</v>
      </c>
      <c r="E246" s="4">
        <v>751.83751000000007</v>
      </c>
      <c r="F246" s="4">
        <v>0</v>
      </c>
      <c r="G246" s="4">
        <v>0</v>
      </c>
      <c r="H246" s="4">
        <v>0</v>
      </c>
      <c r="I246" s="4">
        <f t="shared" si="9"/>
        <v>164.58789623467601</v>
      </c>
      <c r="J246" s="4">
        <f t="shared" si="10"/>
        <v>164.58789623467601</v>
      </c>
      <c r="K246" s="4">
        <v>0</v>
      </c>
      <c r="L246" s="4">
        <v>0</v>
      </c>
    </row>
    <row r="247" spans="1:14" ht="25.5" x14ac:dyDescent="0.2">
      <c r="A247" s="2" t="s">
        <v>968</v>
      </c>
      <c r="B247" s="3" t="s">
        <v>1168</v>
      </c>
      <c r="C247" s="4">
        <v>2386</v>
      </c>
      <c r="D247" s="4">
        <v>2386</v>
      </c>
      <c r="E247" s="4">
        <v>578.01837</v>
      </c>
      <c r="F247" s="4">
        <v>0</v>
      </c>
      <c r="G247" s="4">
        <v>0</v>
      </c>
      <c r="H247" s="4">
        <v>0</v>
      </c>
      <c r="I247" s="4">
        <f t="shared" si="9"/>
        <v>24.225413663034367</v>
      </c>
      <c r="J247" s="4">
        <f t="shared" si="10"/>
        <v>24.225413663034367</v>
      </c>
      <c r="K247" s="4">
        <v>0</v>
      </c>
      <c r="L247" s="4">
        <v>0</v>
      </c>
    </row>
    <row r="248" spans="1:14" ht="38.25" x14ac:dyDescent="0.2">
      <c r="A248" s="2" t="s">
        <v>969</v>
      </c>
      <c r="B248" s="3" t="s">
        <v>1169</v>
      </c>
      <c r="C248" s="4">
        <v>2386</v>
      </c>
      <c r="D248" s="4">
        <v>2386</v>
      </c>
      <c r="E248" s="4">
        <v>578.01837</v>
      </c>
      <c r="F248" s="4">
        <v>0</v>
      </c>
      <c r="G248" s="4">
        <v>0</v>
      </c>
      <c r="H248" s="4">
        <v>0</v>
      </c>
      <c r="I248" s="4">
        <f t="shared" si="9"/>
        <v>24.225413663034367</v>
      </c>
      <c r="J248" s="4">
        <f t="shared" si="10"/>
        <v>24.225413663034367</v>
      </c>
      <c r="K248" s="4">
        <v>0</v>
      </c>
      <c r="L248" s="4">
        <v>0</v>
      </c>
    </row>
    <row r="249" spans="1:14" ht="76.5" x14ac:dyDescent="0.2">
      <c r="A249" s="2" t="s">
        <v>970</v>
      </c>
      <c r="B249" s="3" t="s">
        <v>1170</v>
      </c>
      <c r="C249" s="4">
        <v>34809.199999999997</v>
      </c>
      <c r="D249" s="4">
        <v>34809.199999999997</v>
      </c>
      <c r="E249" s="4">
        <v>32271.522539999998</v>
      </c>
      <c r="F249" s="4">
        <v>0</v>
      </c>
      <c r="G249" s="4">
        <v>0</v>
      </c>
      <c r="H249" s="4">
        <v>0</v>
      </c>
      <c r="I249" s="4">
        <f t="shared" si="9"/>
        <v>92.709750698091312</v>
      </c>
      <c r="J249" s="4">
        <f t="shared" si="10"/>
        <v>92.709750698091312</v>
      </c>
      <c r="K249" s="4">
        <v>0</v>
      </c>
      <c r="L249" s="4">
        <v>0</v>
      </c>
    </row>
    <row r="250" spans="1:14" ht="38.25" x14ac:dyDescent="0.2">
      <c r="A250" s="2" t="s">
        <v>971</v>
      </c>
      <c r="B250" s="3" t="s">
        <v>1171</v>
      </c>
      <c r="C250" s="4">
        <v>8065.16</v>
      </c>
      <c r="D250" s="4">
        <v>8065.16</v>
      </c>
      <c r="E250" s="4">
        <v>9898.6630600000008</v>
      </c>
      <c r="F250" s="4"/>
      <c r="G250" s="4"/>
      <c r="H250" s="4"/>
      <c r="I250" s="4">
        <f t="shared" si="9"/>
        <v>122.73362289154835</v>
      </c>
      <c r="J250" s="4">
        <f t="shared" si="10"/>
        <v>122.73362289154835</v>
      </c>
      <c r="K250" s="4">
        <v>0</v>
      </c>
      <c r="L250" s="4">
        <v>0</v>
      </c>
      <c r="M250" s="37"/>
    </row>
    <row r="251" spans="1:14" ht="51" x14ac:dyDescent="0.2">
      <c r="A251" s="2" t="s">
        <v>972</v>
      </c>
      <c r="B251" s="3" t="s">
        <v>1172</v>
      </c>
      <c r="C251" s="4">
        <v>8065.16</v>
      </c>
      <c r="D251" s="4">
        <v>8065.16</v>
      </c>
      <c r="E251" s="4">
        <v>9898.6630600000008</v>
      </c>
      <c r="F251" s="4"/>
      <c r="G251" s="4"/>
      <c r="H251" s="4"/>
      <c r="I251" s="4">
        <f t="shared" si="9"/>
        <v>122.73362289154835</v>
      </c>
      <c r="J251" s="4">
        <f t="shared" si="10"/>
        <v>122.73362289154835</v>
      </c>
      <c r="K251" s="4">
        <v>0</v>
      </c>
      <c r="L251" s="4">
        <v>0</v>
      </c>
      <c r="M251" s="37"/>
    </row>
    <row r="252" spans="1:14" ht="51" x14ac:dyDescent="0.2">
      <c r="A252" s="2" t="s">
        <v>973</v>
      </c>
      <c r="B252" s="3" t="s">
        <v>1173</v>
      </c>
      <c r="C252" s="4">
        <v>2933.7</v>
      </c>
      <c r="D252" s="4">
        <v>2933.7</v>
      </c>
      <c r="E252" s="4">
        <v>5793.1557899999998</v>
      </c>
      <c r="F252" s="4"/>
      <c r="G252" s="4"/>
      <c r="H252" s="4"/>
      <c r="I252" s="4">
        <f t="shared" si="9"/>
        <v>197.46926372839761</v>
      </c>
      <c r="J252" s="4">
        <f t="shared" si="10"/>
        <v>197.46926372839761</v>
      </c>
      <c r="K252" s="4">
        <v>0</v>
      </c>
      <c r="L252" s="4">
        <v>0</v>
      </c>
      <c r="M252" s="37"/>
      <c r="N252" s="37"/>
    </row>
    <row r="253" spans="1:14" ht="63.75" x14ac:dyDescent="0.2">
      <c r="A253" s="2" t="s">
        <v>974</v>
      </c>
      <c r="B253" s="3" t="s">
        <v>1174</v>
      </c>
      <c r="C253" s="4">
        <v>2933.7</v>
      </c>
      <c r="D253" s="4">
        <v>2933.7</v>
      </c>
      <c r="E253" s="4">
        <v>5793.1557899999998</v>
      </c>
      <c r="F253" s="4"/>
      <c r="G253" s="4"/>
      <c r="H253" s="4"/>
      <c r="I253" s="4">
        <f t="shared" si="9"/>
        <v>197.46926372839761</v>
      </c>
      <c r="J253" s="4">
        <f t="shared" si="10"/>
        <v>197.46926372839761</v>
      </c>
      <c r="K253" s="4">
        <v>0</v>
      </c>
      <c r="L253" s="4">
        <v>0</v>
      </c>
      <c r="M253" s="37"/>
    </row>
    <row r="254" spans="1:14" ht="51" x14ac:dyDescent="0.2">
      <c r="A254" s="2" t="s">
        <v>975</v>
      </c>
      <c r="B254" s="3" t="s">
        <v>1175</v>
      </c>
      <c r="C254" s="4">
        <v>8078.9</v>
      </c>
      <c r="D254" s="4">
        <v>8078.9</v>
      </c>
      <c r="E254" s="4">
        <v>8078.8723099999997</v>
      </c>
      <c r="F254" s="4"/>
      <c r="G254" s="4"/>
      <c r="H254" s="4"/>
      <c r="I254" s="4">
        <f t="shared" si="9"/>
        <v>99.99965725531942</v>
      </c>
      <c r="J254" s="4">
        <f t="shared" si="10"/>
        <v>99.99965725531942</v>
      </c>
      <c r="K254" s="4">
        <v>0</v>
      </c>
      <c r="L254" s="4">
        <v>0</v>
      </c>
      <c r="M254" s="37"/>
    </row>
    <row r="255" spans="1:14" ht="51" x14ac:dyDescent="0.2">
      <c r="A255" s="2" t="s">
        <v>976</v>
      </c>
      <c r="B255" s="3" t="s">
        <v>1176</v>
      </c>
      <c r="C255" s="4">
        <v>8078.9</v>
      </c>
      <c r="D255" s="4">
        <v>8078.9</v>
      </c>
      <c r="E255" s="4">
        <v>8078.8723099999997</v>
      </c>
      <c r="F255" s="4"/>
      <c r="G255" s="4"/>
      <c r="H255" s="4"/>
      <c r="I255" s="4">
        <f t="shared" si="9"/>
        <v>99.99965725531942</v>
      </c>
      <c r="J255" s="4">
        <f t="shared" si="10"/>
        <v>99.99965725531942</v>
      </c>
      <c r="K255" s="4">
        <v>0</v>
      </c>
      <c r="L255" s="4">
        <v>0</v>
      </c>
      <c r="M255" s="37"/>
    </row>
    <row r="256" spans="1:14" ht="51" x14ac:dyDescent="0.2">
      <c r="A256" s="2" t="s">
        <v>977</v>
      </c>
      <c r="B256" s="3" t="s">
        <v>1177</v>
      </c>
      <c r="C256" s="4">
        <v>15731.44</v>
      </c>
      <c r="D256" s="4">
        <v>15731.44</v>
      </c>
      <c r="E256" s="4">
        <v>8500.8313800000014</v>
      </c>
      <c r="F256" s="4">
        <v>0</v>
      </c>
      <c r="G256" s="4">
        <v>0</v>
      </c>
      <c r="H256" s="4">
        <v>0</v>
      </c>
      <c r="I256" s="4">
        <f t="shared" si="9"/>
        <v>54.037210706712166</v>
      </c>
      <c r="J256" s="4">
        <f t="shared" si="10"/>
        <v>54.037210706712166</v>
      </c>
      <c r="K256" s="4">
        <v>0</v>
      </c>
      <c r="L256" s="4">
        <v>0</v>
      </c>
      <c r="M256" s="37"/>
    </row>
    <row r="257" spans="1:13" ht="51" x14ac:dyDescent="0.2">
      <c r="A257" s="2" t="s">
        <v>978</v>
      </c>
      <c r="B257" s="3" t="s">
        <v>1178</v>
      </c>
      <c r="C257" s="4">
        <v>15731.44</v>
      </c>
      <c r="D257" s="4">
        <v>15731.44</v>
      </c>
      <c r="E257" s="4">
        <v>8500.8313800000014</v>
      </c>
      <c r="F257" s="4">
        <v>0</v>
      </c>
      <c r="G257" s="4">
        <v>0</v>
      </c>
      <c r="H257" s="4">
        <v>0</v>
      </c>
      <c r="I257" s="4">
        <f t="shared" si="9"/>
        <v>54.037210706712166</v>
      </c>
      <c r="J257" s="4">
        <f t="shared" si="10"/>
        <v>54.037210706712166</v>
      </c>
      <c r="K257" s="4">
        <v>0</v>
      </c>
      <c r="L257" s="4">
        <v>0</v>
      </c>
      <c r="M257" s="37"/>
    </row>
    <row r="258" spans="1:13" x14ac:dyDescent="0.2">
      <c r="A258" s="2" t="s">
        <v>979</v>
      </c>
      <c r="B258" s="3" t="s">
        <v>1179</v>
      </c>
      <c r="C258" s="4">
        <v>104056.1</v>
      </c>
      <c r="D258" s="4">
        <v>104056.1</v>
      </c>
      <c r="E258" s="4">
        <v>138588.25693999999</v>
      </c>
      <c r="F258" s="4">
        <v>0</v>
      </c>
      <c r="G258" s="4">
        <v>0</v>
      </c>
      <c r="H258" s="4">
        <v>0</v>
      </c>
      <c r="I258" s="4">
        <f t="shared" si="9"/>
        <v>133.18609571183237</v>
      </c>
      <c r="J258" s="4">
        <f t="shared" si="10"/>
        <v>133.18609571183237</v>
      </c>
      <c r="K258" s="4">
        <v>0</v>
      </c>
      <c r="L258" s="4">
        <v>0</v>
      </c>
      <c r="M258" s="37"/>
    </row>
    <row r="259" spans="1:13" ht="63.75" x14ac:dyDescent="0.2">
      <c r="A259" s="2" t="s">
        <v>980</v>
      </c>
      <c r="B259" s="3" t="s">
        <v>1180</v>
      </c>
      <c r="C259" s="4">
        <v>241.2</v>
      </c>
      <c r="D259" s="4">
        <v>241.2</v>
      </c>
      <c r="E259" s="4">
        <v>190.72524999999999</v>
      </c>
      <c r="F259" s="4">
        <v>0</v>
      </c>
      <c r="G259" s="4">
        <v>0</v>
      </c>
      <c r="H259" s="4">
        <v>0</v>
      </c>
      <c r="I259" s="4">
        <f t="shared" si="9"/>
        <v>79.073486733001658</v>
      </c>
      <c r="J259" s="4">
        <f t="shared" si="10"/>
        <v>79.073486733001658</v>
      </c>
      <c r="K259" s="4">
        <v>0</v>
      </c>
      <c r="L259" s="4">
        <v>0</v>
      </c>
      <c r="M259" s="37"/>
    </row>
    <row r="260" spans="1:13" ht="38.25" x14ac:dyDescent="0.2">
      <c r="A260" s="2" t="s">
        <v>981</v>
      </c>
      <c r="B260" s="3" t="s">
        <v>1181</v>
      </c>
      <c r="C260" s="4">
        <v>159</v>
      </c>
      <c r="D260" s="4">
        <v>159</v>
      </c>
      <c r="E260" s="4">
        <v>53.2</v>
      </c>
      <c r="F260" s="4"/>
      <c r="G260" s="4"/>
      <c r="H260" s="4"/>
      <c r="I260" s="4">
        <f t="shared" si="9"/>
        <v>33.459119496855351</v>
      </c>
      <c r="J260" s="4">
        <f t="shared" si="10"/>
        <v>33.459119496855351</v>
      </c>
      <c r="K260" s="4">
        <v>0</v>
      </c>
      <c r="L260" s="4">
        <v>0</v>
      </c>
      <c r="M260" s="37"/>
    </row>
    <row r="261" spans="1:13" ht="51" x14ac:dyDescent="0.2">
      <c r="A261" s="2" t="s">
        <v>982</v>
      </c>
      <c r="B261" s="3" t="s">
        <v>1182</v>
      </c>
      <c r="C261" s="4">
        <v>82.2</v>
      </c>
      <c r="D261" s="4">
        <v>82.2</v>
      </c>
      <c r="E261" s="4">
        <v>137.52525</v>
      </c>
      <c r="F261" s="4"/>
      <c r="G261" s="4"/>
      <c r="H261" s="4"/>
      <c r="I261" s="4">
        <f t="shared" si="9"/>
        <v>167.30565693430657</v>
      </c>
      <c r="J261" s="4">
        <f t="shared" si="10"/>
        <v>167.30565693430657</v>
      </c>
      <c r="K261" s="4">
        <v>0</v>
      </c>
      <c r="L261" s="4">
        <v>0</v>
      </c>
      <c r="M261" s="37"/>
    </row>
    <row r="262" spans="1:13" ht="25.5" x14ac:dyDescent="0.2">
      <c r="A262" s="2" t="s">
        <v>983</v>
      </c>
      <c r="B262" s="3" t="s">
        <v>1183</v>
      </c>
      <c r="C262" s="4">
        <v>4859.7</v>
      </c>
      <c r="D262" s="4">
        <v>4859.7</v>
      </c>
      <c r="E262" s="4">
        <v>22209.290579999997</v>
      </c>
      <c r="F262" s="4"/>
      <c r="G262" s="4"/>
      <c r="H262" s="4"/>
      <c r="I262" s="4" t="s">
        <v>1347</v>
      </c>
      <c r="J262" s="4" t="s">
        <v>1347</v>
      </c>
      <c r="K262" s="4">
        <v>0</v>
      </c>
      <c r="L262" s="4">
        <v>0</v>
      </c>
      <c r="M262" s="37"/>
    </row>
    <row r="263" spans="1:13" ht="114.75" x14ac:dyDescent="0.2">
      <c r="A263" s="2" t="s">
        <v>984</v>
      </c>
      <c r="B263" s="3" t="s">
        <v>1184</v>
      </c>
      <c r="C263" s="4">
        <v>4859.7</v>
      </c>
      <c r="D263" s="4">
        <v>4859.7</v>
      </c>
      <c r="E263" s="4">
        <v>22209.290579999997</v>
      </c>
      <c r="F263" s="4"/>
      <c r="G263" s="4"/>
      <c r="H263" s="4"/>
      <c r="I263" s="4" t="s">
        <v>1347</v>
      </c>
      <c r="J263" s="4" t="s">
        <v>1347</v>
      </c>
      <c r="K263" s="4">
        <v>0</v>
      </c>
      <c r="L263" s="4">
        <v>0</v>
      </c>
      <c r="M263" s="37"/>
    </row>
    <row r="264" spans="1:13" s="16" customFormat="1" ht="51" x14ac:dyDescent="0.2">
      <c r="A264" s="2" t="s">
        <v>985</v>
      </c>
      <c r="B264" s="3" t="s">
        <v>1185</v>
      </c>
      <c r="C264" s="4">
        <v>98955.199999999997</v>
      </c>
      <c r="D264" s="4">
        <v>98955.199999999997</v>
      </c>
      <c r="E264" s="4">
        <v>116188.24111</v>
      </c>
      <c r="F264" s="4"/>
      <c r="G264" s="4"/>
      <c r="H264" s="4"/>
      <c r="I264" s="4">
        <f t="shared" si="9"/>
        <v>117.41499295640855</v>
      </c>
      <c r="J264" s="4">
        <f t="shared" si="10"/>
        <v>117.41499295640855</v>
      </c>
      <c r="K264" s="4">
        <v>0</v>
      </c>
      <c r="L264" s="4">
        <v>0</v>
      </c>
      <c r="M264" s="38"/>
    </row>
    <row r="265" spans="1:13" s="16" customFormat="1" ht="51" x14ac:dyDescent="0.2">
      <c r="A265" s="2" t="s">
        <v>986</v>
      </c>
      <c r="B265" s="3" t="s">
        <v>1186</v>
      </c>
      <c r="C265" s="4">
        <v>98567.5</v>
      </c>
      <c r="D265" s="4">
        <v>98567.5</v>
      </c>
      <c r="E265" s="4">
        <v>115713.87512000001</v>
      </c>
      <c r="F265" s="4">
        <v>0</v>
      </c>
      <c r="G265" s="4">
        <v>0</v>
      </c>
      <c r="H265" s="4">
        <v>0</v>
      </c>
      <c r="I265" s="4">
        <f t="shared" si="9"/>
        <v>117.39556661171279</v>
      </c>
      <c r="J265" s="4">
        <f t="shared" si="10"/>
        <v>117.39556661171279</v>
      </c>
      <c r="K265" s="4">
        <v>0</v>
      </c>
      <c r="L265" s="4">
        <v>0</v>
      </c>
      <c r="M265" s="38"/>
    </row>
    <row r="266" spans="1:13" s="16" customFormat="1" ht="51" x14ac:dyDescent="0.2">
      <c r="A266" s="2" t="s">
        <v>987</v>
      </c>
      <c r="B266" s="3" t="s">
        <v>1187</v>
      </c>
      <c r="C266" s="4">
        <v>387.7</v>
      </c>
      <c r="D266" s="4">
        <v>387.7</v>
      </c>
      <c r="E266" s="4">
        <v>474.36599000000001</v>
      </c>
      <c r="F266" s="4">
        <v>0</v>
      </c>
      <c r="G266" s="4">
        <v>0</v>
      </c>
      <c r="H266" s="4">
        <v>0</v>
      </c>
      <c r="I266" s="4">
        <f t="shared" si="9"/>
        <v>122.35387928810937</v>
      </c>
      <c r="J266" s="4">
        <f t="shared" si="10"/>
        <v>122.35387928810937</v>
      </c>
      <c r="K266" s="4">
        <v>0</v>
      </c>
      <c r="L266" s="4">
        <v>0</v>
      </c>
      <c r="M266" s="38"/>
    </row>
    <row r="267" spans="1:13" s="16" customFormat="1" x14ac:dyDescent="0.2">
      <c r="A267" s="2" t="s">
        <v>988</v>
      </c>
      <c r="B267" s="3" t="s">
        <v>1188</v>
      </c>
      <c r="C267" s="4">
        <v>5248</v>
      </c>
      <c r="D267" s="4">
        <v>5248</v>
      </c>
      <c r="E267" s="4">
        <v>6556.4013199999999</v>
      </c>
      <c r="F267" s="4">
        <v>0</v>
      </c>
      <c r="G267" s="4">
        <v>0</v>
      </c>
      <c r="H267" s="4">
        <v>0</v>
      </c>
      <c r="I267" s="4">
        <f t="shared" si="9"/>
        <v>124.9314275914634</v>
      </c>
      <c r="J267" s="4">
        <f t="shared" si="10"/>
        <v>124.9314275914634</v>
      </c>
      <c r="K267" s="4">
        <v>0</v>
      </c>
      <c r="L267" s="4">
        <v>0</v>
      </c>
      <c r="M267" s="38"/>
    </row>
    <row r="268" spans="1:13" ht="25.5" x14ac:dyDescent="0.2">
      <c r="A268" s="2" t="s">
        <v>989</v>
      </c>
      <c r="B268" s="3" t="s">
        <v>1189</v>
      </c>
      <c r="C268" s="4">
        <v>5248</v>
      </c>
      <c r="D268" s="4">
        <v>5248</v>
      </c>
      <c r="E268" s="4">
        <v>6556.4013199999999</v>
      </c>
      <c r="F268" s="4"/>
      <c r="G268" s="4"/>
      <c r="H268" s="4"/>
      <c r="I268" s="4">
        <f t="shared" si="9"/>
        <v>124.9314275914634</v>
      </c>
      <c r="J268" s="4">
        <f t="shared" si="10"/>
        <v>124.9314275914634</v>
      </c>
      <c r="K268" s="4">
        <v>0</v>
      </c>
      <c r="L268" s="4">
        <v>0</v>
      </c>
      <c r="M268" s="37"/>
    </row>
    <row r="269" spans="1:13" ht="51" x14ac:dyDescent="0.2">
      <c r="A269" s="2" t="s">
        <v>990</v>
      </c>
      <c r="B269" s="3" t="s">
        <v>1190</v>
      </c>
      <c r="C269" s="4">
        <v>5248</v>
      </c>
      <c r="D269" s="4">
        <v>5248</v>
      </c>
      <c r="E269" s="4">
        <v>6556.4013199999999</v>
      </c>
      <c r="F269" s="4"/>
      <c r="G269" s="4"/>
      <c r="H269" s="4"/>
      <c r="I269" s="4">
        <f t="shared" si="9"/>
        <v>124.9314275914634</v>
      </c>
      <c r="J269" s="4">
        <f t="shared" si="10"/>
        <v>124.9314275914634</v>
      </c>
      <c r="K269" s="4">
        <v>0</v>
      </c>
      <c r="L269" s="4">
        <v>0</v>
      </c>
      <c r="M269" s="37"/>
    </row>
    <row r="270" spans="1:13" x14ac:dyDescent="0.2">
      <c r="A270" s="2" t="s">
        <v>1292</v>
      </c>
      <c r="B270" s="3">
        <v>0</v>
      </c>
      <c r="C270" s="4">
        <v>0</v>
      </c>
      <c r="D270" s="4">
        <v>0</v>
      </c>
      <c r="E270" s="4">
        <v>0</v>
      </c>
      <c r="F270" s="4">
        <v>0</v>
      </c>
      <c r="G270" s="4">
        <v>0</v>
      </c>
      <c r="H270" s="4">
        <v>0</v>
      </c>
      <c r="I270" s="4">
        <v>0</v>
      </c>
      <c r="J270" s="4">
        <v>0</v>
      </c>
      <c r="K270" s="4">
        <f>K197-K218</f>
        <v>68990.056160000036</v>
      </c>
      <c r="L270" s="4">
        <f t="shared" si="11"/>
        <v>0</v>
      </c>
      <c r="M270" s="37"/>
    </row>
    <row r="271" spans="1:13" x14ac:dyDescent="0.2">
      <c r="A271" s="35" t="s">
        <v>225</v>
      </c>
      <c r="B271" s="36" t="s">
        <v>378</v>
      </c>
      <c r="C271" s="34">
        <v>136.1</v>
      </c>
      <c r="D271" s="34">
        <v>136.1</v>
      </c>
      <c r="E271" s="34">
        <v>-4874.1134299999994</v>
      </c>
      <c r="F271" s="34"/>
      <c r="G271" s="34"/>
      <c r="H271" s="34"/>
      <c r="I271" s="34">
        <v>0</v>
      </c>
      <c r="J271" s="34">
        <v>0</v>
      </c>
      <c r="K271" s="34">
        <v>-4096.8616300000003</v>
      </c>
      <c r="L271" s="34">
        <f t="shared" si="11"/>
        <v>118.97188311922555</v>
      </c>
      <c r="M271" s="37"/>
    </row>
    <row r="272" spans="1:13" x14ac:dyDescent="0.2">
      <c r="A272" s="2" t="s">
        <v>226</v>
      </c>
      <c r="B272" s="3" t="s">
        <v>379</v>
      </c>
      <c r="C272" s="4">
        <v>0</v>
      </c>
      <c r="D272" s="4">
        <v>0</v>
      </c>
      <c r="E272" s="4">
        <v>-6726.0508099999997</v>
      </c>
      <c r="F272" s="4"/>
      <c r="G272" s="4"/>
      <c r="H272" s="4"/>
      <c r="I272" s="4">
        <v>0</v>
      </c>
      <c r="J272" s="4">
        <v>0</v>
      </c>
      <c r="K272" s="4">
        <v>7041.1977999999999</v>
      </c>
      <c r="L272" s="4">
        <v>0</v>
      </c>
      <c r="M272" s="37"/>
    </row>
    <row r="273" spans="1:13" ht="25.5" x14ac:dyDescent="0.2">
      <c r="A273" s="2" t="s">
        <v>227</v>
      </c>
      <c r="B273" s="3" t="s">
        <v>380</v>
      </c>
      <c r="C273" s="4">
        <v>0</v>
      </c>
      <c r="D273" s="4">
        <v>0</v>
      </c>
      <c r="E273" s="4">
        <v>-6726.0508099999997</v>
      </c>
      <c r="F273" s="4"/>
      <c r="G273" s="4"/>
      <c r="H273" s="4"/>
      <c r="I273" s="4">
        <v>0</v>
      </c>
      <c r="J273" s="4">
        <v>0</v>
      </c>
      <c r="K273" s="4">
        <v>7041.1977999999999</v>
      </c>
      <c r="L273" s="4">
        <v>0</v>
      </c>
      <c r="M273" s="37"/>
    </row>
    <row r="274" spans="1:13" x14ac:dyDescent="0.2">
      <c r="A274" s="2" t="s">
        <v>228</v>
      </c>
      <c r="B274" s="3" t="s">
        <v>381</v>
      </c>
      <c r="C274" s="4">
        <v>136.1</v>
      </c>
      <c r="D274" s="4">
        <v>136.1</v>
      </c>
      <c r="E274" s="4">
        <v>1851.9373799999998</v>
      </c>
      <c r="F274" s="4"/>
      <c r="G274" s="4"/>
      <c r="H274" s="4"/>
      <c r="I274" s="4" t="s">
        <v>1347</v>
      </c>
      <c r="J274" s="4" t="s">
        <v>1347</v>
      </c>
      <c r="K274" s="4">
        <v>-11138.059429999999</v>
      </c>
      <c r="L274" s="4">
        <v>0</v>
      </c>
      <c r="M274" s="37"/>
    </row>
    <row r="275" spans="1:13" x14ac:dyDescent="0.2">
      <c r="A275" s="2" t="s">
        <v>229</v>
      </c>
      <c r="B275" s="3" t="s">
        <v>382</v>
      </c>
      <c r="C275" s="4">
        <v>136.1</v>
      </c>
      <c r="D275" s="4">
        <v>136.1</v>
      </c>
      <c r="E275" s="4">
        <v>1851.9373799999998</v>
      </c>
      <c r="F275" s="4"/>
      <c r="G275" s="4"/>
      <c r="H275" s="4"/>
      <c r="I275" s="4" t="s">
        <v>1347</v>
      </c>
      <c r="J275" s="4" t="s">
        <v>1347</v>
      </c>
      <c r="K275" s="4">
        <v>-11138.059429999999</v>
      </c>
      <c r="L275" s="4">
        <v>0</v>
      </c>
      <c r="M275" s="37"/>
    </row>
    <row r="276" spans="1:13" ht="42.75" customHeight="1" x14ac:dyDescent="0.2">
      <c r="A276" s="35" t="s">
        <v>991</v>
      </c>
      <c r="B276" s="36" t="s">
        <v>1191</v>
      </c>
      <c r="C276" s="34">
        <v>0</v>
      </c>
      <c r="D276" s="34">
        <v>0</v>
      </c>
      <c r="E276" s="34">
        <v>1672.9284</v>
      </c>
      <c r="F276" s="34"/>
      <c r="G276" s="34"/>
      <c r="H276" s="34"/>
      <c r="I276" s="34">
        <v>0</v>
      </c>
      <c r="J276" s="34">
        <v>0</v>
      </c>
      <c r="K276" s="34">
        <v>0</v>
      </c>
      <c r="L276" s="34">
        <v>0</v>
      </c>
      <c r="M276" s="37"/>
    </row>
    <row r="277" spans="1:13" ht="38.25" x14ac:dyDescent="0.2">
      <c r="A277" s="2" t="s">
        <v>992</v>
      </c>
      <c r="B277" s="3" t="s">
        <v>1192</v>
      </c>
      <c r="C277" s="4">
        <v>0</v>
      </c>
      <c r="D277" s="4">
        <v>0</v>
      </c>
      <c r="E277" s="4">
        <v>1672.9284</v>
      </c>
      <c r="F277" s="4"/>
      <c r="G277" s="4"/>
      <c r="H277" s="4"/>
      <c r="I277" s="4">
        <v>0</v>
      </c>
      <c r="J277" s="4">
        <v>0</v>
      </c>
      <c r="K277" s="4">
        <v>0</v>
      </c>
      <c r="L277" s="4">
        <v>0</v>
      </c>
      <c r="M277" s="37"/>
    </row>
    <row r="278" spans="1:13" ht="25.5" x14ac:dyDescent="0.2">
      <c r="A278" s="2" t="s">
        <v>993</v>
      </c>
      <c r="B278" s="3" t="s">
        <v>1193</v>
      </c>
      <c r="C278" s="4">
        <v>0</v>
      </c>
      <c r="D278" s="4">
        <v>0</v>
      </c>
      <c r="E278" s="4">
        <v>1672.9284</v>
      </c>
      <c r="F278" s="4"/>
      <c r="G278" s="4"/>
      <c r="H278" s="4"/>
      <c r="I278" s="4">
        <v>0</v>
      </c>
      <c r="J278" s="4">
        <v>0</v>
      </c>
      <c r="K278" s="4">
        <v>0</v>
      </c>
      <c r="L278" s="4">
        <v>0</v>
      </c>
      <c r="M278" s="37"/>
    </row>
    <row r="279" spans="1:13" x14ac:dyDescent="0.2">
      <c r="A279" s="35" t="s">
        <v>230</v>
      </c>
      <c r="B279" s="36" t="s">
        <v>383</v>
      </c>
      <c r="C279" s="34">
        <v>25715578</v>
      </c>
      <c r="D279" s="34">
        <f>D280+D507+D513+D517+D532</f>
        <v>28941689.136360001</v>
      </c>
      <c r="E279" s="34">
        <v>25224420.306949999</v>
      </c>
      <c r="F279" s="34"/>
      <c r="G279" s="34"/>
      <c r="H279" s="34"/>
      <c r="I279" s="34">
        <f t="shared" ref="I279:I344" si="12">E279/C279*100</f>
        <v>98.090038290992325</v>
      </c>
      <c r="J279" s="34">
        <f t="shared" ref="J279:J344" si="13">E279/D279*100</f>
        <v>87.15600595426227</v>
      </c>
      <c r="K279" s="34">
        <v>17379619.991799999</v>
      </c>
      <c r="L279" s="34">
        <f t="shared" ref="L279:L342" si="14">E279/K279*100</f>
        <v>145.13792775015398</v>
      </c>
      <c r="M279" s="37"/>
    </row>
    <row r="280" spans="1:13" ht="25.5" x14ac:dyDescent="0.2">
      <c r="A280" s="35" t="s">
        <v>231</v>
      </c>
      <c r="B280" s="36" t="s">
        <v>384</v>
      </c>
      <c r="C280" s="34">
        <v>25397938.300000001</v>
      </c>
      <c r="D280" s="34">
        <f>D281+D301+D414+D459</f>
        <v>28624049.436360002</v>
      </c>
      <c r="E280" s="34">
        <v>24957393.631130002</v>
      </c>
      <c r="F280" s="34"/>
      <c r="G280" s="34"/>
      <c r="H280" s="34"/>
      <c r="I280" s="34">
        <f t="shared" si="12"/>
        <v>98.265431376097183</v>
      </c>
      <c r="J280" s="34">
        <f t="shared" si="13"/>
        <v>87.19029670004555</v>
      </c>
      <c r="K280" s="34">
        <v>17347713.968139999</v>
      </c>
      <c r="L280" s="34">
        <f t="shared" si="14"/>
        <v>143.86560486854688</v>
      </c>
      <c r="M280" s="37"/>
    </row>
    <row r="281" spans="1:13" x14ac:dyDescent="0.2">
      <c r="A281" s="2" t="s">
        <v>532</v>
      </c>
      <c r="B281" s="3" t="s">
        <v>708</v>
      </c>
      <c r="C281" s="4">
        <v>7490492.5999999996</v>
      </c>
      <c r="D281" s="4">
        <f>D282+D284+D286+D288+D291+D293+D295+D297+D299</f>
        <v>7836403.4575699996</v>
      </c>
      <c r="E281" s="4">
        <v>7836403.4575699996</v>
      </c>
      <c r="F281" s="4">
        <v>0</v>
      </c>
      <c r="G281" s="4">
        <v>0</v>
      </c>
      <c r="H281" s="4">
        <v>0</v>
      </c>
      <c r="I281" s="4">
        <f t="shared" si="12"/>
        <v>104.61799878915841</v>
      </c>
      <c r="J281" s="4">
        <f t="shared" si="13"/>
        <v>100</v>
      </c>
      <c r="K281" s="4">
        <v>6342969.2999999998</v>
      </c>
      <c r="L281" s="4">
        <f t="shared" si="14"/>
        <v>123.5447167869786</v>
      </c>
      <c r="M281" s="37"/>
    </row>
    <row r="282" spans="1:13" x14ac:dyDescent="0.2">
      <c r="A282" s="2" t="s">
        <v>232</v>
      </c>
      <c r="B282" s="3" t="s">
        <v>709</v>
      </c>
      <c r="C282" s="4">
        <v>4720516.3</v>
      </c>
      <c r="D282" s="4">
        <v>4720516.3</v>
      </c>
      <c r="E282" s="4">
        <v>4720516.3</v>
      </c>
      <c r="F282" s="4"/>
      <c r="G282" s="4"/>
      <c r="H282" s="4"/>
      <c r="I282" s="4">
        <f t="shared" si="12"/>
        <v>100</v>
      </c>
      <c r="J282" s="4">
        <f t="shared" si="13"/>
        <v>100</v>
      </c>
      <c r="K282" s="4">
        <v>4363017.3</v>
      </c>
      <c r="L282" s="4">
        <f t="shared" si="14"/>
        <v>108.19384786762134</v>
      </c>
      <c r="M282" s="37"/>
    </row>
    <row r="283" spans="1:13" ht="25.5" x14ac:dyDescent="0.2">
      <c r="A283" s="2" t="s">
        <v>233</v>
      </c>
      <c r="B283" s="3" t="s">
        <v>710</v>
      </c>
      <c r="C283" s="4">
        <v>4720516.3</v>
      </c>
      <c r="D283" s="4">
        <v>4720516.3</v>
      </c>
      <c r="E283" s="4">
        <v>4720516.3</v>
      </c>
      <c r="F283" s="4"/>
      <c r="G283" s="4"/>
      <c r="H283" s="4"/>
      <c r="I283" s="4">
        <f t="shared" si="12"/>
        <v>100</v>
      </c>
      <c r="J283" s="4">
        <f t="shared" si="13"/>
        <v>100</v>
      </c>
      <c r="K283" s="4">
        <v>4363017.3</v>
      </c>
      <c r="L283" s="4">
        <f t="shared" si="14"/>
        <v>108.19384786762134</v>
      </c>
      <c r="M283" s="37"/>
    </row>
    <row r="284" spans="1:13" ht="25.5" x14ac:dyDescent="0.2">
      <c r="A284" s="2" t="s">
        <v>887</v>
      </c>
      <c r="B284" s="3" t="s">
        <v>1194</v>
      </c>
      <c r="C284" s="4">
        <v>822155.3</v>
      </c>
      <c r="D284" s="4">
        <v>822155.3</v>
      </c>
      <c r="E284" s="4">
        <v>822155.3</v>
      </c>
      <c r="F284" s="4"/>
      <c r="G284" s="4"/>
      <c r="H284" s="4"/>
      <c r="I284" s="4">
        <f t="shared" si="12"/>
        <v>100</v>
      </c>
      <c r="J284" s="4">
        <f t="shared" si="13"/>
        <v>100</v>
      </c>
      <c r="K284" s="4">
        <v>0</v>
      </c>
      <c r="L284" s="4">
        <v>0</v>
      </c>
      <c r="M284" s="37"/>
    </row>
    <row r="285" spans="1:13" ht="25.5" x14ac:dyDescent="0.2">
      <c r="A285" s="2" t="s">
        <v>888</v>
      </c>
      <c r="B285" s="3" t="s">
        <v>1195</v>
      </c>
      <c r="C285" s="4">
        <v>822155.3</v>
      </c>
      <c r="D285" s="4">
        <v>822155.3</v>
      </c>
      <c r="E285" s="4">
        <v>822155.3</v>
      </c>
      <c r="F285" s="4"/>
      <c r="G285" s="4"/>
      <c r="H285" s="4"/>
      <c r="I285" s="4">
        <f t="shared" si="12"/>
        <v>100</v>
      </c>
      <c r="J285" s="4">
        <f t="shared" si="13"/>
        <v>100</v>
      </c>
      <c r="K285" s="4">
        <v>0</v>
      </c>
      <c r="L285" s="4">
        <v>0</v>
      </c>
      <c r="M285" s="37"/>
    </row>
    <row r="286" spans="1:13" ht="25.5" x14ac:dyDescent="0.2">
      <c r="A286" s="2" t="s">
        <v>593</v>
      </c>
      <c r="B286" s="3" t="s">
        <v>711</v>
      </c>
      <c r="C286" s="4">
        <v>1229028</v>
      </c>
      <c r="D286" s="4">
        <v>1229028</v>
      </c>
      <c r="E286" s="4">
        <v>1229028</v>
      </c>
      <c r="F286" s="4"/>
      <c r="G286" s="4"/>
      <c r="H286" s="4"/>
      <c r="I286" s="4">
        <f t="shared" si="12"/>
        <v>100</v>
      </c>
      <c r="J286" s="4">
        <f t="shared" si="13"/>
        <v>100</v>
      </c>
      <c r="K286" s="4">
        <v>839239</v>
      </c>
      <c r="L286" s="4">
        <f t="shared" si="14"/>
        <v>146.44552981927674</v>
      </c>
      <c r="M286" s="37"/>
    </row>
    <row r="287" spans="1:13" ht="38.25" x14ac:dyDescent="0.2">
      <c r="A287" s="2" t="s">
        <v>994</v>
      </c>
      <c r="B287" s="3" t="s">
        <v>712</v>
      </c>
      <c r="C287" s="4">
        <v>1229028</v>
      </c>
      <c r="D287" s="4">
        <v>1229028</v>
      </c>
      <c r="E287" s="4">
        <v>1229028</v>
      </c>
      <c r="F287" s="4"/>
      <c r="G287" s="4"/>
      <c r="H287" s="4"/>
      <c r="I287" s="4">
        <f t="shared" si="12"/>
        <v>100</v>
      </c>
      <c r="J287" s="4">
        <f t="shared" si="13"/>
        <v>100</v>
      </c>
      <c r="K287" s="4">
        <v>839239</v>
      </c>
      <c r="L287" s="4">
        <f t="shared" si="14"/>
        <v>146.44552981927674</v>
      </c>
      <c r="M287" s="37"/>
    </row>
    <row r="288" spans="1:13" ht="25.5" x14ac:dyDescent="0.2">
      <c r="A288" s="2" t="s">
        <v>460</v>
      </c>
      <c r="B288" s="3" t="s">
        <v>713</v>
      </c>
      <c r="C288" s="4">
        <v>214793</v>
      </c>
      <c r="D288" s="4">
        <v>214793</v>
      </c>
      <c r="E288" s="4">
        <v>214793</v>
      </c>
      <c r="F288" s="4"/>
      <c r="G288" s="4"/>
      <c r="H288" s="4"/>
      <c r="I288" s="4">
        <f t="shared" si="12"/>
        <v>100</v>
      </c>
      <c r="J288" s="4">
        <f t="shared" si="13"/>
        <v>100</v>
      </c>
      <c r="K288" s="4">
        <v>223541</v>
      </c>
      <c r="L288" s="4">
        <f t="shared" si="14"/>
        <v>96.086623930285725</v>
      </c>
      <c r="M288" s="37"/>
    </row>
    <row r="289" spans="1:13" ht="38.25" x14ac:dyDescent="0.2">
      <c r="A289" s="2" t="s">
        <v>514</v>
      </c>
      <c r="B289" s="3" t="s">
        <v>714</v>
      </c>
      <c r="C289" s="4">
        <v>214793</v>
      </c>
      <c r="D289" s="4">
        <v>214793</v>
      </c>
      <c r="E289" s="4">
        <v>214793</v>
      </c>
      <c r="F289" s="4"/>
      <c r="G289" s="4"/>
      <c r="H289" s="4"/>
      <c r="I289" s="4">
        <f t="shared" si="12"/>
        <v>100</v>
      </c>
      <c r="J289" s="4">
        <f t="shared" si="13"/>
        <v>100</v>
      </c>
      <c r="K289" s="4">
        <v>223541</v>
      </c>
      <c r="L289" s="4">
        <f t="shared" si="14"/>
        <v>96.086623930285725</v>
      </c>
      <c r="M289" s="37"/>
    </row>
    <row r="290" spans="1:13" ht="38.25" x14ac:dyDescent="0.2">
      <c r="A290" s="2" t="s">
        <v>1293</v>
      </c>
      <c r="B290" s="3" t="s">
        <v>1294</v>
      </c>
      <c r="C290" s="4">
        <v>0</v>
      </c>
      <c r="D290" s="4">
        <v>0</v>
      </c>
      <c r="E290" s="4">
        <v>0</v>
      </c>
      <c r="F290" s="4">
        <v>0</v>
      </c>
      <c r="G290" s="4">
        <v>0</v>
      </c>
      <c r="H290" s="4">
        <v>0</v>
      </c>
      <c r="I290" s="4">
        <v>0</v>
      </c>
      <c r="J290" s="4">
        <v>0</v>
      </c>
      <c r="K290" s="4">
        <v>917172</v>
      </c>
      <c r="L290" s="4">
        <f t="shared" si="14"/>
        <v>0</v>
      </c>
      <c r="M290" s="37"/>
    </row>
    <row r="291" spans="1:13" ht="51" x14ac:dyDescent="0.2">
      <c r="A291" s="2" t="s">
        <v>995</v>
      </c>
      <c r="B291" s="3" t="s">
        <v>1196</v>
      </c>
      <c r="C291" s="4">
        <v>504000</v>
      </c>
      <c r="D291" s="4">
        <v>504000</v>
      </c>
      <c r="E291" s="4">
        <v>504000</v>
      </c>
      <c r="F291" s="4">
        <v>0</v>
      </c>
      <c r="G291" s="4">
        <v>0</v>
      </c>
      <c r="H291" s="4">
        <v>0</v>
      </c>
      <c r="I291" s="4">
        <f t="shared" si="12"/>
        <v>100</v>
      </c>
      <c r="J291" s="4">
        <f t="shared" si="13"/>
        <v>100</v>
      </c>
      <c r="K291" s="4">
        <v>0</v>
      </c>
      <c r="L291" s="4">
        <v>0</v>
      </c>
      <c r="M291" s="37"/>
    </row>
    <row r="292" spans="1:13" ht="63.75" x14ac:dyDescent="0.2">
      <c r="A292" s="2" t="s">
        <v>996</v>
      </c>
      <c r="B292" s="3" t="s">
        <v>1197</v>
      </c>
      <c r="C292" s="4">
        <v>504000</v>
      </c>
      <c r="D292" s="4">
        <v>504000</v>
      </c>
      <c r="E292" s="4">
        <v>504000</v>
      </c>
      <c r="F292" s="4">
        <v>0</v>
      </c>
      <c r="G292" s="4">
        <v>0</v>
      </c>
      <c r="H292" s="4">
        <v>0</v>
      </c>
      <c r="I292" s="4">
        <f t="shared" si="12"/>
        <v>100</v>
      </c>
      <c r="J292" s="4">
        <f t="shared" si="13"/>
        <v>100</v>
      </c>
      <c r="K292" s="4">
        <v>0</v>
      </c>
      <c r="L292" s="4">
        <v>0</v>
      </c>
      <c r="M292" s="37"/>
    </row>
    <row r="293" spans="1:13" ht="38.25" x14ac:dyDescent="0.2">
      <c r="A293" s="2" t="s">
        <v>997</v>
      </c>
      <c r="B293" s="3" t="s">
        <v>1198</v>
      </c>
      <c r="C293" s="4">
        <v>0</v>
      </c>
      <c r="D293" s="4">
        <v>80325</v>
      </c>
      <c r="E293" s="4">
        <v>80325</v>
      </c>
      <c r="F293" s="4">
        <v>0</v>
      </c>
      <c r="G293" s="4">
        <v>0</v>
      </c>
      <c r="H293" s="4">
        <v>0</v>
      </c>
      <c r="I293" s="4">
        <v>0</v>
      </c>
      <c r="J293" s="4">
        <f t="shared" si="13"/>
        <v>100</v>
      </c>
      <c r="K293" s="4">
        <v>0</v>
      </c>
      <c r="L293" s="4">
        <v>0</v>
      </c>
      <c r="M293" s="37"/>
    </row>
    <row r="294" spans="1:13" ht="38.25" x14ac:dyDescent="0.2">
      <c r="A294" s="2" t="s">
        <v>998</v>
      </c>
      <c r="B294" s="3" t="s">
        <v>1199</v>
      </c>
      <c r="C294" s="4">
        <v>0</v>
      </c>
      <c r="D294" s="4">
        <v>80325</v>
      </c>
      <c r="E294" s="4">
        <v>80325</v>
      </c>
      <c r="F294" s="4">
        <v>0</v>
      </c>
      <c r="G294" s="4">
        <v>0</v>
      </c>
      <c r="H294" s="4">
        <v>0</v>
      </c>
      <c r="I294" s="4">
        <v>0</v>
      </c>
      <c r="J294" s="4">
        <f t="shared" si="13"/>
        <v>100</v>
      </c>
      <c r="K294" s="4">
        <v>0</v>
      </c>
      <c r="L294" s="4">
        <v>0</v>
      </c>
      <c r="M294" s="37"/>
    </row>
    <row r="295" spans="1:13" ht="89.25" x14ac:dyDescent="0.2">
      <c r="A295" s="2" t="s">
        <v>999</v>
      </c>
      <c r="B295" s="3" t="s">
        <v>1200</v>
      </c>
      <c r="C295" s="4">
        <v>0</v>
      </c>
      <c r="D295" s="4">
        <v>108196.7</v>
      </c>
      <c r="E295" s="4">
        <v>108196.7</v>
      </c>
      <c r="F295" s="4">
        <v>0</v>
      </c>
      <c r="G295" s="4">
        <v>0</v>
      </c>
      <c r="H295" s="4">
        <v>0</v>
      </c>
      <c r="I295" s="4">
        <v>0</v>
      </c>
      <c r="J295" s="4">
        <f t="shared" si="13"/>
        <v>100</v>
      </c>
      <c r="K295" s="4">
        <v>0</v>
      </c>
      <c r="L295" s="4">
        <v>0</v>
      </c>
      <c r="M295" s="37"/>
    </row>
    <row r="296" spans="1:13" ht="89.25" x14ac:dyDescent="0.2">
      <c r="A296" s="2" t="s">
        <v>1000</v>
      </c>
      <c r="B296" s="3" t="s">
        <v>1201</v>
      </c>
      <c r="C296" s="4">
        <v>0</v>
      </c>
      <c r="D296" s="4">
        <v>108196.7</v>
      </c>
      <c r="E296" s="4">
        <v>108196.7</v>
      </c>
      <c r="F296" s="4"/>
      <c r="G296" s="4"/>
      <c r="H296" s="4"/>
      <c r="I296" s="4">
        <v>0</v>
      </c>
      <c r="J296" s="4">
        <f t="shared" si="13"/>
        <v>100</v>
      </c>
      <c r="K296" s="4">
        <v>0</v>
      </c>
      <c r="L296" s="4">
        <v>0</v>
      </c>
      <c r="M296" s="37"/>
    </row>
    <row r="297" spans="1:13" ht="63.75" x14ac:dyDescent="0.2">
      <c r="A297" s="2" t="s">
        <v>1001</v>
      </c>
      <c r="B297" s="3" t="s">
        <v>1202</v>
      </c>
      <c r="C297" s="4">
        <v>0</v>
      </c>
      <c r="D297" s="4">
        <v>109504.2</v>
      </c>
      <c r="E297" s="4">
        <v>109504.2</v>
      </c>
      <c r="F297" s="4"/>
      <c r="G297" s="4"/>
      <c r="H297" s="4"/>
      <c r="I297" s="4">
        <v>0</v>
      </c>
      <c r="J297" s="4">
        <f t="shared" si="13"/>
        <v>100</v>
      </c>
      <c r="K297" s="4">
        <v>0</v>
      </c>
      <c r="L297" s="4">
        <v>0</v>
      </c>
      <c r="M297" s="37"/>
    </row>
    <row r="298" spans="1:13" ht="63.75" x14ac:dyDescent="0.2">
      <c r="A298" s="2" t="s">
        <v>1002</v>
      </c>
      <c r="B298" s="3" t="s">
        <v>1203</v>
      </c>
      <c r="C298" s="4">
        <v>0</v>
      </c>
      <c r="D298" s="4">
        <v>109504.2</v>
      </c>
      <c r="E298" s="4">
        <v>109504.2</v>
      </c>
      <c r="F298" s="4"/>
      <c r="G298" s="4"/>
      <c r="H298" s="4"/>
      <c r="I298" s="4">
        <v>0</v>
      </c>
      <c r="J298" s="4">
        <f t="shared" si="13"/>
        <v>100</v>
      </c>
      <c r="K298" s="4">
        <v>0</v>
      </c>
      <c r="L298" s="4">
        <v>0</v>
      </c>
      <c r="M298" s="37"/>
    </row>
    <row r="299" spans="1:13" ht="76.5" x14ac:dyDescent="0.2">
      <c r="A299" s="2" t="s">
        <v>1003</v>
      </c>
      <c r="B299" s="3" t="s">
        <v>1204</v>
      </c>
      <c r="C299" s="4">
        <v>0</v>
      </c>
      <c r="D299" s="4">
        <v>47884.957569999999</v>
      </c>
      <c r="E299" s="4">
        <v>47884.957569999999</v>
      </c>
      <c r="F299" s="4"/>
      <c r="G299" s="4"/>
      <c r="H299" s="4"/>
      <c r="I299" s="4">
        <v>0</v>
      </c>
      <c r="J299" s="4">
        <f t="shared" si="13"/>
        <v>100</v>
      </c>
      <c r="K299" s="4">
        <v>0</v>
      </c>
      <c r="L299" s="4">
        <v>0</v>
      </c>
      <c r="M299" s="37"/>
    </row>
    <row r="300" spans="1:13" ht="76.5" x14ac:dyDescent="0.2">
      <c r="A300" s="2" t="s">
        <v>1004</v>
      </c>
      <c r="B300" s="3" t="s">
        <v>1205</v>
      </c>
      <c r="C300" s="4">
        <v>0</v>
      </c>
      <c r="D300" s="4">
        <v>47884.957569999999</v>
      </c>
      <c r="E300" s="4">
        <v>47884.957569999999</v>
      </c>
      <c r="F300" s="4"/>
      <c r="G300" s="4"/>
      <c r="H300" s="4"/>
      <c r="I300" s="4">
        <v>0</v>
      </c>
      <c r="J300" s="4">
        <f t="shared" si="13"/>
        <v>100</v>
      </c>
      <c r="K300" s="4">
        <v>0</v>
      </c>
      <c r="L300" s="4">
        <v>0</v>
      </c>
      <c r="M300" s="37"/>
    </row>
    <row r="301" spans="1:13" ht="25.5" x14ac:dyDescent="0.2">
      <c r="A301" s="2" t="s">
        <v>234</v>
      </c>
      <c r="B301" s="3" t="s">
        <v>715</v>
      </c>
      <c r="C301" s="4">
        <v>9681375.9000000004</v>
      </c>
      <c r="D301" s="4">
        <f>D302+D304+D306+D308+D309+D311+D312+D313+D315+D317+D319+D321+D323+D327+D329+D331+D335+D337+D339+D341+D343+D345+D347+D349+D351+D353+D355++D357+D359+D361+D363+D365+D368+D370+D371+D373+D375+D377+D379+D381+D383+D385+D387+D389+D391+D393+D396+D397+D399+D400+D402+D405+D406+D408+D410</f>
        <v>10767729.230789999</v>
      </c>
      <c r="E301" s="4">
        <v>8108402.1035600007</v>
      </c>
      <c r="F301" s="4"/>
      <c r="G301" s="4"/>
      <c r="H301" s="4"/>
      <c r="I301" s="4">
        <f t="shared" si="12"/>
        <v>83.752580080688745</v>
      </c>
      <c r="J301" s="4">
        <f t="shared" si="13"/>
        <v>75.302804609668939</v>
      </c>
      <c r="K301" s="4">
        <v>4119209.03413</v>
      </c>
      <c r="L301" s="4">
        <f t="shared" si="14"/>
        <v>196.84366674226186</v>
      </c>
      <c r="M301" s="37"/>
    </row>
    <row r="302" spans="1:13" ht="25.5" x14ac:dyDescent="0.2">
      <c r="A302" s="2" t="s">
        <v>1005</v>
      </c>
      <c r="B302" s="3" t="s">
        <v>1206</v>
      </c>
      <c r="C302" s="4">
        <v>3230.2</v>
      </c>
      <c r="D302" s="4">
        <v>3230.2</v>
      </c>
      <c r="E302" s="4">
        <v>0</v>
      </c>
      <c r="F302" s="4"/>
      <c r="G302" s="4"/>
      <c r="H302" s="4"/>
      <c r="I302" s="4">
        <f t="shared" si="12"/>
        <v>0</v>
      </c>
      <c r="J302" s="4">
        <f t="shared" si="13"/>
        <v>0</v>
      </c>
      <c r="K302" s="4">
        <v>0</v>
      </c>
      <c r="L302" s="4">
        <v>0</v>
      </c>
      <c r="M302" s="37"/>
    </row>
    <row r="303" spans="1:13" ht="38.25" x14ac:dyDescent="0.2">
      <c r="A303" s="2" t="s">
        <v>1006</v>
      </c>
      <c r="B303" s="3" t="s">
        <v>1207</v>
      </c>
      <c r="C303" s="4">
        <v>3230.2</v>
      </c>
      <c r="D303" s="4">
        <v>3230.2</v>
      </c>
      <c r="E303" s="4">
        <v>0</v>
      </c>
      <c r="F303" s="4"/>
      <c r="G303" s="4"/>
      <c r="H303" s="4"/>
      <c r="I303" s="4">
        <f t="shared" si="12"/>
        <v>0</v>
      </c>
      <c r="J303" s="4">
        <f t="shared" si="13"/>
        <v>0</v>
      </c>
      <c r="K303" s="4">
        <v>0</v>
      </c>
      <c r="L303" s="4">
        <v>0</v>
      </c>
      <c r="M303" s="37"/>
    </row>
    <row r="304" spans="1:13" x14ac:dyDescent="0.2">
      <c r="A304" s="2" t="s">
        <v>638</v>
      </c>
      <c r="B304" s="3" t="s">
        <v>716</v>
      </c>
      <c r="C304" s="4">
        <v>605701</v>
      </c>
      <c r="D304" s="4">
        <v>605701</v>
      </c>
      <c r="E304" s="4">
        <v>330228.74829000002</v>
      </c>
      <c r="F304" s="4"/>
      <c r="G304" s="4"/>
      <c r="H304" s="4"/>
      <c r="I304" s="4">
        <f t="shared" si="12"/>
        <v>54.520092965010789</v>
      </c>
      <c r="J304" s="4">
        <f t="shared" si="13"/>
        <v>54.520092965010789</v>
      </c>
      <c r="K304" s="4">
        <v>257643.04822</v>
      </c>
      <c r="L304" s="4">
        <f t="shared" si="14"/>
        <v>128.17297053868865</v>
      </c>
      <c r="M304" s="37"/>
    </row>
    <row r="305" spans="1:13" ht="25.5" x14ac:dyDescent="0.2">
      <c r="A305" s="2" t="s">
        <v>639</v>
      </c>
      <c r="B305" s="3" t="s">
        <v>717</v>
      </c>
      <c r="C305" s="4">
        <v>605701</v>
      </c>
      <c r="D305" s="4">
        <v>605701</v>
      </c>
      <c r="E305" s="4">
        <v>330228.74829000002</v>
      </c>
      <c r="F305" s="4"/>
      <c r="G305" s="4"/>
      <c r="H305" s="4"/>
      <c r="I305" s="4">
        <f t="shared" si="12"/>
        <v>54.520092965010789</v>
      </c>
      <c r="J305" s="4">
        <f t="shared" si="13"/>
        <v>54.520092965010789</v>
      </c>
      <c r="K305" s="4">
        <v>257643.04822</v>
      </c>
      <c r="L305" s="4">
        <f t="shared" si="14"/>
        <v>128.17297053868865</v>
      </c>
      <c r="M305" s="37"/>
    </row>
    <row r="306" spans="1:13" ht="25.5" x14ac:dyDescent="0.2">
      <c r="A306" s="2" t="s">
        <v>640</v>
      </c>
      <c r="B306" s="3" t="s">
        <v>718</v>
      </c>
      <c r="C306" s="4">
        <v>4676.2</v>
      </c>
      <c r="D306" s="4">
        <v>4676.2</v>
      </c>
      <c r="E306" s="4">
        <v>4675.90074</v>
      </c>
      <c r="F306" s="4"/>
      <c r="G306" s="4"/>
      <c r="H306" s="4"/>
      <c r="I306" s="4">
        <f t="shared" si="12"/>
        <v>99.993600359266082</v>
      </c>
      <c r="J306" s="4">
        <f t="shared" si="13"/>
        <v>99.993600359266082</v>
      </c>
      <c r="K306" s="4">
        <v>4549.8900100000001</v>
      </c>
      <c r="L306" s="4">
        <f t="shared" si="14"/>
        <v>102.7695335430757</v>
      </c>
      <c r="M306" s="37"/>
    </row>
    <row r="307" spans="1:13" ht="38.25" x14ac:dyDescent="0.2">
      <c r="A307" s="2" t="s">
        <v>641</v>
      </c>
      <c r="B307" s="3" t="s">
        <v>719</v>
      </c>
      <c r="C307" s="4">
        <v>4676.2</v>
      </c>
      <c r="D307" s="4">
        <v>4676.2</v>
      </c>
      <c r="E307" s="4">
        <v>4675.90074</v>
      </c>
      <c r="F307" s="4"/>
      <c r="G307" s="4"/>
      <c r="H307" s="4"/>
      <c r="I307" s="4">
        <f t="shared" si="12"/>
        <v>99.993600359266082</v>
      </c>
      <c r="J307" s="4">
        <f t="shared" si="13"/>
        <v>99.993600359266082</v>
      </c>
      <c r="K307" s="4">
        <v>4549.8900100000001</v>
      </c>
      <c r="L307" s="4">
        <f t="shared" si="14"/>
        <v>102.7695335430757</v>
      </c>
      <c r="M307" s="37"/>
    </row>
    <row r="308" spans="1:13" ht="38.25" x14ac:dyDescent="0.2">
      <c r="A308" s="2" t="s">
        <v>551</v>
      </c>
      <c r="B308" s="3" t="s">
        <v>720</v>
      </c>
      <c r="C308" s="4">
        <v>482.4</v>
      </c>
      <c r="D308" s="4">
        <v>482.4</v>
      </c>
      <c r="E308" s="4">
        <v>482.32799999999997</v>
      </c>
      <c r="F308" s="4"/>
      <c r="G308" s="4"/>
      <c r="H308" s="4"/>
      <c r="I308" s="4">
        <f t="shared" si="12"/>
        <v>99.985074626865668</v>
      </c>
      <c r="J308" s="4">
        <f t="shared" si="13"/>
        <v>99.985074626865668</v>
      </c>
      <c r="K308" s="4">
        <v>459.36056000000002</v>
      </c>
      <c r="L308" s="4">
        <f t="shared" si="14"/>
        <v>104.99987199597631</v>
      </c>
      <c r="M308" s="37"/>
    </row>
    <row r="309" spans="1:13" ht="38.25" x14ac:dyDescent="0.2">
      <c r="A309" s="2" t="s">
        <v>1007</v>
      </c>
      <c r="B309" s="3" t="s">
        <v>721</v>
      </c>
      <c r="C309" s="4">
        <v>7640.3</v>
      </c>
      <c r="D309" s="4">
        <v>7640.3</v>
      </c>
      <c r="E309" s="4">
        <v>7567.9104200000002</v>
      </c>
      <c r="F309" s="4">
        <v>0</v>
      </c>
      <c r="G309" s="4">
        <v>0</v>
      </c>
      <c r="H309" s="4">
        <v>0</v>
      </c>
      <c r="I309" s="4">
        <f t="shared" si="12"/>
        <v>99.052529612711538</v>
      </c>
      <c r="J309" s="4">
        <f t="shared" si="13"/>
        <v>99.052529612711538</v>
      </c>
      <c r="K309" s="4">
        <v>6229.2999800000007</v>
      </c>
      <c r="L309" s="4">
        <f t="shared" si="14"/>
        <v>121.48893847298712</v>
      </c>
      <c r="M309" s="37"/>
    </row>
    <row r="310" spans="1:13" ht="51" x14ac:dyDescent="0.2">
      <c r="A310" s="2" t="s">
        <v>1008</v>
      </c>
      <c r="B310" s="3" t="s">
        <v>722</v>
      </c>
      <c r="C310" s="4">
        <v>7640.3</v>
      </c>
      <c r="D310" s="4">
        <v>7640.3</v>
      </c>
      <c r="E310" s="4">
        <v>7567.9104200000002</v>
      </c>
      <c r="F310" s="4">
        <v>0</v>
      </c>
      <c r="G310" s="4">
        <v>0</v>
      </c>
      <c r="H310" s="4">
        <v>0</v>
      </c>
      <c r="I310" s="4">
        <f t="shared" si="12"/>
        <v>99.052529612711538</v>
      </c>
      <c r="J310" s="4">
        <f t="shared" si="13"/>
        <v>99.052529612711538</v>
      </c>
      <c r="K310" s="4">
        <v>6229.2999800000007</v>
      </c>
      <c r="L310" s="4">
        <f t="shared" si="14"/>
        <v>121.48893847298712</v>
      </c>
      <c r="M310" s="37"/>
    </row>
    <row r="311" spans="1:13" ht="38.25" x14ac:dyDescent="0.2">
      <c r="A311" s="2" t="s">
        <v>461</v>
      </c>
      <c r="B311" s="3" t="s">
        <v>723</v>
      </c>
      <c r="C311" s="4">
        <v>45758.3</v>
      </c>
      <c r="D311" s="4">
        <v>45758.3</v>
      </c>
      <c r="E311" s="4">
        <v>44707.67181</v>
      </c>
      <c r="F311" s="4"/>
      <c r="G311" s="4"/>
      <c r="H311" s="4"/>
      <c r="I311" s="4">
        <f t="shared" si="12"/>
        <v>97.703961488953908</v>
      </c>
      <c r="J311" s="4">
        <f t="shared" si="13"/>
        <v>97.703961488953908</v>
      </c>
      <c r="K311" s="4">
        <v>49386.571049999999</v>
      </c>
      <c r="L311" s="4">
        <f t="shared" si="14"/>
        <v>90.525968617535753</v>
      </c>
      <c r="M311" s="37"/>
    </row>
    <row r="312" spans="1:13" ht="38.25" x14ac:dyDescent="0.2">
      <c r="A312" s="2" t="s">
        <v>1009</v>
      </c>
      <c r="B312" s="3" t="s">
        <v>724</v>
      </c>
      <c r="C312" s="4">
        <v>728363.3</v>
      </c>
      <c r="D312" s="4">
        <v>819257.2</v>
      </c>
      <c r="E312" s="4">
        <v>819253.44957000006</v>
      </c>
      <c r="F312" s="4"/>
      <c r="G312" s="4"/>
      <c r="H312" s="4"/>
      <c r="I312" s="4">
        <f t="shared" si="12"/>
        <v>112.47868331229758</v>
      </c>
      <c r="J312" s="4">
        <f t="shared" si="13"/>
        <v>99.999542215802322</v>
      </c>
      <c r="K312" s="4">
        <v>782726.90324999997</v>
      </c>
      <c r="L312" s="4">
        <f t="shared" si="14"/>
        <v>104.66657606482369</v>
      </c>
      <c r="M312" s="37"/>
    </row>
    <row r="313" spans="1:13" ht="51" x14ac:dyDescent="0.2">
      <c r="A313" s="2" t="s">
        <v>437</v>
      </c>
      <c r="B313" s="3" t="s">
        <v>725</v>
      </c>
      <c r="C313" s="4">
        <v>5712</v>
      </c>
      <c r="D313" s="4">
        <v>5712</v>
      </c>
      <c r="E313" s="4">
        <v>3290.9834799999999</v>
      </c>
      <c r="F313" s="4"/>
      <c r="G313" s="4"/>
      <c r="H313" s="4"/>
      <c r="I313" s="4">
        <f t="shared" si="12"/>
        <v>57.615257002801123</v>
      </c>
      <c r="J313" s="4">
        <f t="shared" si="13"/>
        <v>57.615257002801123</v>
      </c>
      <c r="K313" s="4">
        <v>3909.96306</v>
      </c>
      <c r="L313" s="4">
        <f t="shared" si="14"/>
        <v>84.169170641729792</v>
      </c>
      <c r="M313" s="37"/>
    </row>
    <row r="314" spans="1:13" ht="63.75" x14ac:dyDescent="0.2">
      <c r="A314" s="2" t="s">
        <v>438</v>
      </c>
      <c r="B314" s="3" t="s">
        <v>726</v>
      </c>
      <c r="C314" s="4">
        <v>5712</v>
      </c>
      <c r="D314" s="4">
        <v>5712</v>
      </c>
      <c r="E314" s="4">
        <v>3290.9834799999999</v>
      </c>
      <c r="F314" s="4">
        <v>0</v>
      </c>
      <c r="G314" s="4">
        <v>0</v>
      </c>
      <c r="H314" s="4">
        <v>0</v>
      </c>
      <c r="I314" s="4">
        <f t="shared" si="12"/>
        <v>57.615257002801123</v>
      </c>
      <c r="J314" s="4">
        <f t="shared" si="13"/>
        <v>57.615257002801123</v>
      </c>
      <c r="K314" s="4">
        <v>3909.96306</v>
      </c>
      <c r="L314" s="4">
        <f t="shared" si="14"/>
        <v>84.169170641729792</v>
      </c>
      <c r="M314" s="37"/>
    </row>
    <row r="315" spans="1:13" ht="38.25" x14ac:dyDescent="0.2">
      <c r="A315" s="2" t="s">
        <v>1010</v>
      </c>
      <c r="B315" s="3" t="s">
        <v>727</v>
      </c>
      <c r="C315" s="4">
        <v>8779.7999999999993</v>
      </c>
      <c r="D315" s="4">
        <v>6556.5</v>
      </c>
      <c r="E315" s="4">
        <v>6556.4666699999998</v>
      </c>
      <c r="F315" s="4">
        <v>0</v>
      </c>
      <c r="G315" s="4">
        <v>0</v>
      </c>
      <c r="H315" s="4">
        <v>0</v>
      </c>
      <c r="I315" s="4">
        <f t="shared" si="12"/>
        <v>74.676720084739983</v>
      </c>
      <c r="J315" s="4">
        <f t="shared" si="13"/>
        <v>99.999491649508116</v>
      </c>
      <c r="K315" s="4">
        <v>7470.4698099999996</v>
      </c>
      <c r="L315" s="4">
        <f t="shared" si="14"/>
        <v>87.765118349363888</v>
      </c>
      <c r="M315" s="37"/>
    </row>
    <row r="316" spans="1:13" ht="38.25" x14ac:dyDescent="0.2">
      <c r="A316" s="2" t="s">
        <v>1011</v>
      </c>
      <c r="B316" s="3" t="s">
        <v>728</v>
      </c>
      <c r="C316" s="4">
        <v>8779.7999999999993</v>
      </c>
      <c r="D316" s="4">
        <v>6556.5</v>
      </c>
      <c r="E316" s="4">
        <v>6556.4666699999998</v>
      </c>
      <c r="F316" s="4">
        <v>0</v>
      </c>
      <c r="G316" s="4">
        <v>0</v>
      </c>
      <c r="H316" s="4">
        <v>0</v>
      </c>
      <c r="I316" s="4">
        <f t="shared" si="12"/>
        <v>74.676720084739983</v>
      </c>
      <c r="J316" s="4">
        <f t="shared" si="13"/>
        <v>99.999491649508116</v>
      </c>
      <c r="K316" s="4">
        <v>7470.4698099999996</v>
      </c>
      <c r="L316" s="4">
        <f t="shared" si="14"/>
        <v>87.765118349363888</v>
      </c>
      <c r="M316" s="37"/>
    </row>
    <row r="317" spans="1:13" ht="38.25" x14ac:dyDescent="0.2">
      <c r="A317" s="2" t="s">
        <v>642</v>
      </c>
      <c r="B317" s="3" t="s">
        <v>729</v>
      </c>
      <c r="C317" s="4">
        <v>432809</v>
      </c>
      <c r="D317" s="4">
        <v>432809</v>
      </c>
      <c r="E317" s="4">
        <v>339155.42755000002</v>
      </c>
      <c r="F317" s="4"/>
      <c r="G317" s="4"/>
      <c r="H317" s="4"/>
      <c r="I317" s="4">
        <f t="shared" si="12"/>
        <v>78.361454486852182</v>
      </c>
      <c r="J317" s="4">
        <f t="shared" si="13"/>
        <v>78.361454486852182</v>
      </c>
      <c r="K317" s="4">
        <v>125270.92810999999</v>
      </c>
      <c r="L317" s="4" t="s">
        <v>1347</v>
      </c>
      <c r="M317" s="37"/>
    </row>
    <row r="318" spans="1:13" ht="51" x14ac:dyDescent="0.2">
      <c r="A318" s="2" t="s">
        <v>643</v>
      </c>
      <c r="B318" s="3" t="s">
        <v>730</v>
      </c>
      <c r="C318" s="4">
        <v>432809</v>
      </c>
      <c r="D318" s="4">
        <v>432809</v>
      </c>
      <c r="E318" s="4">
        <v>339155.42755000002</v>
      </c>
      <c r="F318" s="4"/>
      <c r="G318" s="4"/>
      <c r="H318" s="4"/>
      <c r="I318" s="4">
        <f t="shared" si="12"/>
        <v>78.361454486852182</v>
      </c>
      <c r="J318" s="4">
        <f t="shared" si="13"/>
        <v>78.361454486852182</v>
      </c>
      <c r="K318" s="4">
        <v>125270.92810999999</v>
      </c>
      <c r="L318" s="4" t="s">
        <v>1347</v>
      </c>
      <c r="M318" s="37"/>
    </row>
    <row r="319" spans="1:13" ht="51" x14ac:dyDescent="0.2">
      <c r="A319" s="2" t="s">
        <v>644</v>
      </c>
      <c r="B319" s="3" t="s">
        <v>731</v>
      </c>
      <c r="C319" s="4">
        <v>30870</v>
      </c>
      <c r="D319" s="4">
        <v>30870</v>
      </c>
      <c r="E319" s="4">
        <v>6930</v>
      </c>
      <c r="F319" s="4">
        <v>0</v>
      </c>
      <c r="G319" s="4">
        <v>0</v>
      </c>
      <c r="H319" s="4">
        <v>0</v>
      </c>
      <c r="I319" s="4">
        <f t="shared" si="12"/>
        <v>22.448979591836736</v>
      </c>
      <c r="J319" s="4">
        <f t="shared" si="13"/>
        <v>22.448979591836736</v>
      </c>
      <c r="K319" s="4">
        <v>7500</v>
      </c>
      <c r="L319" s="4">
        <f t="shared" si="14"/>
        <v>92.4</v>
      </c>
      <c r="M319" s="37"/>
    </row>
    <row r="320" spans="1:13" ht="63.75" x14ac:dyDescent="0.2">
      <c r="A320" s="2" t="s">
        <v>645</v>
      </c>
      <c r="B320" s="3" t="s">
        <v>732</v>
      </c>
      <c r="C320" s="4">
        <v>30870</v>
      </c>
      <c r="D320" s="4">
        <v>30870</v>
      </c>
      <c r="E320" s="4">
        <v>6930</v>
      </c>
      <c r="F320" s="4"/>
      <c r="G320" s="4"/>
      <c r="H320" s="4"/>
      <c r="I320" s="4">
        <f t="shared" si="12"/>
        <v>22.448979591836736</v>
      </c>
      <c r="J320" s="4">
        <f t="shared" si="13"/>
        <v>22.448979591836736</v>
      </c>
      <c r="K320" s="4">
        <v>7500</v>
      </c>
      <c r="L320" s="4">
        <f t="shared" si="14"/>
        <v>92.4</v>
      </c>
      <c r="M320" s="37"/>
    </row>
    <row r="321" spans="1:13" ht="51" x14ac:dyDescent="0.2">
      <c r="A321" s="2" t="s">
        <v>1012</v>
      </c>
      <c r="B321" s="3" t="s">
        <v>1208</v>
      </c>
      <c r="C321" s="4">
        <v>32506.3</v>
      </c>
      <c r="D321" s="4">
        <v>26763.026999999998</v>
      </c>
      <c r="E321" s="4">
        <v>26762.952089999999</v>
      </c>
      <c r="F321" s="4"/>
      <c r="G321" s="4"/>
      <c r="H321" s="4"/>
      <c r="I321" s="4">
        <f t="shared" si="12"/>
        <v>82.331585231170564</v>
      </c>
      <c r="J321" s="4">
        <f t="shared" si="13"/>
        <v>99.999720098926034</v>
      </c>
      <c r="K321" s="4">
        <v>0</v>
      </c>
      <c r="L321" s="4">
        <v>0</v>
      </c>
      <c r="M321" s="37"/>
    </row>
    <row r="322" spans="1:13" ht="63.75" x14ac:dyDescent="0.2">
      <c r="A322" s="2" t="s">
        <v>1013</v>
      </c>
      <c r="B322" s="3" t="s">
        <v>1209</v>
      </c>
      <c r="C322" s="4">
        <v>32506.3</v>
      </c>
      <c r="D322" s="4">
        <v>26763.026999999998</v>
      </c>
      <c r="E322" s="4">
        <v>26762.952089999999</v>
      </c>
      <c r="F322" s="4"/>
      <c r="G322" s="4"/>
      <c r="H322" s="4"/>
      <c r="I322" s="4">
        <f t="shared" si="12"/>
        <v>82.331585231170564</v>
      </c>
      <c r="J322" s="4">
        <f t="shared" si="13"/>
        <v>99.999720098926034</v>
      </c>
      <c r="K322" s="4">
        <v>0</v>
      </c>
      <c r="L322" s="4">
        <v>0</v>
      </c>
      <c r="M322" s="37"/>
    </row>
    <row r="323" spans="1:13" ht="38.25" x14ac:dyDescent="0.2">
      <c r="A323" s="2" t="s">
        <v>1014</v>
      </c>
      <c r="B323" s="3" t="s">
        <v>733</v>
      </c>
      <c r="C323" s="4">
        <v>116209.8</v>
      </c>
      <c r="D323" s="4">
        <v>116209.8</v>
      </c>
      <c r="E323" s="4">
        <v>99458.168739999994</v>
      </c>
      <c r="F323" s="4">
        <v>0</v>
      </c>
      <c r="G323" s="4">
        <v>0</v>
      </c>
      <c r="H323" s="4">
        <v>0</v>
      </c>
      <c r="I323" s="4">
        <f t="shared" si="12"/>
        <v>85.585009818449038</v>
      </c>
      <c r="J323" s="4">
        <f t="shared" si="13"/>
        <v>85.585009818449038</v>
      </c>
      <c r="K323" s="4">
        <v>103778.70084</v>
      </c>
      <c r="L323" s="4">
        <f t="shared" si="14"/>
        <v>95.836783400612077</v>
      </c>
      <c r="M323" s="37"/>
    </row>
    <row r="324" spans="1:13" ht="38.25" x14ac:dyDescent="0.2">
      <c r="A324" s="2" t="s">
        <v>1015</v>
      </c>
      <c r="B324" s="3" t="s">
        <v>734</v>
      </c>
      <c r="C324" s="4">
        <v>116209.8</v>
      </c>
      <c r="D324" s="4">
        <v>116209.8</v>
      </c>
      <c r="E324" s="4">
        <v>99458.168739999994</v>
      </c>
      <c r="F324" s="4">
        <v>0</v>
      </c>
      <c r="G324" s="4">
        <v>0</v>
      </c>
      <c r="H324" s="4">
        <v>0</v>
      </c>
      <c r="I324" s="4">
        <f t="shared" si="12"/>
        <v>85.585009818449038</v>
      </c>
      <c r="J324" s="4">
        <f t="shared" si="13"/>
        <v>85.585009818449038</v>
      </c>
      <c r="K324" s="4">
        <v>103778.70084</v>
      </c>
      <c r="L324" s="4">
        <f t="shared" si="14"/>
        <v>95.836783400612077</v>
      </c>
      <c r="M324" s="37"/>
    </row>
    <row r="325" spans="1:13" ht="38.25" x14ac:dyDescent="0.2">
      <c r="A325" s="2" t="s">
        <v>1295</v>
      </c>
      <c r="B325" s="3" t="s">
        <v>1296</v>
      </c>
      <c r="C325" s="4">
        <v>0</v>
      </c>
      <c r="D325" s="4">
        <v>0</v>
      </c>
      <c r="E325" s="4">
        <v>0</v>
      </c>
      <c r="F325" s="4">
        <v>0</v>
      </c>
      <c r="G325" s="4">
        <v>0</v>
      </c>
      <c r="H325" s="4">
        <v>0</v>
      </c>
      <c r="I325" s="4">
        <v>0</v>
      </c>
      <c r="J325" s="4">
        <v>0</v>
      </c>
      <c r="K325" s="4">
        <v>54094.599990000002</v>
      </c>
      <c r="L325" s="4">
        <v>0</v>
      </c>
      <c r="M325" s="37"/>
    </row>
    <row r="326" spans="1:13" ht="51" x14ac:dyDescent="0.2">
      <c r="A326" s="2" t="s">
        <v>1297</v>
      </c>
      <c r="B326" s="3" t="s">
        <v>1298</v>
      </c>
      <c r="C326" s="4">
        <v>0</v>
      </c>
      <c r="D326" s="4">
        <v>0</v>
      </c>
      <c r="E326" s="4">
        <v>0</v>
      </c>
      <c r="F326" s="4">
        <v>0</v>
      </c>
      <c r="G326" s="4">
        <v>0</v>
      </c>
      <c r="H326" s="4">
        <v>0</v>
      </c>
      <c r="I326" s="4">
        <v>0</v>
      </c>
      <c r="J326" s="4">
        <v>0</v>
      </c>
      <c r="K326" s="4">
        <v>54094.599990000002</v>
      </c>
      <c r="L326" s="4">
        <v>0</v>
      </c>
      <c r="M326" s="37"/>
    </row>
    <row r="327" spans="1:13" ht="38.25" x14ac:dyDescent="0.2">
      <c r="A327" s="2" t="s">
        <v>1016</v>
      </c>
      <c r="B327" s="3" t="s">
        <v>735</v>
      </c>
      <c r="C327" s="4">
        <v>15161.3</v>
      </c>
      <c r="D327" s="4">
        <v>14460.46809</v>
      </c>
      <c r="E327" s="4">
        <v>14460.46809</v>
      </c>
      <c r="F327" s="4"/>
      <c r="G327" s="4"/>
      <c r="H327" s="4"/>
      <c r="I327" s="4">
        <f t="shared" si="12"/>
        <v>95.377494607982172</v>
      </c>
      <c r="J327" s="4">
        <f t="shared" si="13"/>
        <v>100</v>
      </c>
      <c r="K327" s="4">
        <v>29015.137699999999</v>
      </c>
      <c r="L327" s="4">
        <f t="shared" si="14"/>
        <v>49.837668321663699</v>
      </c>
      <c r="M327" s="37">
        <f>K328+K330+K332+K336+K338+K340+K342+K344+K346+K348+K350+K352+K354+K356+K358+K360+K362+K364+K368</f>
        <v>328990.02167000005</v>
      </c>
    </row>
    <row r="328" spans="1:13" ht="38.25" x14ac:dyDescent="0.2">
      <c r="A328" s="2" t="s">
        <v>1017</v>
      </c>
      <c r="B328" s="3" t="s">
        <v>736</v>
      </c>
      <c r="C328" s="4">
        <v>15161.3</v>
      </c>
      <c r="D328" s="4">
        <v>14460.46809</v>
      </c>
      <c r="E328" s="4">
        <v>14460.46809</v>
      </c>
      <c r="F328" s="4">
        <v>0</v>
      </c>
      <c r="G328" s="4">
        <v>0</v>
      </c>
      <c r="H328" s="4">
        <v>0</v>
      </c>
      <c r="I328" s="4">
        <f t="shared" si="12"/>
        <v>95.377494607982172</v>
      </c>
      <c r="J328" s="4">
        <f t="shared" si="13"/>
        <v>100</v>
      </c>
      <c r="K328" s="4">
        <v>29015.137699999999</v>
      </c>
      <c r="L328" s="4">
        <f t="shared" si="14"/>
        <v>49.837668321663699</v>
      </c>
      <c r="M328" s="37"/>
    </row>
    <row r="329" spans="1:13" x14ac:dyDescent="0.2">
      <c r="A329" s="2" t="s">
        <v>646</v>
      </c>
      <c r="B329" s="3" t="s">
        <v>737</v>
      </c>
      <c r="C329" s="4">
        <v>59848</v>
      </c>
      <c r="D329" s="4">
        <v>59848</v>
      </c>
      <c r="E329" s="4">
        <v>18900.314879999998</v>
      </c>
      <c r="F329" s="4">
        <v>0</v>
      </c>
      <c r="G329" s="4">
        <v>0</v>
      </c>
      <c r="H329" s="4">
        <v>0</v>
      </c>
      <c r="I329" s="4">
        <f t="shared" si="12"/>
        <v>31.580528806309317</v>
      </c>
      <c r="J329" s="4">
        <f t="shared" si="13"/>
        <v>31.580528806309317</v>
      </c>
      <c r="K329" s="4">
        <v>47187.852340000005</v>
      </c>
      <c r="L329" s="4">
        <f t="shared" si="14"/>
        <v>40.053348357154746</v>
      </c>
      <c r="M329" s="37"/>
    </row>
    <row r="330" spans="1:13" ht="25.5" x14ac:dyDescent="0.2">
      <c r="A330" s="2" t="s">
        <v>647</v>
      </c>
      <c r="B330" s="3" t="s">
        <v>738</v>
      </c>
      <c r="C330" s="4">
        <v>59848</v>
      </c>
      <c r="D330" s="4">
        <v>59848</v>
      </c>
      <c r="E330" s="4">
        <v>18900.314879999998</v>
      </c>
      <c r="F330" s="4">
        <v>0</v>
      </c>
      <c r="G330" s="4">
        <v>0</v>
      </c>
      <c r="H330" s="4">
        <v>0</v>
      </c>
      <c r="I330" s="4">
        <f t="shared" si="12"/>
        <v>31.580528806309317</v>
      </c>
      <c r="J330" s="4">
        <f t="shared" si="13"/>
        <v>31.580528806309317</v>
      </c>
      <c r="K330" s="4">
        <v>47187.852340000005</v>
      </c>
      <c r="L330" s="4">
        <f t="shared" si="14"/>
        <v>40.053348357154746</v>
      </c>
      <c r="M330" s="37"/>
    </row>
    <row r="331" spans="1:13" ht="25.5" x14ac:dyDescent="0.2">
      <c r="A331" s="2" t="s">
        <v>648</v>
      </c>
      <c r="B331" s="3" t="s">
        <v>739</v>
      </c>
      <c r="C331" s="4">
        <v>26998.7</v>
      </c>
      <c r="D331" s="4">
        <v>26998.7</v>
      </c>
      <c r="E331" s="4">
        <v>26610.703980000002</v>
      </c>
      <c r="F331" s="4">
        <v>0</v>
      </c>
      <c r="G331" s="4">
        <v>0</v>
      </c>
      <c r="H331" s="4">
        <v>0</v>
      </c>
      <c r="I331" s="4">
        <f t="shared" si="12"/>
        <v>98.56290851040977</v>
      </c>
      <c r="J331" s="4">
        <f t="shared" si="13"/>
        <v>98.56290851040977</v>
      </c>
      <c r="K331" s="4">
        <v>27627.15423</v>
      </c>
      <c r="L331" s="4">
        <f t="shared" si="14"/>
        <v>96.320828987531954</v>
      </c>
      <c r="M331" s="37"/>
    </row>
    <row r="332" spans="1:13" ht="38.25" x14ac:dyDescent="0.2">
      <c r="A332" s="2" t="s">
        <v>649</v>
      </c>
      <c r="B332" s="3" t="s">
        <v>740</v>
      </c>
      <c r="C332" s="4">
        <v>26998.7</v>
      </c>
      <c r="D332" s="4">
        <v>26998.7</v>
      </c>
      <c r="E332" s="4">
        <v>26610.703980000002</v>
      </c>
      <c r="F332" s="4"/>
      <c r="G332" s="4"/>
      <c r="H332" s="4"/>
      <c r="I332" s="4">
        <f t="shared" si="12"/>
        <v>98.56290851040977</v>
      </c>
      <c r="J332" s="4">
        <f t="shared" si="13"/>
        <v>98.56290851040977</v>
      </c>
      <c r="K332" s="4">
        <v>27627.15423</v>
      </c>
      <c r="L332" s="4">
        <f t="shared" si="14"/>
        <v>96.320828987531954</v>
      </c>
      <c r="M332" s="37"/>
    </row>
    <row r="333" spans="1:13" x14ac:dyDescent="0.2">
      <c r="A333" s="2" t="s">
        <v>650</v>
      </c>
      <c r="B333" s="3" t="s">
        <v>741</v>
      </c>
      <c r="C333" s="4">
        <v>0</v>
      </c>
      <c r="D333" s="4">
        <v>0</v>
      </c>
      <c r="E333" s="4">
        <v>0</v>
      </c>
      <c r="F333" s="4">
        <v>0</v>
      </c>
      <c r="G333" s="4">
        <v>0</v>
      </c>
      <c r="H333" s="4">
        <v>0</v>
      </c>
      <c r="I333" s="4">
        <v>0</v>
      </c>
      <c r="J333" s="4">
        <v>0</v>
      </c>
      <c r="K333" s="4">
        <v>12056.041230000001</v>
      </c>
      <c r="L333" s="4">
        <v>0</v>
      </c>
      <c r="M333" s="37"/>
    </row>
    <row r="334" spans="1:13" ht="25.5" x14ac:dyDescent="0.2">
      <c r="A334" s="2" t="s">
        <v>651</v>
      </c>
      <c r="B334" s="3" t="s">
        <v>742</v>
      </c>
      <c r="C334" s="4">
        <v>0</v>
      </c>
      <c r="D334" s="4">
        <v>0</v>
      </c>
      <c r="E334" s="4">
        <v>0</v>
      </c>
      <c r="F334" s="4">
        <v>0</v>
      </c>
      <c r="G334" s="4">
        <v>0</v>
      </c>
      <c r="H334" s="4">
        <v>0</v>
      </c>
      <c r="I334" s="4">
        <v>0</v>
      </c>
      <c r="J334" s="4">
        <v>0</v>
      </c>
      <c r="K334" s="4">
        <v>12056.041230000001</v>
      </c>
      <c r="L334" s="4">
        <v>0</v>
      </c>
      <c r="M334" s="37"/>
    </row>
    <row r="335" spans="1:13" ht="38.25" x14ac:dyDescent="0.2">
      <c r="A335" s="2" t="s">
        <v>1018</v>
      </c>
      <c r="B335" s="3" t="s">
        <v>1210</v>
      </c>
      <c r="C335" s="4">
        <v>221331.20000000001</v>
      </c>
      <c r="D335" s="4">
        <v>221331.20000000001</v>
      </c>
      <c r="E335" s="4">
        <v>32063.242739999998</v>
      </c>
      <c r="F335" s="4"/>
      <c r="G335" s="4"/>
      <c r="H335" s="4"/>
      <c r="I335" s="4">
        <f t="shared" si="12"/>
        <v>14.486544481754041</v>
      </c>
      <c r="J335" s="4">
        <f t="shared" si="13"/>
        <v>14.486544481754041</v>
      </c>
      <c r="K335" s="4">
        <v>0</v>
      </c>
      <c r="L335" s="4">
        <v>0</v>
      </c>
      <c r="M335" s="37"/>
    </row>
    <row r="336" spans="1:13" ht="38.25" x14ac:dyDescent="0.2">
      <c r="A336" s="2" t="s">
        <v>1019</v>
      </c>
      <c r="B336" s="3" t="s">
        <v>1211</v>
      </c>
      <c r="C336" s="4">
        <v>221331.20000000001</v>
      </c>
      <c r="D336" s="4">
        <v>221331.20000000001</v>
      </c>
      <c r="E336" s="4">
        <v>32063.242739999998</v>
      </c>
      <c r="F336" s="4"/>
      <c r="G336" s="4"/>
      <c r="H336" s="4"/>
      <c r="I336" s="4">
        <f t="shared" si="12"/>
        <v>14.486544481754041</v>
      </c>
      <c r="J336" s="4">
        <f t="shared" si="13"/>
        <v>14.486544481754041</v>
      </c>
      <c r="K336" s="4">
        <v>0</v>
      </c>
      <c r="L336" s="4">
        <v>0</v>
      </c>
      <c r="M336" s="37"/>
    </row>
    <row r="337" spans="1:13" x14ac:dyDescent="0.2">
      <c r="A337" s="2" t="s">
        <v>650</v>
      </c>
      <c r="B337" s="3" t="s">
        <v>741</v>
      </c>
      <c r="C337" s="4">
        <v>12866.9</v>
      </c>
      <c r="D337" s="4">
        <v>12904.9</v>
      </c>
      <c r="E337" s="4">
        <v>12424.818499999999</v>
      </c>
      <c r="F337" s="4"/>
      <c r="G337" s="4"/>
      <c r="H337" s="4"/>
      <c r="I337" s="4">
        <f t="shared" si="12"/>
        <v>96.56419572702049</v>
      </c>
      <c r="J337" s="4">
        <f t="shared" si="13"/>
        <v>96.279851064324404</v>
      </c>
      <c r="K337" s="4">
        <v>0</v>
      </c>
      <c r="L337" s="4">
        <v>0</v>
      </c>
      <c r="M337" s="37"/>
    </row>
    <row r="338" spans="1:13" ht="25.5" x14ac:dyDescent="0.2">
      <c r="A338" s="2" t="s">
        <v>651</v>
      </c>
      <c r="B338" s="3" t="s">
        <v>742</v>
      </c>
      <c r="C338" s="4">
        <v>12866.9</v>
      </c>
      <c r="D338" s="4">
        <v>12904.9</v>
      </c>
      <c r="E338" s="4">
        <v>12424.818499999999</v>
      </c>
      <c r="F338" s="4"/>
      <c r="G338" s="4"/>
      <c r="H338" s="4"/>
      <c r="I338" s="4">
        <f t="shared" si="12"/>
        <v>96.56419572702049</v>
      </c>
      <c r="J338" s="4">
        <f t="shared" si="13"/>
        <v>96.279851064324404</v>
      </c>
      <c r="K338" s="4">
        <v>0</v>
      </c>
      <c r="L338" s="4">
        <v>0</v>
      </c>
      <c r="M338" s="37"/>
    </row>
    <row r="339" spans="1:13" ht="25.5" x14ac:dyDescent="0.2">
      <c r="A339" s="2" t="s">
        <v>652</v>
      </c>
      <c r="B339" s="3" t="s">
        <v>743</v>
      </c>
      <c r="C339" s="4">
        <v>62061.5</v>
      </c>
      <c r="D339" s="4">
        <v>62061.5</v>
      </c>
      <c r="E339" s="4">
        <v>51021.728020000002</v>
      </c>
      <c r="F339" s="4"/>
      <c r="G339" s="4"/>
      <c r="H339" s="4"/>
      <c r="I339" s="4">
        <f t="shared" si="12"/>
        <v>82.211561144993269</v>
      </c>
      <c r="J339" s="4">
        <f t="shared" si="13"/>
        <v>82.211561144993269</v>
      </c>
      <c r="K339" s="4">
        <v>81935.04105</v>
      </c>
      <c r="L339" s="4">
        <f t="shared" si="14"/>
        <v>62.270949481632073</v>
      </c>
      <c r="M339" s="37"/>
    </row>
    <row r="340" spans="1:13" ht="25.5" x14ac:dyDescent="0.2">
      <c r="A340" s="2" t="s">
        <v>653</v>
      </c>
      <c r="B340" s="3" t="s">
        <v>744</v>
      </c>
      <c r="C340" s="4">
        <v>62061.5</v>
      </c>
      <c r="D340" s="4">
        <v>62061.5</v>
      </c>
      <c r="E340" s="4">
        <v>51021.728020000002</v>
      </c>
      <c r="F340" s="4"/>
      <c r="G340" s="4"/>
      <c r="H340" s="4"/>
      <c r="I340" s="4">
        <f t="shared" si="12"/>
        <v>82.211561144993269</v>
      </c>
      <c r="J340" s="4">
        <f t="shared" si="13"/>
        <v>82.211561144993269</v>
      </c>
      <c r="K340" s="4">
        <v>81935.04105</v>
      </c>
      <c r="L340" s="4">
        <f t="shared" si="14"/>
        <v>62.270949481632073</v>
      </c>
      <c r="M340" s="37"/>
    </row>
    <row r="341" spans="1:13" ht="25.5" x14ac:dyDescent="0.2">
      <c r="A341" s="2" t="s">
        <v>654</v>
      </c>
      <c r="B341" s="3" t="s">
        <v>745</v>
      </c>
      <c r="C341" s="4">
        <v>49085.3</v>
      </c>
      <c r="D341" s="4">
        <v>49085.3</v>
      </c>
      <c r="E341" s="4">
        <v>48856.889200000005</v>
      </c>
      <c r="F341" s="4"/>
      <c r="G341" s="4"/>
      <c r="H341" s="4"/>
      <c r="I341" s="4">
        <f t="shared" si="12"/>
        <v>99.53466557197369</v>
      </c>
      <c r="J341" s="4">
        <f t="shared" si="13"/>
        <v>99.53466557197369</v>
      </c>
      <c r="K341" s="4">
        <v>24999.980199999998</v>
      </c>
      <c r="L341" s="4">
        <f t="shared" si="14"/>
        <v>195.42771157874762</v>
      </c>
      <c r="M341" s="37"/>
    </row>
    <row r="342" spans="1:13" ht="38.25" x14ac:dyDescent="0.2">
      <c r="A342" s="2" t="s">
        <v>655</v>
      </c>
      <c r="B342" s="3" t="s">
        <v>746</v>
      </c>
      <c r="C342" s="4">
        <v>49085.3</v>
      </c>
      <c r="D342" s="4">
        <v>49085.3</v>
      </c>
      <c r="E342" s="4">
        <v>48856.889200000005</v>
      </c>
      <c r="F342" s="4"/>
      <c r="G342" s="4"/>
      <c r="H342" s="4"/>
      <c r="I342" s="4">
        <f t="shared" si="12"/>
        <v>99.53466557197369</v>
      </c>
      <c r="J342" s="4">
        <f t="shared" si="13"/>
        <v>99.53466557197369</v>
      </c>
      <c r="K342" s="4">
        <v>24999.980199999998</v>
      </c>
      <c r="L342" s="4">
        <f t="shared" si="14"/>
        <v>195.42771157874762</v>
      </c>
      <c r="M342" s="37"/>
    </row>
    <row r="343" spans="1:13" ht="38.25" x14ac:dyDescent="0.2">
      <c r="A343" s="2" t="s">
        <v>656</v>
      </c>
      <c r="B343" s="3" t="s">
        <v>747</v>
      </c>
      <c r="C343" s="4">
        <v>396771.2</v>
      </c>
      <c r="D343" s="4">
        <v>396771.2</v>
      </c>
      <c r="E343" s="4">
        <v>306820.87523000001</v>
      </c>
      <c r="F343" s="4"/>
      <c r="G343" s="4"/>
      <c r="H343" s="4"/>
      <c r="I343" s="4">
        <f t="shared" si="12"/>
        <v>77.329421901085567</v>
      </c>
      <c r="J343" s="4">
        <f t="shared" si="13"/>
        <v>77.329421901085567</v>
      </c>
      <c r="K343" s="4">
        <v>38309.32735</v>
      </c>
      <c r="L343" s="4" t="s">
        <v>1347</v>
      </c>
      <c r="M343" s="37"/>
    </row>
    <row r="344" spans="1:13" ht="51" x14ac:dyDescent="0.2">
      <c r="A344" s="2" t="s">
        <v>657</v>
      </c>
      <c r="B344" s="3" t="s">
        <v>748</v>
      </c>
      <c r="C344" s="4">
        <v>396771.2</v>
      </c>
      <c r="D344" s="4">
        <v>396771.2</v>
      </c>
      <c r="E344" s="4">
        <v>306820.87523000001</v>
      </c>
      <c r="F344" s="4"/>
      <c r="G344" s="4"/>
      <c r="H344" s="4"/>
      <c r="I344" s="4">
        <f t="shared" si="12"/>
        <v>77.329421901085567</v>
      </c>
      <c r="J344" s="4">
        <f t="shared" si="13"/>
        <v>77.329421901085567</v>
      </c>
      <c r="K344" s="4">
        <v>38309.32735</v>
      </c>
      <c r="L344" s="4" t="s">
        <v>1347</v>
      </c>
      <c r="M344" s="37"/>
    </row>
    <row r="345" spans="1:13" ht="38.25" x14ac:dyDescent="0.2">
      <c r="A345" s="2" t="s">
        <v>1020</v>
      </c>
      <c r="B345" s="3" t="s">
        <v>1212</v>
      </c>
      <c r="C345" s="4">
        <v>262729.90000000002</v>
      </c>
      <c r="D345" s="4">
        <v>0</v>
      </c>
      <c r="E345" s="4">
        <v>0</v>
      </c>
      <c r="F345" s="4"/>
      <c r="G345" s="4"/>
      <c r="H345" s="4"/>
      <c r="I345" s="4">
        <f t="shared" ref="I345:I415" si="15">E345/C345*100</f>
        <v>0</v>
      </c>
      <c r="J345" s="4">
        <v>0</v>
      </c>
      <c r="K345" s="4">
        <v>0</v>
      </c>
      <c r="L345" s="4">
        <v>0</v>
      </c>
      <c r="M345" s="37"/>
    </row>
    <row r="346" spans="1:13" ht="38.25" x14ac:dyDescent="0.2">
      <c r="A346" s="2" t="s">
        <v>1021</v>
      </c>
      <c r="B346" s="3" t="s">
        <v>1213</v>
      </c>
      <c r="C346" s="4">
        <v>262729.90000000002</v>
      </c>
      <c r="D346" s="4">
        <v>0</v>
      </c>
      <c r="E346" s="4">
        <v>0</v>
      </c>
      <c r="F346" s="4"/>
      <c r="G346" s="4"/>
      <c r="H346" s="4"/>
      <c r="I346" s="4">
        <f t="shared" si="15"/>
        <v>0</v>
      </c>
      <c r="J346" s="4">
        <v>0</v>
      </c>
      <c r="K346" s="4">
        <v>0</v>
      </c>
      <c r="L346" s="4">
        <v>0</v>
      </c>
      <c r="M346" s="37"/>
    </row>
    <row r="347" spans="1:13" ht="25.5" x14ac:dyDescent="0.2">
      <c r="A347" s="2" t="s">
        <v>658</v>
      </c>
      <c r="B347" s="3" t="s">
        <v>749</v>
      </c>
      <c r="C347" s="4">
        <v>165796.20000000001</v>
      </c>
      <c r="D347" s="4">
        <v>165796.20000000001</v>
      </c>
      <c r="E347" s="4">
        <v>89996.306180000014</v>
      </c>
      <c r="F347" s="4"/>
      <c r="G347" s="4"/>
      <c r="H347" s="4"/>
      <c r="I347" s="4">
        <f t="shared" si="15"/>
        <v>54.281283998065099</v>
      </c>
      <c r="J347" s="4">
        <f t="shared" ref="J347:J415" si="16">E347/D347*100</f>
        <v>54.281283998065099</v>
      </c>
      <c r="K347" s="4">
        <v>77018.479980000004</v>
      </c>
      <c r="L347" s="4">
        <f t="shared" ref="L347:L415" si="17">E347/K347*100</f>
        <v>116.85027567847361</v>
      </c>
      <c r="M347" s="37"/>
    </row>
    <row r="348" spans="1:13" ht="25.5" x14ac:dyDescent="0.2">
      <c r="A348" s="2" t="s">
        <v>659</v>
      </c>
      <c r="B348" s="3" t="s">
        <v>750</v>
      </c>
      <c r="C348" s="4">
        <v>165796.20000000001</v>
      </c>
      <c r="D348" s="4">
        <v>165796.20000000001</v>
      </c>
      <c r="E348" s="4">
        <v>89996.306180000014</v>
      </c>
      <c r="F348" s="4"/>
      <c r="G348" s="4"/>
      <c r="H348" s="4"/>
      <c r="I348" s="4">
        <f t="shared" si="15"/>
        <v>54.281283998065099</v>
      </c>
      <c r="J348" s="4">
        <f t="shared" si="16"/>
        <v>54.281283998065099</v>
      </c>
      <c r="K348" s="4">
        <v>77018.479980000004</v>
      </c>
      <c r="L348" s="4">
        <f t="shared" si="17"/>
        <v>116.85027567847361</v>
      </c>
      <c r="M348" s="37"/>
    </row>
    <row r="349" spans="1:13" x14ac:dyDescent="0.2">
      <c r="A349" s="2" t="s">
        <v>1022</v>
      </c>
      <c r="B349" s="3" t="s">
        <v>1214</v>
      </c>
      <c r="C349" s="4">
        <v>16425.900000000001</v>
      </c>
      <c r="D349" s="4">
        <v>16191</v>
      </c>
      <c r="E349" s="4">
        <v>16013.48192</v>
      </c>
      <c r="F349" s="4"/>
      <c r="G349" s="4"/>
      <c r="H349" s="4"/>
      <c r="I349" s="4">
        <f t="shared" si="15"/>
        <v>97.489220803730674</v>
      </c>
      <c r="J349" s="4">
        <f t="shared" si="16"/>
        <v>98.90360027175592</v>
      </c>
      <c r="K349" s="4">
        <v>0</v>
      </c>
      <c r="L349" s="4">
        <v>0</v>
      </c>
      <c r="M349" s="37"/>
    </row>
    <row r="350" spans="1:13" ht="25.5" x14ac:dyDescent="0.2">
      <c r="A350" s="2" t="s">
        <v>1023</v>
      </c>
      <c r="B350" s="3" t="s">
        <v>1215</v>
      </c>
      <c r="C350" s="4">
        <v>16425.900000000001</v>
      </c>
      <c r="D350" s="4">
        <v>16191</v>
      </c>
      <c r="E350" s="4">
        <v>16013.48192</v>
      </c>
      <c r="F350" s="4"/>
      <c r="G350" s="4"/>
      <c r="H350" s="4"/>
      <c r="I350" s="4">
        <f t="shared" si="15"/>
        <v>97.489220803730674</v>
      </c>
      <c r="J350" s="4">
        <f t="shared" si="16"/>
        <v>98.90360027175592</v>
      </c>
      <c r="K350" s="4">
        <v>0</v>
      </c>
      <c r="L350" s="4">
        <v>0</v>
      </c>
      <c r="M350" s="37"/>
    </row>
    <row r="351" spans="1:13" ht="38.25" x14ac:dyDescent="0.2">
      <c r="A351" s="2" t="s">
        <v>1024</v>
      </c>
      <c r="B351" s="3" t="s">
        <v>1216</v>
      </c>
      <c r="C351" s="4">
        <v>116577.5</v>
      </c>
      <c r="D351" s="4">
        <v>116577.5</v>
      </c>
      <c r="E351" s="4">
        <v>98687.304810000001</v>
      </c>
      <c r="F351" s="4"/>
      <c r="G351" s="4"/>
      <c r="H351" s="4"/>
      <c r="I351" s="4">
        <f t="shared" si="15"/>
        <v>84.653818112414498</v>
      </c>
      <c r="J351" s="4">
        <f t="shared" si="16"/>
        <v>84.653818112414498</v>
      </c>
      <c r="K351" s="4">
        <v>0</v>
      </c>
      <c r="L351" s="4">
        <v>0</v>
      </c>
      <c r="M351" s="37"/>
    </row>
    <row r="352" spans="1:13" ht="51" x14ac:dyDescent="0.2">
      <c r="A352" s="2" t="s">
        <v>1025</v>
      </c>
      <c r="B352" s="3" t="s">
        <v>1217</v>
      </c>
      <c r="C352" s="4">
        <v>116577.5</v>
      </c>
      <c r="D352" s="4">
        <v>116577.5</v>
      </c>
      <c r="E352" s="4">
        <v>98687.304810000001</v>
      </c>
      <c r="F352" s="4"/>
      <c r="G352" s="4"/>
      <c r="H352" s="4"/>
      <c r="I352" s="4">
        <f t="shared" si="15"/>
        <v>84.653818112414498</v>
      </c>
      <c r="J352" s="4">
        <f t="shared" si="16"/>
        <v>84.653818112414498</v>
      </c>
      <c r="K352" s="4">
        <v>0</v>
      </c>
      <c r="L352" s="4">
        <v>0</v>
      </c>
      <c r="M352" s="37"/>
    </row>
    <row r="353" spans="1:13" ht="51" x14ac:dyDescent="0.2">
      <c r="A353" s="2" t="s">
        <v>1026</v>
      </c>
      <c r="B353" s="3" t="s">
        <v>1218</v>
      </c>
      <c r="C353" s="4">
        <v>9240</v>
      </c>
      <c r="D353" s="4">
        <v>9240</v>
      </c>
      <c r="E353" s="4">
        <v>9240</v>
      </c>
      <c r="F353" s="4"/>
      <c r="G353" s="4"/>
      <c r="H353" s="4"/>
      <c r="I353" s="4">
        <f t="shared" si="15"/>
        <v>100</v>
      </c>
      <c r="J353" s="4">
        <f t="shared" si="16"/>
        <v>100</v>
      </c>
      <c r="K353" s="4">
        <v>0</v>
      </c>
      <c r="L353" s="4">
        <v>0</v>
      </c>
      <c r="M353" s="37"/>
    </row>
    <row r="354" spans="1:13" ht="51" x14ac:dyDescent="0.2">
      <c r="A354" s="2" t="s">
        <v>1027</v>
      </c>
      <c r="B354" s="3" t="s">
        <v>1219</v>
      </c>
      <c r="C354" s="4">
        <v>9240</v>
      </c>
      <c r="D354" s="4">
        <v>9240</v>
      </c>
      <c r="E354" s="4">
        <v>9240</v>
      </c>
      <c r="F354" s="4"/>
      <c r="G354" s="4"/>
      <c r="H354" s="4"/>
      <c r="I354" s="4">
        <f t="shared" si="15"/>
        <v>100</v>
      </c>
      <c r="J354" s="4">
        <f t="shared" si="16"/>
        <v>100</v>
      </c>
      <c r="K354" s="4">
        <v>0</v>
      </c>
      <c r="L354" s="4">
        <v>0</v>
      </c>
      <c r="M354" s="37"/>
    </row>
    <row r="355" spans="1:13" x14ac:dyDescent="0.2">
      <c r="A355" s="2" t="s">
        <v>1028</v>
      </c>
      <c r="B355" s="3" t="s">
        <v>1220</v>
      </c>
      <c r="C355" s="4">
        <v>158793</v>
      </c>
      <c r="D355" s="4">
        <v>0</v>
      </c>
      <c r="E355" s="4">
        <v>0</v>
      </c>
      <c r="F355" s="4"/>
      <c r="G355" s="4"/>
      <c r="H355" s="4"/>
      <c r="I355" s="4">
        <f t="shared" si="15"/>
        <v>0</v>
      </c>
      <c r="J355" s="4">
        <v>0</v>
      </c>
      <c r="K355" s="4">
        <v>0</v>
      </c>
      <c r="L355" s="4">
        <v>0</v>
      </c>
      <c r="M355" s="37"/>
    </row>
    <row r="356" spans="1:13" s="16" customFormat="1" ht="25.5" x14ac:dyDescent="0.2">
      <c r="A356" s="2" t="s">
        <v>1029</v>
      </c>
      <c r="B356" s="3" t="s">
        <v>1221</v>
      </c>
      <c r="C356" s="4">
        <v>158793</v>
      </c>
      <c r="D356" s="4">
        <v>0</v>
      </c>
      <c r="E356" s="4">
        <v>0</v>
      </c>
      <c r="F356" s="4"/>
      <c r="G356" s="4"/>
      <c r="H356" s="4"/>
      <c r="I356" s="4">
        <f t="shared" si="15"/>
        <v>0</v>
      </c>
      <c r="J356" s="4">
        <v>0</v>
      </c>
      <c r="K356" s="4">
        <v>0</v>
      </c>
      <c r="L356" s="4">
        <v>0</v>
      </c>
      <c r="M356" s="37"/>
    </row>
    <row r="357" spans="1:13" ht="38.25" x14ac:dyDescent="0.2">
      <c r="A357" s="2" t="s">
        <v>1030</v>
      </c>
      <c r="B357" s="3" t="s">
        <v>1222</v>
      </c>
      <c r="C357" s="4">
        <v>41742.800000000003</v>
      </c>
      <c r="D357" s="4">
        <v>41742.800000000003</v>
      </c>
      <c r="E357" s="4">
        <v>23350.28341</v>
      </c>
      <c r="F357" s="4"/>
      <c r="G357" s="4"/>
      <c r="H357" s="4"/>
      <c r="I357" s="4">
        <f t="shared" si="15"/>
        <v>55.93846941268913</v>
      </c>
      <c r="J357" s="4">
        <f t="shared" si="16"/>
        <v>55.93846941268913</v>
      </c>
      <c r="K357" s="4">
        <v>0</v>
      </c>
      <c r="L357" s="4">
        <v>0</v>
      </c>
      <c r="M357" s="37"/>
    </row>
    <row r="358" spans="1:13" ht="38.25" x14ac:dyDescent="0.2">
      <c r="A358" s="2" t="s">
        <v>1031</v>
      </c>
      <c r="B358" s="3" t="s">
        <v>1223</v>
      </c>
      <c r="C358" s="4">
        <v>41742.800000000003</v>
      </c>
      <c r="D358" s="4">
        <v>41742.800000000003</v>
      </c>
      <c r="E358" s="4">
        <v>23350.28341</v>
      </c>
      <c r="F358" s="4"/>
      <c r="G358" s="4"/>
      <c r="H358" s="4"/>
      <c r="I358" s="4">
        <f t="shared" si="15"/>
        <v>55.93846941268913</v>
      </c>
      <c r="J358" s="4">
        <f t="shared" si="16"/>
        <v>55.93846941268913</v>
      </c>
      <c r="K358" s="4">
        <v>0</v>
      </c>
      <c r="L358" s="4">
        <v>0</v>
      </c>
      <c r="M358" s="37"/>
    </row>
    <row r="359" spans="1:13" ht="38.25" x14ac:dyDescent="0.2">
      <c r="A359" s="2" t="s">
        <v>1032</v>
      </c>
      <c r="B359" s="3" t="s">
        <v>751</v>
      </c>
      <c r="C359" s="4">
        <v>4745.3999999999996</v>
      </c>
      <c r="D359" s="4">
        <v>4745.3999999999996</v>
      </c>
      <c r="E359" s="4">
        <v>4593.7785199999998</v>
      </c>
      <c r="F359" s="4"/>
      <c r="G359" s="4"/>
      <c r="H359" s="4"/>
      <c r="I359" s="4">
        <f t="shared" si="15"/>
        <v>96.804874615417035</v>
      </c>
      <c r="J359" s="4">
        <f t="shared" si="16"/>
        <v>96.804874615417035</v>
      </c>
      <c r="K359" s="4">
        <v>2897.04882</v>
      </c>
      <c r="L359" s="4">
        <f t="shared" si="17"/>
        <v>158.56752182726419</v>
      </c>
      <c r="M359" s="37"/>
    </row>
    <row r="360" spans="1:13" ht="51" x14ac:dyDescent="0.2">
      <c r="A360" s="2" t="s">
        <v>1033</v>
      </c>
      <c r="B360" s="3" t="s">
        <v>752</v>
      </c>
      <c r="C360" s="4">
        <v>4745.3999999999996</v>
      </c>
      <c r="D360" s="4">
        <v>4745.3999999999996</v>
      </c>
      <c r="E360" s="4">
        <v>4593.7785199999998</v>
      </c>
      <c r="F360" s="4"/>
      <c r="G360" s="4"/>
      <c r="H360" s="4"/>
      <c r="I360" s="4">
        <f t="shared" si="15"/>
        <v>96.804874615417035</v>
      </c>
      <c r="J360" s="4">
        <f t="shared" si="16"/>
        <v>96.804874615417035</v>
      </c>
      <c r="K360" s="4">
        <v>2897.04882</v>
      </c>
      <c r="L360" s="4">
        <f t="shared" si="17"/>
        <v>158.56752182726419</v>
      </c>
      <c r="M360" s="37"/>
    </row>
    <row r="361" spans="1:13" ht="25.5" x14ac:dyDescent="0.2">
      <c r="A361" s="2" t="s">
        <v>1034</v>
      </c>
      <c r="B361" s="3" t="s">
        <v>1224</v>
      </c>
      <c r="C361" s="4">
        <v>809260.6</v>
      </c>
      <c r="D361" s="4">
        <v>1790724.8</v>
      </c>
      <c r="E361" s="4">
        <v>1700651.4973499998</v>
      </c>
      <c r="F361" s="4"/>
      <c r="G361" s="4"/>
      <c r="H361" s="4"/>
      <c r="I361" s="4" t="s">
        <v>1347</v>
      </c>
      <c r="J361" s="4">
        <f t="shared" si="16"/>
        <v>94.970008643985935</v>
      </c>
      <c r="K361" s="4">
        <v>0</v>
      </c>
      <c r="L361" s="4">
        <v>0</v>
      </c>
      <c r="M361" s="37"/>
    </row>
    <row r="362" spans="1:13" ht="25.5" x14ac:dyDescent="0.2">
      <c r="A362" s="2" t="s">
        <v>1035</v>
      </c>
      <c r="B362" s="3" t="s">
        <v>1225</v>
      </c>
      <c r="C362" s="4">
        <v>809260.6</v>
      </c>
      <c r="D362" s="4">
        <v>1790724.8</v>
      </c>
      <c r="E362" s="4">
        <v>1700651.4973499998</v>
      </c>
      <c r="F362" s="4"/>
      <c r="G362" s="4"/>
      <c r="H362" s="4"/>
      <c r="I362" s="4" t="s">
        <v>1347</v>
      </c>
      <c r="J362" s="4">
        <f t="shared" si="16"/>
        <v>94.970008643985935</v>
      </c>
      <c r="K362" s="4">
        <v>0</v>
      </c>
      <c r="L362" s="4">
        <v>0</v>
      </c>
      <c r="M362" s="37"/>
    </row>
    <row r="363" spans="1:13" ht="38.25" x14ac:dyDescent="0.2">
      <c r="A363" s="2" t="s">
        <v>1036</v>
      </c>
      <c r="B363" s="3" t="s">
        <v>1226</v>
      </c>
      <c r="C363" s="4">
        <v>0</v>
      </c>
      <c r="D363" s="4">
        <v>219648.2</v>
      </c>
      <c r="E363" s="4">
        <v>177148.13216000001</v>
      </c>
      <c r="F363" s="4"/>
      <c r="G363" s="4"/>
      <c r="H363" s="4"/>
      <c r="I363" s="4">
        <v>0</v>
      </c>
      <c r="J363" s="4">
        <f t="shared" si="16"/>
        <v>80.650846289657736</v>
      </c>
      <c r="K363" s="4">
        <v>0</v>
      </c>
      <c r="L363" s="4">
        <v>0</v>
      </c>
      <c r="M363" s="37"/>
    </row>
    <row r="364" spans="1:13" ht="38.25" x14ac:dyDescent="0.2">
      <c r="A364" s="2" t="s">
        <v>1037</v>
      </c>
      <c r="B364" s="3" t="s">
        <v>1227</v>
      </c>
      <c r="C364" s="4">
        <v>0</v>
      </c>
      <c r="D364" s="4">
        <v>219648.2</v>
      </c>
      <c r="E364" s="4">
        <v>177148.13216000001</v>
      </c>
      <c r="F364" s="4"/>
      <c r="G364" s="4"/>
      <c r="H364" s="4"/>
      <c r="I364" s="4">
        <v>0</v>
      </c>
      <c r="J364" s="4">
        <f t="shared" si="16"/>
        <v>80.650846289657736</v>
      </c>
      <c r="K364" s="4">
        <v>0</v>
      </c>
      <c r="L364" s="4">
        <v>0</v>
      </c>
      <c r="M364" s="37"/>
    </row>
    <row r="365" spans="1:13" ht="51" x14ac:dyDescent="0.2">
      <c r="A365" s="2" t="s">
        <v>552</v>
      </c>
      <c r="B365" s="3" t="s">
        <v>753</v>
      </c>
      <c r="C365" s="4">
        <v>17192</v>
      </c>
      <c r="D365" s="4">
        <v>17192</v>
      </c>
      <c r="E365" s="4">
        <v>17192</v>
      </c>
      <c r="F365" s="4"/>
      <c r="G365" s="4"/>
      <c r="H365" s="4"/>
      <c r="I365" s="4">
        <f t="shared" si="15"/>
        <v>100</v>
      </c>
      <c r="J365" s="4">
        <f t="shared" si="16"/>
        <v>100</v>
      </c>
      <c r="K365" s="4">
        <v>11793.9</v>
      </c>
      <c r="L365" s="4">
        <f t="shared" si="17"/>
        <v>145.770271072334</v>
      </c>
      <c r="M365" s="37"/>
    </row>
    <row r="366" spans="1:13" ht="25.5" x14ac:dyDescent="0.2">
      <c r="A366" s="2" t="s">
        <v>1299</v>
      </c>
      <c r="B366" s="3" t="s">
        <v>1300</v>
      </c>
      <c r="C366" s="4">
        <v>0</v>
      </c>
      <c r="D366" s="4">
        <v>0</v>
      </c>
      <c r="E366" s="4">
        <v>0</v>
      </c>
      <c r="F366" s="4">
        <v>0</v>
      </c>
      <c r="G366" s="4">
        <v>0</v>
      </c>
      <c r="H366" s="4">
        <v>0</v>
      </c>
      <c r="I366" s="4">
        <v>0</v>
      </c>
      <c r="J366" s="4">
        <v>0</v>
      </c>
      <c r="K366" s="4">
        <v>10720.96624</v>
      </c>
      <c r="L366" s="4">
        <v>0</v>
      </c>
      <c r="M366" s="37"/>
    </row>
    <row r="367" spans="1:13" ht="25.5" x14ac:dyDescent="0.2">
      <c r="A367" s="2" t="s">
        <v>1301</v>
      </c>
      <c r="B367" s="3" t="s">
        <v>1302</v>
      </c>
      <c r="C367" s="4">
        <v>0</v>
      </c>
      <c r="D367" s="4">
        <v>0</v>
      </c>
      <c r="E367" s="4">
        <v>0</v>
      </c>
      <c r="F367" s="4">
        <v>0</v>
      </c>
      <c r="G367" s="4">
        <v>0</v>
      </c>
      <c r="H367" s="4">
        <v>0</v>
      </c>
      <c r="I367" s="4">
        <v>0</v>
      </c>
      <c r="J367" s="4">
        <v>0</v>
      </c>
      <c r="K367" s="4">
        <v>10720.96624</v>
      </c>
      <c r="L367" s="4">
        <v>0</v>
      </c>
      <c r="M367" s="37"/>
    </row>
    <row r="368" spans="1:13" ht="51" x14ac:dyDescent="0.2">
      <c r="A368" s="2" t="s">
        <v>1038</v>
      </c>
      <c r="B368" s="3" t="s">
        <v>1228</v>
      </c>
      <c r="C368" s="4">
        <v>3063.4</v>
      </c>
      <c r="D368" s="4">
        <v>3063.4</v>
      </c>
      <c r="E368" s="4">
        <v>3060.5585699999997</v>
      </c>
      <c r="F368" s="4"/>
      <c r="G368" s="4"/>
      <c r="H368" s="4"/>
      <c r="I368" s="4">
        <f t="shared" si="15"/>
        <v>99.907245870601287</v>
      </c>
      <c r="J368" s="4">
        <f t="shared" si="16"/>
        <v>99.907245870601287</v>
      </c>
      <c r="K368" s="4">
        <v>0</v>
      </c>
      <c r="L368" s="4">
        <v>0</v>
      </c>
      <c r="M368" s="37"/>
    </row>
    <row r="369" spans="1:13" ht="51" x14ac:dyDescent="0.2">
      <c r="A369" s="2" t="s">
        <v>1039</v>
      </c>
      <c r="B369" s="3" t="s">
        <v>1229</v>
      </c>
      <c r="C369" s="4">
        <v>3063.4</v>
      </c>
      <c r="D369" s="4">
        <v>3063.4</v>
      </c>
      <c r="E369" s="4">
        <v>3060.5585699999997</v>
      </c>
      <c r="F369" s="4"/>
      <c r="G369" s="4"/>
      <c r="H369" s="4"/>
      <c r="I369" s="4">
        <f t="shared" si="15"/>
        <v>99.907245870601287</v>
      </c>
      <c r="J369" s="4">
        <f t="shared" si="16"/>
        <v>99.907245870601287</v>
      </c>
      <c r="K369" s="4">
        <v>0</v>
      </c>
      <c r="L369" s="4">
        <v>0</v>
      </c>
      <c r="M369" s="37"/>
    </row>
    <row r="370" spans="1:13" ht="38.25" x14ac:dyDescent="0.2">
      <c r="A370" s="2" t="s">
        <v>553</v>
      </c>
      <c r="B370" s="3" t="s">
        <v>754</v>
      </c>
      <c r="C370" s="4">
        <v>19562.599999999999</v>
      </c>
      <c r="D370" s="4">
        <v>19562.599999999999</v>
      </c>
      <c r="E370" s="4">
        <v>19303.166370000003</v>
      </c>
      <c r="F370" s="4"/>
      <c r="G370" s="4"/>
      <c r="H370" s="4"/>
      <c r="I370" s="4">
        <f t="shared" si="15"/>
        <v>98.673828478832078</v>
      </c>
      <c r="J370" s="4">
        <f t="shared" si="16"/>
        <v>98.673828478832078</v>
      </c>
      <c r="K370" s="4">
        <v>20286.848260000002</v>
      </c>
      <c r="L370" s="4">
        <f t="shared" si="17"/>
        <v>95.151134974773072</v>
      </c>
      <c r="M370" s="37"/>
    </row>
    <row r="371" spans="1:13" ht="38.25" x14ac:dyDescent="0.2">
      <c r="A371" s="2" t="s">
        <v>594</v>
      </c>
      <c r="B371" s="3" t="s">
        <v>755</v>
      </c>
      <c r="C371" s="4">
        <v>7647</v>
      </c>
      <c r="D371" s="4">
        <v>7468.3</v>
      </c>
      <c r="E371" s="4">
        <v>7468.3373799999999</v>
      </c>
      <c r="F371" s="4">
        <v>0</v>
      </c>
      <c r="G371" s="4">
        <v>0</v>
      </c>
      <c r="H371" s="4">
        <v>0</v>
      </c>
      <c r="I371" s="4">
        <f t="shared" si="15"/>
        <v>97.663624689420686</v>
      </c>
      <c r="J371" s="4">
        <f t="shared" si="16"/>
        <v>100.00050051551224</v>
      </c>
      <c r="K371" s="4">
        <v>9634</v>
      </c>
      <c r="L371" s="4">
        <f t="shared" si="17"/>
        <v>77.520628814614895</v>
      </c>
      <c r="M371" s="37"/>
    </row>
    <row r="372" spans="1:13" ht="38.25" x14ac:dyDescent="0.2">
      <c r="A372" s="2" t="s">
        <v>595</v>
      </c>
      <c r="B372" s="3" t="s">
        <v>756</v>
      </c>
      <c r="C372" s="4">
        <v>7647</v>
      </c>
      <c r="D372" s="4">
        <v>7468.3</v>
      </c>
      <c r="E372" s="4">
        <v>7468.3373799999999</v>
      </c>
      <c r="F372" s="4">
        <v>0</v>
      </c>
      <c r="G372" s="4">
        <v>0</v>
      </c>
      <c r="H372" s="4">
        <v>0</v>
      </c>
      <c r="I372" s="4">
        <f t="shared" si="15"/>
        <v>97.663624689420686</v>
      </c>
      <c r="J372" s="4">
        <f t="shared" si="16"/>
        <v>100.00050051551224</v>
      </c>
      <c r="K372" s="4">
        <v>9634</v>
      </c>
      <c r="L372" s="4">
        <f t="shared" si="17"/>
        <v>77.520628814614895</v>
      </c>
      <c r="M372" s="37"/>
    </row>
    <row r="373" spans="1:13" ht="38.25" x14ac:dyDescent="0.2">
      <c r="A373" s="2" t="s">
        <v>596</v>
      </c>
      <c r="B373" s="3" t="s">
        <v>757</v>
      </c>
      <c r="C373" s="4">
        <v>29756.9</v>
      </c>
      <c r="D373" s="4">
        <v>27756.635699999999</v>
      </c>
      <c r="E373" s="4">
        <v>27756.084309999998</v>
      </c>
      <c r="F373" s="4">
        <v>0</v>
      </c>
      <c r="G373" s="4">
        <v>0</v>
      </c>
      <c r="H373" s="4">
        <v>0</v>
      </c>
      <c r="I373" s="4">
        <f t="shared" si="15"/>
        <v>93.276128595384591</v>
      </c>
      <c r="J373" s="4">
        <f t="shared" si="16"/>
        <v>99.998013484033294</v>
      </c>
      <c r="K373" s="4">
        <v>29756.11476</v>
      </c>
      <c r="L373" s="4">
        <f t="shared" si="17"/>
        <v>93.278590077597883</v>
      </c>
      <c r="M373" s="37"/>
    </row>
    <row r="374" spans="1:13" ht="38.25" x14ac:dyDescent="0.2">
      <c r="A374" s="2" t="s">
        <v>597</v>
      </c>
      <c r="B374" s="3" t="s">
        <v>758</v>
      </c>
      <c r="C374" s="4">
        <v>29756.9</v>
      </c>
      <c r="D374" s="4">
        <v>27756.635699999999</v>
      </c>
      <c r="E374" s="4">
        <v>27756.084309999998</v>
      </c>
      <c r="F374" s="4">
        <v>0</v>
      </c>
      <c r="G374" s="4">
        <v>0</v>
      </c>
      <c r="H374" s="4">
        <v>0</v>
      </c>
      <c r="I374" s="4">
        <f t="shared" si="15"/>
        <v>93.276128595384591</v>
      </c>
      <c r="J374" s="4">
        <f t="shared" si="16"/>
        <v>99.998013484033294</v>
      </c>
      <c r="K374" s="4">
        <v>29756.11476</v>
      </c>
      <c r="L374" s="4">
        <f t="shared" si="17"/>
        <v>93.278590077597883</v>
      </c>
      <c r="M374" s="37"/>
    </row>
    <row r="375" spans="1:13" ht="25.5" x14ac:dyDescent="0.2">
      <c r="A375" s="2" t="s">
        <v>1040</v>
      </c>
      <c r="B375" s="3" t="s">
        <v>1230</v>
      </c>
      <c r="C375" s="4">
        <v>44576.9</v>
      </c>
      <c r="D375" s="4">
        <v>44576.9</v>
      </c>
      <c r="E375" s="4">
        <v>44576.9</v>
      </c>
      <c r="F375" s="4">
        <v>0</v>
      </c>
      <c r="G375" s="4">
        <v>0</v>
      </c>
      <c r="H375" s="4">
        <v>0</v>
      </c>
      <c r="I375" s="4">
        <f t="shared" si="15"/>
        <v>100</v>
      </c>
      <c r="J375" s="4">
        <f t="shared" si="16"/>
        <v>100</v>
      </c>
      <c r="K375" s="4">
        <v>0</v>
      </c>
      <c r="L375" s="4">
        <v>0</v>
      </c>
      <c r="M375" s="37"/>
    </row>
    <row r="376" spans="1:13" ht="25.5" x14ac:dyDescent="0.2">
      <c r="A376" s="2" t="s">
        <v>1041</v>
      </c>
      <c r="B376" s="3" t="s">
        <v>1231</v>
      </c>
      <c r="C376" s="4">
        <v>44576.9</v>
      </c>
      <c r="D376" s="4">
        <v>44576.9</v>
      </c>
      <c r="E376" s="4">
        <v>44576.9</v>
      </c>
      <c r="F376" s="4">
        <v>0</v>
      </c>
      <c r="G376" s="4">
        <v>0</v>
      </c>
      <c r="H376" s="4">
        <v>0</v>
      </c>
      <c r="I376" s="4">
        <f t="shared" si="15"/>
        <v>100</v>
      </c>
      <c r="J376" s="4">
        <f t="shared" si="16"/>
        <v>100</v>
      </c>
      <c r="K376" s="4">
        <v>0</v>
      </c>
      <c r="L376" s="4">
        <v>0</v>
      </c>
      <c r="M376" s="37"/>
    </row>
    <row r="377" spans="1:13" ht="38.25" x14ac:dyDescent="0.2">
      <c r="A377" s="2" t="s">
        <v>1042</v>
      </c>
      <c r="B377" s="3" t="s">
        <v>1232</v>
      </c>
      <c r="C377" s="4">
        <v>29086.2</v>
      </c>
      <c r="D377" s="4">
        <v>28257.200000000001</v>
      </c>
      <c r="E377" s="4">
        <v>26682.653829999999</v>
      </c>
      <c r="F377" s="4">
        <v>0</v>
      </c>
      <c r="G377" s="4">
        <v>0</v>
      </c>
      <c r="H377" s="4">
        <v>0</v>
      </c>
      <c r="I377" s="4">
        <f t="shared" si="15"/>
        <v>91.736472382091847</v>
      </c>
      <c r="J377" s="4">
        <f t="shared" si="16"/>
        <v>94.42780540888694</v>
      </c>
      <c r="K377" s="4">
        <v>0</v>
      </c>
      <c r="L377" s="4">
        <v>0</v>
      </c>
      <c r="M377" s="37"/>
    </row>
    <row r="378" spans="1:13" ht="38.25" x14ac:dyDescent="0.2">
      <c r="A378" s="2" t="s">
        <v>1043</v>
      </c>
      <c r="B378" s="3" t="s">
        <v>1233</v>
      </c>
      <c r="C378" s="4">
        <v>29086.2</v>
      </c>
      <c r="D378" s="4">
        <v>28257.200000000001</v>
      </c>
      <c r="E378" s="4">
        <v>26682.653829999999</v>
      </c>
      <c r="F378" s="4">
        <v>0</v>
      </c>
      <c r="G378" s="4">
        <v>0</v>
      </c>
      <c r="H378" s="4">
        <v>0</v>
      </c>
      <c r="I378" s="4">
        <f t="shared" si="15"/>
        <v>91.736472382091847</v>
      </c>
      <c r="J378" s="4">
        <f t="shared" si="16"/>
        <v>94.42780540888694</v>
      </c>
      <c r="K378" s="4">
        <v>0</v>
      </c>
      <c r="L378" s="4">
        <v>0</v>
      </c>
      <c r="M378" s="37"/>
    </row>
    <row r="379" spans="1:13" ht="25.5" x14ac:dyDescent="0.2">
      <c r="A379" s="2" t="s">
        <v>1044</v>
      </c>
      <c r="B379" s="3" t="s">
        <v>1234</v>
      </c>
      <c r="C379" s="4">
        <v>45364.2</v>
      </c>
      <c r="D379" s="4">
        <v>45364.2</v>
      </c>
      <c r="E379" s="4">
        <v>25788.291659999999</v>
      </c>
      <c r="F379" s="4">
        <v>0</v>
      </c>
      <c r="G379" s="4">
        <v>0</v>
      </c>
      <c r="H379" s="4">
        <v>0</v>
      </c>
      <c r="I379" s="4">
        <f t="shared" si="15"/>
        <v>56.847231208750514</v>
      </c>
      <c r="J379" s="4">
        <f t="shared" si="16"/>
        <v>56.847231208750514</v>
      </c>
      <c r="K379" s="4">
        <v>0</v>
      </c>
      <c r="L379" s="4">
        <v>0</v>
      </c>
      <c r="M379" s="37"/>
    </row>
    <row r="380" spans="1:13" ht="38.25" x14ac:dyDescent="0.2">
      <c r="A380" s="2" t="s">
        <v>1045</v>
      </c>
      <c r="B380" s="3" t="s">
        <v>1235</v>
      </c>
      <c r="C380" s="4">
        <v>45364.2</v>
      </c>
      <c r="D380" s="4">
        <v>45364.2</v>
      </c>
      <c r="E380" s="4">
        <v>25788.291659999999</v>
      </c>
      <c r="F380" s="4">
        <v>0</v>
      </c>
      <c r="G380" s="4">
        <v>0</v>
      </c>
      <c r="H380" s="4">
        <v>0</v>
      </c>
      <c r="I380" s="4">
        <f t="shared" si="15"/>
        <v>56.847231208750514</v>
      </c>
      <c r="J380" s="4">
        <f t="shared" si="16"/>
        <v>56.847231208750514</v>
      </c>
      <c r="K380" s="4">
        <v>0</v>
      </c>
      <c r="L380" s="4">
        <v>0</v>
      </c>
      <c r="M380" s="37"/>
    </row>
    <row r="381" spans="1:13" ht="25.5" x14ac:dyDescent="0.2">
      <c r="A381" s="2" t="s">
        <v>598</v>
      </c>
      <c r="B381" s="3" t="s">
        <v>759</v>
      </c>
      <c r="C381" s="4">
        <v>21295.5</v>
      </c>
      <c r="D381" s="4">
        <v>21295.5</v>
      </c>
      <c r="E381" s="4">
        <v>21264.42222</v>
      </c>
      <c r="F381" s="4">
        <v>0</v>
      </c>
      <c r="G381" s="4">
        <v>0</v>
      </c>
      <c r="H381" s="4">
        <v>0</v>
      </c>
      <c r="I381" s="4">
        <f t="shared" si="15"/>
        <v>99.854064098048894</v>
      </c>
      <c r="J381" s="4">
        <f t="shared" si="16"/>
        <v>99.854064098048894</v>
      </c>
      <c r="K381" s="4">
        <v>35710.077950000006</v>
      </c>
      <c r="L381" s="4">
        <f t="shared" si="17"/>
        <v>59.547397935601531</v>
      </c>
      <c r="M381" s="37"/>
    </row>
    <row r="382" spans="1:13" ht="25.5" x14ac:dyDescent="0.2">
      <c r="A382" s="2" t="s">
        <v>599</v>
      </c>
      <c r="B382" s="3" t="s">
        <v>760</v>
      </c>
      <c r="C382" s="4">
        <v>21295.5</v>
      </c>
      <c r="D382" s="4">
        <v>21295.5</v>
      </c>
      <c r="E382" s="4">
        <v>21264.42222</v>
      </c>
      <c r="F382" s="4">
        <v>0</v>
      </c>
      <c r="G382" s="4">
        <v>0</v>
      </c>
      <c r="H382" s="4">
        <v>0</v>
      </c>
      <c r="I382" s="4">
        <f t="shared" si="15"/>
        <v>99.854064098048894</v>
      </c>
      <c r="J382" s="4">
        <f t="shared" si="16"/>
        <v>99.854064098048894</v>
      </c>
      <c r="K382" s="4">
        <v>35710.077950000006</v>
      </c>
      <c r="L382" s="4">
        <f t="shared" si="17"/>
        <v>59.547397935601531</v>
      </c>
      <c r="M382" s="37"/>
    </row>
    <row r="383" spans="1:13" ht="25.5" x14ac:dyDescent="0.2">
      <c r="A383" s="2" t="s">
        <v>1046</v>
      </c>
      <c r="B383" s="3" t="s">
        <v>1236</v>
      </c>
      <c r="C383" s="4">
        <v>142891.1</v>
      </c>
      <c r="D383" s="4">
        <v>142891.1</v>
      </c>
      <c r="E383" s="4">
        <v>138135.47155000002</v>
      </c>
      <c r="F383" s="4">
        <v>0</v>
      </c>
      <c r="G383" s="4">
        <v>0</v>
      </c>
      <c r="H383" s="4">
        <v>0</v>
      </c>
      <c r="I383" s="4">
        <f t="shared" si="15"/>
        <v>96.671851185973097</v>
      </c>
      <c r="J383" s="4">
        <f t="shared" si="16"/>
        <v>96.671851185973097</v>
      </c>
      <c r="K383" s="4">
        <v>0</v>
      </c>
      <c r="L383" s="4">
        <v>0</v>
      </c>
      <c r="M383" s="37"/>
    </row>
    <row r="384" spans="1:13" ht="38.25" x14ac:dyDescent="0.2">
      <c r="A384" s="2" t="s">
        <v>1047</v>
      </c>
      <c r="B384" s="3" t="s">
        <v>1237</v>
      </c>
      <c r="C384" s="4">
        <v>142891.1</v>
      </c>
      <c r="D384" s="4">
        <v>142891.1</v>
      </c>
      <c r="E384" s="4">
        <v>138135.47155000002</v>
      </c>
      <c r="F384" s="4">
        <v>0</v>
      </c>
      <c r="G384" s="4">
        <v>0</v>
      </c>
      <c r="H384" s="4">
        <v>0</v>
      </c>
      <c r="I384" s="4">
        <f t="shared" si="15"/>
        <v>96.671851185973097</v>
      </c>
      <c r="J384" s="4">
        <f t="shared" si="16"/>
        <v>96.671851185973097</v>
      </c>
      <c r="K384" s="4">
        <v>0</v>
      </c>
      <c r="L384" s="4">
        <v>0</v>
      </c>
      <c r="M384" s="37"/>
    </row>
    <row r="385" spans="1:13" ht="25.5" x14ac:dyDescent="0.2">
      <c r="A385" s="2" t="s">
        <v>1048</v>
      </c>
      <c r="B385" s="3" t="s">
        <v>1238</v>
      </c>
      <c r="C385" s="4">
        <v>238421.7</v>
      </c>
      <c r="D385" s="4">
        <v>322156.7</v>
      </c>
      <c r="E385" s="4">
        <v>320459.77101999999</v>
      </c>
      <c r="F385" s="4">
        <v>0</v>
      </c>
      <c r="G385" s="4">
        <v>0</v>
      </c>
      <c r="H385" s="4">
        <v>0</v>
      </c>
      <c r="I385" s="4">
        <f t="shared" si="15"/>
        <v>134.40881053192723</v>
      </c>
      <c r="J385" s="4">
        <f t="shared" si="16"/>
        <v>99.473259758372237</v>
      </c>
      <c r="K385" s="4">
        <f>135292.3+74417.3+186379.7</f>
        <v>396089.3</v>
      </c>
      <c r="L385" s="4">
        <f t="shared" si="17"/>
        <v>80.905939902946116</v>
      </c>
      <c r="M385" s="37"/>
    </row>
    <row r="386" spans="1:13" ht="38.25" x14ac:dyDescent="0.2">
      <c r="A386" s="2" t="s">
        <v>1049</v>
      </c>
      <c r="B386" s="3" t="s">
        <v>1239</v>
      </c>
      <c r="C386" s="4">
        <v>238421.7</v>
      </c>
      <c r="D386" s="4">
        <v>322156.7</v>
      </c>
      <c r="E386" s="4">
        <v>320459.77101999999</v>
      </c>
      <c r="F386" s="4">
        <v>0</v>
      </c>
      <c r="G386" s="4">
        <v>0</v>
      </c>
      <c r="H386" s="4">
        <v>0</v>
      </c>
      <c r="I386" s="4">
        <f t="shared" si="15"/>
        <v>134.40881053192723</v>
      </c>
      <c r="J386" s="4">
        <f t="shared" si="16"/>
        <v>99.473259758372237</v>
      </c>
      <c r="K386" s="4">
        <v>209709.59999999998</v>
      </c>
      <c r="L386" s="4">
        <f t="shared" si="17"/>
        <v>152.81120703105628</v>
      </c>
      <c r="M386" s="37"/>
    </row>
    <row r="387" spans="1:13" ht="25.5" x14ac:dyDescent="0.2">
      <c r="A387" s="2" t="s">
        <v>554</v>
      </c>
      <c r="B387" s="3" t="s">
        <v>761</v>
      </c>
      <c r="C387" s="4">
        <v>13600</v>
      </c>
      <c r="D387" s="4">
        <v>13353.1</v>
      </c>
      <c r="E387" s="4">
        <v>13353.03664</v>
      </c>
      <c r="F387" s="4">
        <v>0</v>
      </c>
      <c r="G387" s="4">
        <v>0</v>
      </c>
      <c r="H387" s="4">
        <v>0</v>
      </c>
      <c r="I387" s="4">
        <f t="shared" si="15"/>
        <v>98.184092941176473</v>
      </c>
      <c r="J387" s="4">
        <f t="shared" si="16"/>
        <v>99.999525503441149</v>
      </c>
      <c r="K387" s="4">
        <v>13291.6</v>
      </c>
      <c r="L387" s="4">
        <f t="shared" si="17"/>
        <v>100.46222155346234</v>
      </c>
      <c r="M387" s="37"/>
    </row>
    <row r="388" spans="1:13" ht="25.5" x14ac:dyDescent="0.2">
      <c r="A388" s="2" t="s">
        <v>555</v>
      </c>
      <c r="B388" s="3" t="s">
        <v>762</v>
      </c>
      <c r="C388" s="4">
        <v>13600</v>
      </c>
      <c r="D388" s="4">
        <v>13353.1</v>
      </c>
      <c r="E388" s="4">
        <v>13353.03664</v>
      </c>
      <c r="F388" s="4">
        <v>0</v>
      </c>
      <c r="G388" s="4">
        <v>0</v>
      </c>
      <c r="H388" s="4">
        <v>0</v>
      </c>
      <c r="I388" s="4">
        <f t="shared" si="15"/>
        <v>98.184092941176473</v>
      </c>
      <c r="J388" s="4">
        <f t="shared" si="16"/>
        <v>99.999525503441149</v>
      </c>
      <c r="K388" s="4">
        <v>13291.6</v>
      </c>
      <c r="L388" s="4">
        <f t="shared" si="17"/>
        <v>100.46222155346234</v>
      </c>
      <c r="M388" s="37"/>
    </row>
    <row r="389" spans="1:13" x14ac:dyDescent="0.2">
      <c r="A389" s="2" t="s">
        <v>1050</v>
      </c>
      <c r="B389" s="3" t="s">
        <v>763</v>
      </c>
      <c r="C389" s="4">
        <v>11511.1</v>
      </c>
      <c r="D389" s="4">
        <v>11511.1</v>
      </c>
      <c r="E389" s="4">
        <v>11495.401750000001</v>
      </c>
      <c r="F389" s="4">
        <v>0</v>
      </c>
      <c r="G389" s="4">
        <v>0</v>
      </c>
      <c r="H389" s="4">
        <v>0</v>
      </c>
      <c r="I389" s="4">
        <f t="shared" si="15"/>
        <v>99.863625109676761</v>
      </c>
      <c r="J389" s="4">
        <f t="shared" si="16"/>
        <v>99.863625109676761</v>
      </c>
      <c r="K389" s="4">
        <v>40576.637990000003</v>
      </c>
      <c r="L389" s="4">
        <f t="shared" si="17"/>
        <v>28.330099090104532</v>
      </c>
      <c r="M389" s="37"/>
    </row>
    <row r="390" spans="1:13" ht="25.5" x14ac:dyDescent="0.2">
      <c r="A390" s="2" t="s">
        <v>1051</v>
      </c>
      <c r="B390" s="3" t="s">
        <v>764</v>
      </c>
      <c r="C390" s="4">
        <v>11511.1</v>
      </c>
      <c r="D390" s="4">
        <v>11511.1</v>
      </c>
      <c r="E390" s="4">
        <v>11495.401750000001</v>
      </c>
      <c r="F390" s="4">
        <v>0</v>
      </c>
      <c r="G390" s="4">
        <v>0</v>
      </c>
      <c r="H390" s="4">
        <v>0</v>
      </c>
      <c r="I390" s="4">
        <f t="shared" si="15"/>
        <v>99.863625109676761</v>
      </c>
      <c r="J390" s="4">
        <f t="shared" si="16"/>
        <v>99.863625109676761</v>
      </c>
      <c r="K390" s="4">
        <v>40576.637990000003</v>
      </c>
      <c r="L390" s="4">
        <f t="shared" si="17"/>
        <v>28.330099090104532</v>
      </c>
      <c r="M390" s="37"/>
    </row>
    <row r="391" spans="1:13" ht="25.5" x14ac:dyDescent="0.2">
      <c r="A391" s="2" t="s">
        <v>660</v>
      </c>
      <c r="B391" s="3" t="s">
        <v>765</v>
      </c>
      <c r="C391" s="4">
        <v>703328.8</v>
      </c>
      <c r="D391" s="4">
        <v>703328.8</v>
      </c>
      <c r="E391" s="4">
        <v>58526.748919999998</v>
      </c>
      <c r="F391" s="4">
        <v>0</v>
      </c>
      <c r="G391" s="4">
        <v>0</v>
      </c>
      <c r="H391" s="4">
        <v>0</v>
      </c>
      <c r="I391" s="4">
        <f t="shared" si="15"/>
        <v>8.321392344519376</v>
      </c>
      <c r="J391" s="4">
        <f t="shared" si="16"/>
        <v>8.321392344519376</v>
      </c>
      <c r="K391" s="4">
        <v>498052.79119999998</v>
      </c>
      <c r="L391" s="4">
        <f t="shared" si="17"/>
        <v>11.751113527340474</v>
      </c>
      <c r="M391" s="37"/>
    </row>
    <row r="392" spans="1:13" ht="38.25" x14ac:dyDescent="0.2">
      <c r="A392" s="2" t="s">
        <v>661</v>
      </c>
      <c r="B392" s="3" t="s">
        <v>766</v>
      </c>
      <c r="C392" s="4">
        <v>703328.8</v>
      </c>
      <c r="D392" s="4">
        <v>703328.8</v>
      </c>
      <c r="E392" s="4">
        <v>58526.748919999998</v>
      </c>
      <c r="F392" s="4">
        <v>0</v>
      </c>
      <c r="G392" s="4">
        <v>0</v>
      </c>
      <c r="H392" s="4">
        <v>0</v>
      </c>
      <c r="I392" s="4">
        <f t="shared" si="15"/>
        <v>8.321392344519376</v>
      </c>
      <c r="J392" s="4">
        <f t="shared" si="16"/>
        <v>8.321392344519376</v>
      </c>
      <c r="K392" s="4">
        <v>498052.79119999998</v>
      </c>
      <c r="L392" s="4">
        <f t="shared" si="17"/>
        <v>11.751113527340474</v>
      </c>
      <c r="M392" s="37"/>
    </row>
    <row r="393" spans="1:13" ht="25.5" x14ac:dyDescent="0.2">
      <c r="A393" s="2" t="s">
        <v>1052</v>
      </c>
      <c r="B393" s="3" t="s">
        <v>767</v>
      </c>
      <c r="C393" s="4">
        <v>543100.80000000005</v>
      </c>
      <c r="D393" s="4">
        <v>543100.80000000005</v>
      </c>
      <c r="E393" s="4">
        <v>543100.71499999997</v>
      </c>
      <c r="F393" s="4">
        <v>0</v>
      </c>
      <c r="G393" s="4">
        <v>0</v>
      </c>
      <c r="H393" s="4">
        <v>0</v>
      </c>
      <c r="I393" s="4">
        <f t="shared" si="15"/>
        <v>99.999984349130017</v>
      </c>
      <c r="J393" s="4">
        <f t="shared" si="16"/>
        <v>99.999984349130017</v>
      </c>
      <c r="K393" s="4">
        <v>439776.26</v>
      </c>
      <c r="L393" s="4">
        <f t="shared" si="17"/>
        <v>123.49477777631743</v>
      </c>
      <c r="M393" s="37"/>
    </row>
    <row r="394" spans="1:13" ht="38.25" x14ac:dyDescent="0.2">
      <c r="A394" s="2" t="s">
        <v>1053</v>
      </c>
      <c r="B394" s="3" t="s">
        <v>768</v>
      </c>
      <c r="C394" s="4">
        <v>543100.80000000005</v>
      </c>
      <c r="D394" s="4">
        <v>543100.80000000005</v>
      </c>
      <c r="E394" s="4">
        <v>543100.71499999997</v>
      </c>
      <c r="F394" s="4">
        <v>0</v>
      </c>
      <c r="G394" s="4">
        <v>0</v>
      </c>
      <c r="H394" s="4">
        <v>0</v>
      </c>
      <c r="I394" s="4">
        <f t="shared" si="15"/>
        <v>99.999984349130017</v>
      </c>
      <c r="J394" s="4">
        <f t="shared" si="16"/>
        <v>99.999984349130017</v>
      </c>
      <c r="K394" s="4">
        <v>439776.26</v>
      </c>
      <c r="L394" s="4">
        <f t="shared" si="17"/>
        <v>123.49477777631743</v>
      </c>
      <c r="M394" s="37"/>
    </row>
    <row r="395" spans="1:13" ht="63.75" x14ac:dyDescent="0.2">
      <c r="A395" s="2" t="s">
        <v>1303</v>
      </c>
      <c r="B395" s="3" t="s">
        <v>1304</v>
      </c>
      <c r="C395" s="4">
        <v>0</v>
      </c>
      <c r="D395" s="4">
        <v>0</v>
      </c>
      <c r="E395" s="4">
        <v>0</v>
      </c>
      <c r="F395" s="4">
        <v>0</v>
      </c>
      <c r="G395" s="4">
        <v>0</v>
      </c>
      <c r="H395" s="4">
        <v>0</v>
      </c>
      <c r="I395" s="4">
        <v>0</v>
      </c>
      <c r="J395" s="4">
        <v>0</v>
      </c>
      <c r="K395" s="4">
        <v>3246.7</v>
      </c>
      <c r="L395" s="4">
        <v>0</v>
      </c>
      <c r="M395" s="37"/>
    </row>
    <row r="396" spans="1:13" ht="25.5" x14ac:dyDescent="0.2">
      <c r="A396" s="2" t="s">
        <v>1054</v>
      </c>
      <c r="B396" s="3" t="s">
        <v>769</v>
      </c>
      <c r="C396" s="4">
        <v>62447.5</v>
      </c>
      <c r="D396" s="4">
        <v>62447.5</v>
      </c>
      <c r="E396" s="4">
        <v>31608.357210000002</v>
      </c>
      <c r="F396" s="4">
        <v>0</v>
      </c>
      <c r="G396" s="4">
        <v>0</v>
      </c>
      <c r="H396" s="4">
        <v>0</v>
      </c>
      <c r="I396" s="4">
        <f t="shared" si="15"/>
        <v>50.615888882661444</v>
      </c>
      <c r="J396" s="4">
        <f t="shared" si="16"/>
        <v>50.615888882661444</v>
      </c>
      <c r="K396" s="4">
        <v>58639.976539999996</v>
      </c>
      <c r="L396" s="4">
        <f t="shared" si="17"/>
        <v>53.902404255634451</v>
      </c>
      <c r="M396" s="37"/>
    </row>
    <row r="397" spans="1:13" ht="25.5" x14ac:dyDescent="0.2">
      <c r="A397" s="2" t="s">
        <v>662</v>
      </c>
      <c r="B397" s="3" t="s">
        <v>770</v>
      </c>
      <c r="C397" s="4">
        <v>376911</v>
      </c>
      <c r="D397" s="4">
        <v>376911</v>
      </c>
      <c r="E397" s="4">
        <v>362647.07120000001</v>
      </c>
      <c r="F397" s="4">
        <v>0</v>
      </c>
      <c r="G397" s="4">
        <v>0</v>
      </c>
      <c r="H397" s="4">
        <v>0</v>
      </c>
      <c r="I397" s="4">
        <f t="shared" si="15"/>
        <v>96.215571102992484</v>
      </c>
      <c r="J397" s="4">
        <f t="shared" si="16"/>
        <v>96.215571102992484</v>
      </c>
      <c r="K397" s="4">
        <v>400291.67693000002</v>
      </c>
      <c r="L397" s="4">
        <f t="shared" si="17"/>
        <v>90.595706106429233</v>
      </c>
      <c r="M397" s="37"/>
    </row>
    <row r="398" spans="1:13" ht="25.5" x14ac:dyDescent="0.2">
      <c r="A398" s="2" t="s">
        <v>663</v>
      </c>
      <c r="B398" s="3" t="s">
        <v>771</v>
      </c>
      <c r="C398" s="4">
        <v>376911</v>
      </c>
      <c r="D398" s="4">
        <v>376911</v>
      </c>
      <c r="E398" s="4">
        <v>362647.07120000001</v>
      </c>
      <c r="F398" s="4">
        <v>0</v>
      </c>
      <c r="G398" s="4">
        <v>0</v>
      </c>
      <c r="H398" s="4">
        <v>0</v>
      </c>
      <c r="I398" s="4">
        <f t="shared" si="15"/>
        <v>96.215571102992484</v>
      </c>
      <c r="J398" s="4">
        <f t="shared" si="16"/>
        <v>96.215571102992484</v>
      </c>
      <c r="K398" s="4">
        <v>400291.67693000002</v>
      </c>
      <c r="L398" s="4">
        <f t="shared" si="17"/>
        <v>90.595706106429233</v>
      </c>
      <c r="M398" s="37"/>
    </row>
    <row r="399" spans="1:13" ht="25.5" x14ac:dyDescent="0.2">
      <c r="A399" s="2" t="s">
        <v>600</v>
      </c>
      <c r="B399" s="3" t="s">
        <v>772</v>
      </c>
      <c r="C399" s="4">
        <v>99378</v>
      </c>
      <c r="D399" s="4">
        <v>99378</v>
      </c>
      <c r="E399" s="4">
        <v>99378</v>
      </c>
      <c r="F399" s="4"/>
      <c r="G399" s="4"/>
      <c r="H399" s="4"/>
      <c r="I399" s="4">
        <f t="shared" si="15"/>
        <v>100</v>
      </c>
      <c r="J399" s="4">
        <f t="shared" si="16"/>
        <v>100</v>
      </c>
      <c r="K399" s="4">
        <v>36773.33354</v>
      </c>
      <c r="L399" s="4" t="s">
        <v>1347</v>
      </c>
      <c r="M399" s="37"/>
    </row>
    <row r="400" spans="1:13" x14ac:dyDescent="0.2">
      <c r="A400" s="2" t="s">
        <v>1055</v>
      </c>
      <c r="B400" s="3" t="s">
        <v>1240</v>
      </c>
      <c r="C400" s="4">
        <v>8461.2999999999993</v>
      </c>
      <c r="D400" s="4">
        <v>7767.4</v>
      </c>
      <c r="E400" s="4">
        <v>7767.3735900000001</v>
      </c>
      <c r="F400" s="4"/>
      <c r="G400" s="4"/>
      <c r="H400" s="4"/>
      <c r="I400" s="4">
        <f t="shared" si="15"/>
        <v>91.798820394029306</v>
      </c>
      <c r="J400" s="4">
        <f t="shared" si="16"/>
        <v>99.999659989185574</v>
      </c>
      <c r="K400" s="4">
        <v>36388.398369999995</v>
      </c>
      <c r="L400" s="4">
        <f t="shared" si="17"/>
        <v>21.345741879103215</v>
      </c>
      <c r="M400" s="37"/>
    </row>
    <row r="401" spans="1:13" ht="25.5" x14ac:dyDescent="0.2">
      <c r="A401" s="2" t="s">
        <v>1056</v>
      </c>
      <c r="B401" s="3" t="s">
        <v>1241</v>
      </c>
      <c r="C401" s="4">
        <v>8461.2999999999993</v>
      </c>
      <c r="D401" s="4">
        <v>7767.4</v>
      </c>
      <c r="E401" s="4">
        <v>7767.3735900000001</v>
      </c>
      <c r="F401" s="4"/>
      <c r="G401" s="4"/>
      <c r="H401" s="4"/>
      <c r="I401" s="4">
        <f t="shared" si="15"/>
        <v>91.798820394029306</v>
      </c>
      <c r="J401" s="4">
        <f t="shared" si="16"/>
        <v>99.999659989185574</v>
      </c>
      <c r="K401" s="4">
        <v>36388.398369999995</v>
      </c>
      <c r="L401" s="4">
        <f t="shared" si="17"/>
        <v>21.345741879103215</v>
      </c>
      <c r="M401" s="37"/>
    </row>
    <row r="402" spans="1:13" ht="51" x14ac:dyDescent="0.2">
      <c r="A402" s="2" t="s">
        <v>1057</v>
      </c>
      <c r="B402" s="3" t="s">
        <v>1242</v>
      </c>
      <c r="C402" s="4">
        <v>180048.9</v>
      </c>
      <c r="D402" s="4">
        <v>180048.9</v>
      </c>
      <c r="E402" s="4">
        <v>177483.05144000001</v>
      </c>
      <c r="F402" s="4"/>
      <c r="G402" s="4"/>
      <c r="H402" s="4"/>
      <c r="I402" s="4">
        <f t="shared" si="15"/>
        <v>98.574915725672312</v>
      </c>
      <c r="J402" s="4">
        <f t="shared" si="16"/>
        <v>98.574915725672312</v>
      </c>
      <c r="K402" s="4">
        <v>0</v>
      </c>
      <c r="L402" s="4">
        <v>0</v>
      </c>
      <c r="M402" s="37"/>
    </row>
    <row r="403" spans="1:13" ht="51" x14ac:dyDescent="0.2">
      <c r="A403" s="2" t="s">
        <v>1305</v>
      </c>
      <c r="B403" s="3" t="s">
        <v>1306</v>
      </c>
      <c r="C403" s="4">
        <v>0</v>
      </c>
      <c r="D403" s="4">
        <v>0</v>
      </c>
      <c r="E403" s="4">
        <v>0</v>
      </c>
      <c r="F403" s="4">
        <v>0</v>
      </c>
      <c r="G403" s="4">
        <v>0</v>
      </c>
      <c r="H403" s="4">
        <v>0</v>
      </c>
      <c r="I403" s="4">
        <v>0</v>
      </c>
      <c r="J403" s="4">
        <v>0</v>
      </c>
      <c r="K403" s="4">
        <v>12122.816000000001</v>
      </c>
      <c r="L403" s="4">
        <v>0</v>
      </c>
      <c r="M403" s="37"/>
    </row>
    <row r="404" spans="1:13" ht="51" x14ac:dyDescent="0.2">
      <c r="A404" s="2" t="s">
        <v>1307</v>
      </c>
      <c r="B404" s="3" t="s">
        <v>1308</v>
      </c>
      <c r="C404" s="4">
        <v>0</v>
      </c>
      <c r="D404" s="4">
        <v>0</v>
      </c>
      <c r="E404" s="4">
        <v>0</v>
      </c>
      <c r="F404" s="4">
        <v>0</v>
      </c>
      <c r="G404" s="4">
        <v>0</v>
      </c>
      <c r="H404" s="4">
        <v>0</v>
      </c>
      <c r="I404" s="4">
        <v>0</v>
      </c>
      <c r="J404" s="4">
        <v>0</v>
      </c>
      <c r="K404" s="4">
        <v>12122.816000000001</v>
      </c>
      <c r="L404" s="4">
        <v>0</v>
      </c>
      <c r="M404" s="37"/>
    </row>
    <row r="405" spans="1:13" ht="38.25" x14ac:dyDescent="0.2">
      <c r="A405" s="2" t="s">
        <v>1058</v>
      </c>
      <c r="B405" s="3" t="s">
        <v>1243</v>
      </c>
      <c r="C405" s="4">
        <v>2222400</v>
      </c>
      <c r="D405" s="4">
        <v>2222400</v>
      </c>
      <c r="E405" s="4">
        <v>1303003.0508800002</v>
      </c>
      <c r="F405" s="4"/>
      <c r="G405" s="4"/>
      <c r="H405" s="4"/>
      <c r="I405" s="4">
        <f t="shared" si="15"/>
        <v>58.630446853851701</v>
      </c>
      <c r="J405" s="4">
        <f t="shared" si="16"/>
        <v>58.630446853851701</v>
      </c>
      <c r="K405" s="4">
        <v>0</v>
      </c>
      <c r="L405" s="4">
        <v>0</v>
      </c>
      <c r="M405" s="37"/>
    </row>
    <row r="406" spans="1:13" ht="63.75" x14ac:dyDescent="0.2">
      <c r="A406" s="2" t="s">
        <v>664</v>
      </c>
      <c r="B406" s="3" t="s">
        <v>773</v>
      </c>
      <c r="C406" s="4">
        <v>345664.7</v>
      </c>
      <c r="D406" s="4">
        <v>495664.7</v>
      </c>
      <c r="E406" s="4">
        <v>470002.34395000001</v>
      </c>
      <c r="F406" s="4"/>
      <c r="G406" s="4"/>
      <c r="H406" s="4"/>
      <c r="I406" s="4">
        <f t="shared" si="15"/>
        <v>135.97059345371397</v>
      </c>
      <c r="J406" s="4">
        <f t="shared" si="16"/>
        <v>94.822637954649579</v>
      </c>
      <c r="K406" s="4">
        <v>280689.19981999998</v>
      </c>
      <c r="L406" s="4">
        <f t="shared" si="17"/>
        <v>167.44582415404744</v>
      </c>
      <c r="M406" s="37"/>
    </row>
    <row r="407" spans="1:13" ht="76.5" x14ac:dyDescent="0.2">
      <c r="A407" s="2" t="s">
        <v>665</v>
      </c>
      <c r="B407" s="3" t="s">
        <v>774</v>
      </c>
      <c r="C407" s="4">
        <v>345664.7</v>
      </c>
      <c r="D407" s="4">
        <v>495664.7</v>
      </c>
      <c r="E407" s="4">
        <v>470002.34395000001</v>
      </c>
      <c r="F407" s="4"/>
      <c r="G407" s="4"/>
      <c r="H407" s="4"/>
      <c r="I407" s="4">
        <f t="shared" si="15"/>
        <v>135.97059345371397</v>
      </c>
      <c r="J407" s="4">
        <f t="shared" si="16"/>
        <v>94.822637954649579</v>
      </c>
      <c r="K407" s="4">
        <v>280689.19981999998</v>
      </c>
      <c r="L407" s="4">
        <f t="shared" si="17"/>
        <v>167.44582415404744</v>
      </c>
      <c r="M407" s="37"/>
    </row>
    <row r="408" spans="1:13" ht="38.25" x14ac:dyDescent="0.2">
      <c r="A408" s="2" t="s">
        <v>1059</v>
      </c>
      <c r="B408" s="3" t="s">
        <v>1244</v>
      </c>
      <c r="C408" s="4">
        <v>46861.599999999999</v>
      </c>
      <c r="D408" s="4">
        <v>41809.599999999999</v>
      </c>
      <c r="E408" s="4">
        <v>41808.763719999995</v>
      </c>
      <c r="F408" s="4"/>
      <c r="G408" s="4"/>
      <c r="H408" s="4"/>
      <c r="I408" s="4">
        <f t="shared" si="15"/>
        <v>89.217533588268424</v>
      </c>
      <c r="J408" s="4">
        <f t="shared" si="16"/>
        <v>99.997999789522012</v>
      </c>
      <c r="K408" s="4">
        <v>40855.658409999996</v>
      </c>
      <c r="L408" s="4">
        <f t="shared" si="17"/>
        <v>102.33285999318693</v>
      </c>
      <c r="M408" s="37"/>
    </row>
    <row r="409" spans="1:13" ht="38.25" x14ac:dyDescent="0.2">
      <c r="A409" s="2" t="s">
        <v>1060</v>
      </c>
      <c r="B409" s="3" t="s">
        <v>1245</v>
      </c>
      <c r="C409" s="4">
        <v>46861.599999999999</v>
      </c>
      <c r="D409" s="4">
        <v>41809.599999999999</v>
      </c>
      <c r="E409" s="4">
        <v>41808.763719999995</v>
      </c>
      <c r="F409" s="4"/>
      <c r="G409" s="4"/>
      <c r="H409" s="4"/>
      <c r="I409" s="4">
        <f t="shared" si="15"/>
        <v>89.217533588268424</v>
      </c>
      <c r="J409" s="4">
        <f t="shared" si="16"/>
        <v>99.997999789522012</v>
      </c>
      <c r="K409" s="4">
        <v>40855.658409999996</v>
      </c>
      <c r="L409" s="4">
        <f t="shared" si="17"/>
        <v>102.33285999318693</v>
      </c>
      <c r="M409" s="37"/>
    </row>
    <row r="410" spans="1:13" ht="25.5" x14ac:dyDescent="0.2">
      <c r="A410" s="2" t="s">
        <v>1061</v>
      </c>
      <c r="B410" s="3" t="s">
        <v>1246</v>
      </c>
      <c r="C410" s="4">
        <v>16630.7</v>
      </c>
      <c r="D410" s="4">
        <v>16630.7</v>
      </c>
      <c r="E410" s="4">
        <v>16630.7</v>
      </c>
      <c r="F410" s="4"/>
      <c r="G410" s="4"/>
      <c r="H410" s="4"/>
      <c r="I410" s="4">
        <f t="shared" si="15"/>
        <v>100</v>
      </c>
      <c r="J410" s="4">
        <f t="shared" si="16"/>
        <v>100</v>
      </c>
      <c r="K410" s="4">
        <v>0</v>
      </c>
      <c r="L410" s="4">
        <v>0</v>
      </c>
      <c r="M410" s="37"/>
    </row>
    <row r="411" spans="1:13" ht="25.5" x14ac:dyDescent="0.2">
      <c r="A411" s="2" t="s">
        <v>1062</v>
      </c>
      <c r="B411" s="3" t="s">
        <v>1247</v>
      </c>
      <c r="C411" s="4">
        <v>16630.7</v>
      </c>
      <c r="D411" s="4">
        <v>16630.7</v>
      </c>
      <c r="E411" s="4">
        <v>16630.7</v>
      </c>
      <c r="F411" s="4"/>
      <c r="G411" s="4"/>
      <c r="H411" s="4"/>
      <c r="I411" s="4">
        <f t="shared" si="15"/>
        <v>100</v>
      </c>
      <c r="J411" s="4">
        <f t="shared" si="16"/>
        <v>100</v>
      </c>
      <c r="K411" s="4">
        <v>0</v>
      </c>
      <c r="L411" s="4">
        <v>0</v>
      </c>
      <c r="M411" s="37"/>
    </row>
    <row r="412" spans="1:13" x14ac:dyDescent="0.2">
      <c r="A412" s="2" t="s">
        <v>1309</v>
      </c>
      <c r="B412" s="3" t="s">
        <v>1310</v>
      </c>
      <c r="C412" s="4">
        <v>0</v>
      </c>
      <c r="D412" s="4">
        <v>0</v>
      </c>
      <c r="E412" s="4">
        <v>0</v>
      </c>
      <c r="F412" s="4">
        <v>0</v>
      </c>
      <c r="G412" s="4">
        <v>0</v>
      </c>
      <c r="H412" s="4">
        <v>0</v>
      </c>
      <c r="I412" s="4">
        <v>0</v>
      </c>
      <c r="J412" s="4">
        <v>0</v>
      </c>
      <c r="K412" s="4">
        <v>447.00165999999996</v>
      </c>
      <c r="L412" s="4">
        <v>0</v>
      </c>
      <c r="M412" s="37"/>
    </row>
    <row r="413" spans="1:13" x14ac:dyDescent="0.2">
      <c r="A413" s="2" t="s">
        <v>1311</v>
      </c>
      <c r="B413" s="3" t="s">
        <v>1312</v>
      </c>
      <c r="C413" s="4">
        <v>0</v>
      </c>
      <c r="D413" s="4">
        <v>0</v>
      </c>
      <c r="E413" s="4">
        <v>0</v>
      </c>
      <c r="F413" s="4">
        <v>0</v>
      </c>
      <c r="G413" s="4">
        <v>0</v>
      </c>
      <c r="H413" s="4">
        <v>0</v>
      </c>
      <c r="I413" s="4">
        <v>0</v>
      </c>
      <c r="J413" s="4">
        <v>0</v>
      </c>
      <c r="K413" s="4">
        <v>447.00165999999996</v>
      </c>
      <c r="L413" s="4">
        <v>0</v>
      </c>
      <c r="M413" s="37"/>
    </row>
    <row r="414" spans="1:13" x14ac:dyDescent="0.2">
      <c r="A414" s="2" t="s">
        <v>533</v>
      </c>
      <c r="B414" s="3" t="s">
        <v>775</v>
      </c>
      <c r="C414" s="4">
        <v>4405365.3</v>
      </c>
      <c r="D414" s="4">
        <f>D415+D417+D419+D421+D422+D423+D425+D427+D429+D431+D433+D435+D437+D439+D441+D443+D444+D446+D448+D450+D452+D454+D456+D457</f>
        <v>4684691.78</v>
      </c>
      <c r="E414" s="4">
        <v>4615174.0115</v>
      </c>
      <c r="F414" s="4">
        <v>0</v>
      </c>
      <c r="G414" s="4">
        <v>0</v>
      </c>
      <c r="H414" s="4">
        <v>0</v>
      </c>
      <c r="I414" s="4">
        <f t="shared" si="15"/>
        <v>104.76257239098878</v>
      </c>
      <c r="J414" s="4">
        <f t="shared" si="16"/>
        <v>98.51606526609099</v>
      </c>
      <c r="K414" s="4">
        <v>3237686.5631300001</v>
      </c>
      <c r="L414" s="4">
        <f t="shared" si="17"/>
        <v>142.54542314430608</v>
      </c>
      <c r="M414" s="37"/>
    </row>
    <row r="415" spans="1:13" ht="25.5" x14ac:dyDescent="0.2">
      <c r="A415" s="2" t="s">
        <v>666</v>
      </c>
      <c r="B415" s="3" t="s">
        <v>776</v>
      </c>
      <c r="C415" s="4">
        <v>1130</v>
      </c>
      <c r="D415" s="4">
        <v>1194.0999999999999</v>
      </c>
      <c r="E415" s="4">
        <v>1194.0213999999999</v>
      </c>
      <c r="F415" s="4"/>
      <c r="G415" s="4"/>
      <c r="H415" s="4"/>
      <c r="I415" s="4">
        <f t="shared" si="15"/>
        <v>105.66561061946902</v>
      </c>
      <c r="J415" s="4">
        <f t="shared" si="16"/>
        <v>99.993417636713843</v>
      </c>
      <c r="K415" s="4">
        <v>3502.8904300000004</v>
      </c>
      <c r="L415" s="4">
        <f t="shared" si="17"/>
        <v>34.08674704107144</v>
      </c>
      <c r="M415" s="37"/>
    </row>
    <row r="416" spans="1:13" ht="25.5" x14ac:dyDescent="0.2">
      <c r="A416" s="2" t="s">
        <v>667</v>
      </c>
      <c r="B416" s="3" t="s">
        <v>777</v>
      </c>
      <c r="C416" s="4">
        <v>1130</v>
      </c>
      <c r="D416" s="4">
        <v>1194.0999999999999</v>
      </c>
      <c r="E416" s="4">
        <v>1194.0213999999999</v>
      </c>
      <c r="F416" s="4"/>
      <c r="G416" s="4"/>
      <c r="H416" s="4"/>
      <c r="I416" s="4">
        <f t="shared" ref="I416:I485" si="18">E416/C416*100</f>
        <v>105.66561061946902</v>
      </c>
      <c r="J416" s="4">
        <f t="shared" ref="J416:J485" si="19">E416/D416*100</f>
        <v>99.993417636713843</v>
      </c>
      <c r="K416" s="4">
        <v>3502.8904300000004</v>
      </c>
      <c r="L416" s="4">
        <f t="shared" ref="L416:L485" si="20">E416/K416*100</f>
        <v>34.08674704107144</v>
      </c>
      <c r="M416" s="37"/>
    </row>
    <row r="417" spans="1:13" ht="25.5" x14ac:dyDescent="0.2">
      <c r="A417" s="2" t="s">
        <v>236</v>
      </c>
      <c r="B417" s="3" t="s">
        <v>778</v>
      </c>
      <c r="C417" s="4">
        <v>31507.3</v>
      </c>
      <c r="D417" s="4">
        <v>31507.3</v>
      </c>
      <c r="E417" s="4">
        <v>31507.3</v>
      </c>
      <c r="F417" s="4"/>
      <c r="G417" s="4"/>
      <c r="H417" s="4"/>
      <c r="I417" s="4">
        <f t="shared" si="18"/>
        <v>100</v>
      </c>
      <c r="J417" s="4">
        <f t="shared" si="19"/>
        <v>100</v>
      </c>
      <c r="K417" s="4">
        <v>30313.4</v>
      </c>
      <c r="L417" s="4">
        <f t="shared" si="20"/>
        <v>103.93852223769025</v>
      </c>
      <c r="M417" s="37"/>
    </row>
    <row r="418" spans="1:13" ht="38.25" x14ac:dyDescent="0.2">
      <c r="A418" s="2" t="s">
        <v>237</v>
      </c>
      <c r="B418" s="3" t="s">
        <v>779</v>
      </c>
      <c r="C418" s="4">
        <v>31507.3</v>
      </c>
      <c r="D418" s="4">
        <v>31507.3</v>
      </c>
      <c r="E418" s="4">
        <v>31507.3</v>
      </c>
      <c r="F418" s="4"/>
      <c r="G418" s="4"/>
      <c r="H418" s="4"/>
      <c r="I418" s="4">
        <f t="shared" si="18"/>
        <v>100</v>
      </c>
      <c r="J418" s="4">
        <f t="shared" si="19"/>
        <v>100</v>
      </c>
      <c r="K418" s="4">
        <v>30313.4</v>
      </c>
      <c r="L418" s="4">
        <f t="shared" si="20"/>
        <v>103.93852223769025</v>
      </c>
      <c r="M418" s="37"/>
    </row>
    <row r="419" spans="1:13" ht="38.25" x14ac:dyDescent="0.2">
      <c r="A419" s="2" t="s">
        <v>601</v>
      </c>
      <c r="B419" s="3" t="s">
        <v>780</v>
      </c>
      <c r="C419" s="4">
        <v>708.7</v>
      </c>
      <c r="D419" s="4">
        <v>708.7</v>
      </c>
      <c r="E419" s="4">
        <v>708.7</v>
      </c>
      <c r="F419" s="4"/>
      <c r="G419" s="4"/>
      <c r="H419" s="4"/>
      <c r="I419" s="4">
        <f t="shared" si="18"/>
        <v>100</v>
      </c>
      <c r="J419" s="4">
        <f t="shared" si="19"/>
        <v>100</v>
      </c>
      <c r="K419" s="4">
        <v>716.8</v>
      </c>
      <c r="L419" s="4">
        <f t="shared" si="20"/>
        <v>98.869977678571445</v>
      </c>
      <c r="M419" s="37"/>
    </row>
    <row r="420" spans="1:13" ht="38.25" x14ac:dyDescent="0.2">
      <c r="A420" s="2" t="s">
        <v>602</v>
      </c>
      <c r="B420" s="3" t="s">
        <v>781</v>
      </c>
      <c r="C420" s="4">
        <v>708.7</v>
      </c>
      <c r="D420" s="4">
        <v>708.7</v>
      </c>
      <c r="E420" s="4">
        <v>708.7</v>
      </c>
      <c r="F420" s="4"/>
      <c r="G420" s="4"/>
      <c r="H420" s="4"/>
      <c r="I420" s="4">
        <f t="shared" si="18"/>
        <v>100</v>
      </c>
      <c r="J420" s="4">
        <f t="shared" si="19"/>
        <v>100</v>
      </c>
      <c r="K420" s="4">
        <v>716.8</v>
      </c>
      <c r="L420" s="4">
        <f t="shared" si="20"/>
        <v>98.869977678571445</v>
      </c>
      <c r="M420" s="37"/>
    </row>
    <row r="421" spans="1:13" ht="25.5" x14ac:dyDescent="0.2">
      <c r="A421" s="2" t="s">
        <v>239</v>
      </c>
      <c r="B421" s="3" t="s">
        <v>782</v>
      </c>
      <c r="C421" s="4">
        <v>14469.7</v>
      </c>
      <c r="D421" s="4">
        <v>10261.4</v>
      </c>
      <c r="E421" s="4">
        <v>10261.35425</v>
      </c>
      <c r="F421" s="4"/>
      <c r="G421" s="4"/>
      <c r="H421" s="4"/>
      <c r="I421" s="4">
        <f t="shared" si="18"/>
        <v>70.916150645832317</v>
      </c>
      <c r="J421" s="4">
        <f t="shared" si="19"/>
        <v>99.999554154403896</v>
      </c>
      <c r="K421" s="4">
        <v>11869.689829999999</v>
      </c>
      <c r="L421" s="4">
        <f t="shared" si="20"/>
        <v>86.450062275974403</v>
      </c>
      <c r="M421" s="37"/>
    </row>
    <row r="422" spans="1:13" ht="25.5" x14ac:dyDescent="0.2">
      <c r="A422" s="2" t="s">
        <v>238</v>
      </c>
      <c r="B422" s="3" t="s">
        <v>783</v>
      </c>
      <c r="C422" s="4">
        <v>309855.2</v>
      </c>
      <c r="D422" s="4">
        <v>322263.5</v>
      </c>
      <c r="E422" s="4">
        <v>322203.88318</v>
      </c>
      <c r="F422" s="4">
        <v>0</v>
      </c>
      <c r="G422" s="4">
        <v>0</v>
      </c>
      <c r="H422" s="4">
        <v>0</v>
      </c>
      <c r="I422" s="4">
        <f t="shared" si="18"/>
        <v>103.98530771147296</v>
      </c>
      <c r="J422" s="4">
        <f t="shared" si="19"/>
        <v>99.981500598113044</v>
      </c>
      <c r="K422" s="4">
        <v>272065.20014999999</v>
      </c>
      <c r="L422" s="4">
        <f t="shared" si="20"/>
        <v>118.42892181813647</v>
      </c>
      <c r="M422" s="37"/>
    </row>
    <row r="423" spans="1:13" ht="63.75" x14ac:dyDescent="0.2">
      <c r="A423" s="2" t="s">
        <v>1063</v>
      </c>
      <c r="B423" s="3" t="s">
        <v>784</v>
      </c>
      <c r="C423" s="4">
        <v>10262.4</v>
      </c>
      <c r="D423" s="4">
        <v>29269.3</v>
      </c>
      <c r="E423" s="4">
        <v>29269.3</v>
      </c>
      <c r="F423" s="4"/>
      <c r="G423" s="4"/>
      <c r="H423" s="4"/>
      <c r="I423" s="4" t="s">
        <v>1347</v>
      </c>
      <c r="J423" s="4">
        <f t="shared" si="19"/>
        <v>100</v>
      </c>
      <c r="K423" s="4">
        <v>76237.343999999997</v>
      </c>
      <c r="L423" s="4">
        <f t="shared" si="20"/>
        <v>38.392339586226932</v>
      </c>
      <c r="M423" s="37"/>
    </row>
    <row r="424" spans="1:13" ht="63.75" x14ac:dyDescent="0.2">
      <c r="A424" s="2" t="s">
        <v>1064</v>
      </c>
      <c r="B424" s="3" t="s">
        <v>785</v>
      </c>
      <c r="C424" s="4">
        <v>10262.4</v>
      </c>
      <c r="D424" s="4">
        <v>29269.3</v>
      </c>
      <c r="E424" s="4">
        <v>29269.3</v>
      </c>
      <c r="F424" s="4">
        <v>0</v>
      </c>
      <c r="G424" s="4">
        <v>0</v>
      </c>
      <c r="H424" s="4">
        <v>0</v>
      </c>
      <c r="I424" s="4" t="s">
        <v>1347</v>
      </c>
      <c r="J424" s="4">
        <f t="shared" si="19"/>
        <v>100</v>
      </c>
      <c r="K424" s="4">
        <v>76237.343999999997</v>
      </c>
      <c r="L424" s="4">
        <f t="shared" si="20"/>
        <v>38.392339586226932</v>
      </c>
      <c r="M424" s="37"/>
    </row>
    <row r="425" spans="1:13" ht="38.25" x14ac:dyDescent="0.2">
      <c r="A425" s="2" t="s">
        <v>1065</v>
      </c>
      <c r="B425" s="3" t="s">
        <v>786</v>
      </c>
      <c r="C425" s="4">
        <v>9182.1</v>
      </c>
      <c r="D425" s="4">
        <v>9182.1</v>
      </c>
      <c r="E425" s="4">
        <v>9182.1</v>
      </c>
      <c r="F425" s="4">
        <v>0</v>
      </c>
      <c r="G425" s="4">
        <v>0</v>
      </c>
      <c r="H425" s="4">
        <v>0</v>
      </c>
      <c r="I425" s="4">
        <f t="shared" si="18"/>
        <v>100</v>
      </c>
      <c r="J425" s="4">
        <f t="shared" si="19"/>
        <v>100</v>
      </c>
      <c r="K425" s="4">
        <v>10062.216</v>
      </c>
      <c r="L425" s="4">
        <f t="shared" si="20"/>
        <v>91.253258725513348</v>
      </c>
      <c r="M425" s="37"/>
    </row>
    <row r="426" spans="1:13" ht="38.25" x14ac:dyDescent="0.2">
      <c r="A426" s="2" t="s">
        <v>1066</v>
      </c>
      <c r="B426" s="3" t="s">
        <v>787</v>
      </c>
      <c r="C426" s="4">
        <v>9182.1</v>
      </c>
      <c r="D426" s="4">
        <v>9182.1</v>
      </c>
      <c r="E426" s="4">
        <v>9182.1</v>
      </c>
      <c r="F426" s="4"/>
      <c r="G426" s="4"/>
      <c r="H426" s="4"/>
      <c r="I426" s="4">
        <f t="shared" si="18"/>
        <v>100</v>
      </c>
      <c r="J426" s="4">
        <f t="shared" si="19"/>
        <v>100</v>
      </c>
      <c r="K426" s="4">
        <v>10062.216</v>
      </c>
      <c r="L426" s="4">
        <f t="shared" si="20"/>
        <v>91.253258725513348</v>
      </c>
      <c r="M426" s="37"/>
    </row>
    <row r="427" spans="1:13" ht="38.25" x14ac:dyDescent="0.2">
      <c r="A427" s="2" t="s">
        <v>515</v>
      </c>
      <c r="B427" s="3" t="s">
        <v>788</v>
      </c>
      <c r="C427" s="4">
        <v>28358.6</v>
      </c>
      <c r="D427" s="4">
        <v>31358.6</v>
      </c>
      <c r="E427" s="4">
        <v>30959.668699999998</v>
      </c>
      <c r="F427" s="4"/>
      <c r="G427" s="4"/>
      <c r="H427" s="4"/>
      <c r="I427" s="4">
        <f t="shared" si="18"/>
        <v>109.17206314839238</v>
      </c>
      <c r="J427" s="4">
        <f t="shared" si="19"/>
        <v>98.727840847486817</v>
      </c>
      <c r="K427" s="4">
        <v>31489.285680000001</v>
      </c>
      <c r="L427" s="4">
        <f t="shared" si="20"/>
        <v>98.318104178729016</v>
      </c>
      <c r="M427" s="37"/>
    </row>
    <row r="428" spans="1:13" ht="38.25" x14ac:dyDescent="0.2">
      <c r="A428" s="2" t="s">
        <v>516</v>
      </c>
      <c r="B428" s="3" t="s">
        <v>789</v>
      </c>
      <c r="C428" s="4">
        <v>28358.6</v>
      </c>
      <c r="D428" s="4">
        <v>31358.6</v>
      </c>
      <c r="E428" s="4">
        <v>30959.668699999998</v>
      </c>
      <c r="F428" s="4"/>
      <c r="G428" s="4"/>
      <c r="H428" s="4"/>
      <c r="I428" s="4">
        <f t="shared" si="18"/>
        <v>109.17206314839238</v>
      </c>
      <c r="J428" s="4">
        <f t="shared" si="19"/>
        <v>98.727840847486817</v>
      </c>
      <c r="K428" s="4">
        <v>31489.285680000001</v>
      </c>
      <c r="L428" s="4">
        <f t="shared" si="20"/>
        <v>98.318104178729016</v>
      </c>
      <c r="M428" s="37"/>
    </row>
    <row r="429" spans="1:13" ht="38.25" x14ac:dyDescent="0.2">
      <c r="A429" s="2" t="s">
        <v>1067</v>
      </c>
      <c r="B429" s="3" t="s">
        <v>790</v>
      </c>
      <c r="C429" s="4">
        <v>8831.5</v>
      </c>
      <c r="D429" s="4">
        <v>8831.5</v>
      </c>
      <c r="E429" s="4">
        <v>8748.3240000000005</v>
      </c>
      <c r="F429" s="4"/>
      <c r="G429" s="4"/>
      <c r="H429" s="4"/>
      <c r="I429" s="4">
        <f t="shared" si="18"/>
        <v>99.058189435543227</v>
      </c>
      <c r="J429" s="4">
        <f t="shared" si="19"/>
        <v>99.058189435543227</v>
      </c>
      <c r="K429" s="4">
        <v>12195.049000000001</v>
      </c>
      <c r="L429" s="4">
        <f t="shared" si="20"/>
        <v>71.736685928855223</v>
      </c>
      <c r="M429" s="37"/>
    </row>
    <row r="430" spans="1:13" ht="51" x14ac:dyDescent="0.2">
      <c r="A430" s="2" t="s">
        <v>1068</v>
      </c>
      <c r="B430" s="3" t="s">
        <v>791</v>
      </c>
      <c r="C430" s="4">
        <v>8831.5</v>
      </c>
      <c r="D430" s="4">
        <v>8831.5</v>
      </c>
      <c r="E430" s="4">
        <v>8748.3240000000005</v>
      </c>
      <c r="F430" s="4"/>
      <c r="G430" s="4"/>
      <c r="H430" s="4"/>
      <c r="I430" s="4">
        <f t="shared" si="18"/>
        <v>99.058189435543227</v>
      </c>
      <c r="J430" s="4">
        <f t="shared" si="19"/>
        <v>99.058189435543227</v>
      </c>
      <c r="K430" s="4">
        <v>12195.049000000001</v>
      </c>
      <c r="L430" s="4">
        <f t="shared" si="20"/>
        <v>71.736685928855223</v>
      </c>
      <c r="M430" s="37"/>
    </row>
    <row r="431" spans="1:13" ht="38.25" x14ac:dyDescent="0.2">
      <c r="A431" s="2" t="s">
        <v>462</v>
      </c>
      <c r="B431" s="3" t="s">
        <v>792</v>
      </c>
      <c r="C431" s="4">
        <v>75203.899999999994</v>
      </c>
      <c r="D431" s="4">
        <v>75203.899999999994</v>
      </c>
      <c r="E431" s="4">
        <v>74555.706919999997</v>
      </c>
      <c r="F431" s="4">
        <v>0</v>
      </c>
      <c r="G431" s="4">
        <v>0</v>
      </c>
      <c r="H431" s="4">
        <v>0</v>
      </c>
      <c r="I431" s="4">
        <f t="shared" si="18"/>
        <v>99.138085817357876</v>
      </c>
      <c r="J431" s="4">
        <f t="shared" si="19"/>
        <v>99.138085817357876</v>
      </c>
      <c r="K431" s="4">
        <v>72888.090530000001</v>
      </c>
      <c r="L431" s="4">
        <f t="shared" si="20"/>
        <v>102.28791339967071</v>
      </c>
      <c r="M431" s="37"/>
    </row>
    <row r="432" spans="1:13" ht="51" x14ac:dyDescent="0.2">
      <c r="A432" s="2" t="s">
        <v>463</v>
      </c>
      <c r="B432" s="3" t="s">
        <v>793</v>
      </c>
      <c r="C432" s="4">
        <v>75203.899999999994</v>
      </c>
      <c r="D432" s="4">
        <v>75203.899999999994</v>
      </c>
      <c r="E432" s="4">
        <v>74555.706919999997</v>
      </c>
      <c r="F432" s="4"/>
      <c r="G432" s="4"/>
      <c r="H432" s="4"/>
      <c r="I432" s="4">
        <f t="shared" si="18"/>
        <v>99.138085817357876</v>
      </c>
      <c r="J432" s="4">
        <f t="shared" si="19"/>
        <v>99.138085817357876</v>
      </c>
      <c r="K432" s="4">
        <v>72888.090530000001</v>
      </c>
      <c r="L432" s="4">
        <f t="shared" si="20"/>
        <v>102.28791339967071</v>
      </c>
      <c r="M432" s="37"/>
    </row>
    <row r="433" spans="1:13" ht="38.25" x14ac:dyDescent="0.2">
      <c r="A433" s="2" t="s">
        <v>556</v>
      </c>
      <c r="B433" s="3" t="s">
        <v>794</v>
      </c>
      <c r="C433" s="4">
        <v>16.7</v>
      </c>
      <c r="D433" s="4">
        <v>16.7</v>
      </c>
      <c r="E433" s="4">
        <v>16.61796</v>
      </c>
      <c r="F433" s="4"/>
      <c r="G433" s="4"/>
      <c r="H433" s="4"/>
      <c r="I433" s="4">
        <f t="shared" si="18"/>
        <v>99.508742514970066</v>
      </c>
      <c r="J433" s="4">
        <f t="shared" si="19"/>
        <v>99.508742514970066</v>
      </c>
      <c r="K433" s="4">
        <v>16.274290000000001</v>
      </c>
      <c r="L433" s="4">
        <f t="shared" si="20"/>
        <v>102.11173575006957</v>
      </c>
      <c r="M433" s="37"/>
    </row>
    <row r="434" spans="1:13" ht="38.25" x14ac:dyDescent="0.2">
      <c r="A434" s="2" t="s">
        <v>557</v>
      </c>
      <c r="B434" s="3" t="s">
        <v>795</v>
      </c>
      <c r="C434" s="4">
        <v>16.7</v>
      </c>
      <c r="D434" s="4">
        <v>16.7</v>
      </c>
      <c r="E434" s="4">
        <v>16.61796</v>
      </c>
      <c r="F434" s="4"/>
      <c r="G434" s="4"/>
      <c r="H434" s="4"/>
      <c r="I434" s="4">
        <f t="shared" si="18"/>
        <v>99.508742514970066</v>
      </c>
      <c r="J434" s="4">
        <f t="shared" si="19"/>
        <v>99.508742514970066</v>
      </c>
      <c r="K434" s="4">
        <v>16.274290000000001</v>
      </c>
      <c r="L434" s="4">
        <f t="shared" si="20"/>
        <v>102.11173575006957</v>
      </c>
      <c r="M434" s="37"/>
    </row>
    <row r="435" spans="1:13" ht="25.5" x14ac:dyDescent="0.2">
      <c r="A435" s="2" t="s">
        <v>1069</v>
      </c>
      <c r="B435" s="3" t="s">
        <v>796</v>
      </c>
      <c r="C435" s="4">
        <v>956418.4</v>
      </c>
      <c r="D435" s="4">
        <v>1002305.6</v>
      </c>
      <c r="E435" s="4">
        <v>989585.80688000005</v>
      </c>
      <c r="F435" s="4"/>
      <c r="G435" s="4"/>
      <c r="H435" s="4"/>
      <c r="I435" s="4">
        <f t="shared" si="18"/>
        <v>103.46787628510702</v>
      </c>
      <c r="J435" s="4">
        <f t="shared" si="19"/>
        <v>98.730946617478736</v>
      </c>
      <c r="K435" s="4">
        <v>1017415.68833</v>
      </c>
      <c r="L435" s="4">
        <f t="shared" si="20"/>
        <v>97.2646498605029</v>
      </c>
      <c r="M435" s="37"/>
    </row>
    <row r="436" spans="1:13" ht="25.5" x14ac:dyDescent="0.2">
      <c r="A436" s="2" t="s">
        <v>235</v>
      </c>
      <c r="B436" s="3" t="s">
        <v>797</v>
      </c>
      <c r="C436" s="4">
        <v>956418.4</v>
      </c>
      <c r="D436" s="4">
        <v>1002305.6</v>
      </c>
      <c r="E436" s="4">
        <v>989585.80688000005</v>
      </c>
      <c r="F436" s="4">
        <v>0</v>
      </c>
      <c r="G436" s="4">
        <v>0</v>
      </c>
      <c r="H436" s="4">
        <v>0</v>
      </c>
      <c r="I436" s="4">
        <f t="shared" si="18"/>
        <v>103.46787628510702</v>
      </c>
      <c r="J436" s="4">
        <f t="shared" si="19"/>
        <v>98.730946617478736</v>
      </c>
      <c r="K436" s="4">
        <v>1017415.68833</v>
      </c>
      <c r="L436" s="4">
        <f t="shared" si="20"/>
        <v>97.2646498605029</v>
      </c>
      <c r="M436" s="37"/>
    </row>
    <row r="437" spans="1:13" s="16" customFormat="1" ht="25.5" x14ac:dyDescent="0.2">
      <c r="A437" s="2" t="s">
        <v>240</v>
      </c>
      <c r="B437" s="3" t="s">
        <v>798</v>
      </c>
      <c r="C437" s="4">
        <v>9244.9</v>
      </c>
      <c r="D437" s="4">
        <v>9383.9</v>
      </c>
      <c r="E437" s="4">
        <v>7493.5663299999997</v>
      </c>
      <c r="F437" s="4"/>
      <c r="G437" s="4"/>
      <c r="H437" s="4"/>
      <c r="I437" s="4">
        <f t="shared" si="18"/>
        <v>81.056218347413164</v>
      </c>
      <c r="J437" s="4">
        <f t="shared" si="19"/>
        <v>79.855564637304326</v>
      </c>
      <c r="K437" s="4">
        <v>8653.5195899999999</v>
      </c>
      <c r="L437" s="4">
        <f t="shared" si="20"/>
        <v>86.595589829825528</v>
      </c>
      <c r="M437" s="38"/>
    </row>
    <row r="438" spans="1:13" s="16" customFormat="1" ht="38.25" x14ac:dyDescent="0.2">
      <c r="A438" s="2" t="s">
        <v>241</v>
      </c>
      <c r="B438" s="3" t="s">
        <v>799</v>
      </c>
      <c r="C438" s="4">
        <v>9244.9</v>
      </c>
      <c r="D438" s="4">
        <v>9383.9</v>
      </c>
      <c r="E438" s="4">
        <v>7493.5663299999997</v>
      </c>
      <c r="F438" s="4">
        <v>0</v>
      </c>
      <c r="G438" s="4">
        <v>0</v>
      </c>
      <c r="H438" s="4">
        <v>0</v>
      </c>
      <c r="I438" s="4">
        <f t="shared" si="18"/>
        <v>81.056218347413164</v>
      </c>
      <c r="J438" s="4">
        <f t="shared" si="19"/>
        <v>79.855564637304326</v>
      </c>
      <c r="K438" s="4">
        <v>8653.5195899999999</v>
      </c>
      <c r="L438" s="4">
        <f t="shared" si="20"/>
        <v>86.595589829825528</v>
      </c>
      <c r="M438" s="38"/>
    </row>
    <row r="439" spans="1:13" ht="51" x14ac:dyDescent="0.2">
      <c r="A439" s="2" t="s">
        <v>243</v>
      </c>
      <c r="B439" s="3" t="s">
        <v>800</v>
      </c>
      <c r="C439" s="4">
        <v>4893.8999999999996</v>
      </c>
      <c r="D439" s="4">
        <v>4036.9</v>
      </c>
      <c r="E439" s="4">
        <v>4024.5826000000002</v>
      </c>
      <c r="F439" s="4"/>
      <c r="G439" s="4"/>
      <c r="H439" s="4"/>
      <c r="I439" s="4">
        <f t="shared" si="18"/>
        <v>82.236715094301076</v>
      </c>
      <c r="J439" s="4">
        <f t="shared" si="19"/>
        <v>99.6948797344497</v>
      </c>
      <c r="K439" s="4">
        <v>4243.8094700000001</v>
      </c>
      <c r="L439" s="4">
        <f t="shared" si="20"/>
        <v>94.834196220406668</v>
      </c>
      <c r="M439" s="37"/>
    </row>
    <row r="440" spans="1:13" ht="51" x14ac:dyDescent="0.2">
      <c r="A440" s="2" t="s">
        <v>558</v>
      </c>
      <c r="B440" s="3" t="s">
        <v>801</v>
      </c>
      <c r="C440" s="4">
        <v>4893.8999999999996</v>
      </c>
      <c r="D440" s="4">
        <v>4036.9</v>
      </c>
      <c r="E440" s="4">
        <v>4024.5826000000002</v>
      </c>
      <c r="F440" s="4"/>
      <c r="G440" s="4"/>
      <c r="H440" s="4"/>
      <c r="I440" s="4">
        <f t="shared" si="18"/>
        <v>82.236715094301076</v>
      </c>
      <c r="J440" s="4">
        <f t="shared" si="19"/>
        <v>99.6948797344497</v>
      </c>
      <c r="K440" s="4">
        <v>4243.8094700000001</v>
      </c>
      <c r="L440" s="4">
        <f t="shared" si="20"/>
        <v>94.834196220406668</v>
      </c>
      <c r="M440" s="37"/>
    </row>
    <row r="441" spans="1:13" ht="38.25" x14ac:dyDescent="0.2">
      <c r="A441" s="2" t="s">
        <v>668</v>
      </c>
      <c r="B441" s="3" t="s">
        <v>802</v>
      </c>
      <c r="C441" s="4">
        <v>156.1</v>
      </c>
      <c r="D441" s="4">
        <v>156.1</v>
      </c>
      <c r="E441" s="4">
        <v>154.62301000000002</v>
      </c>
      <c r="F441" s="4"/>
      <c r="G441" s="4"/>
      <c r="H441" s="4"/>
      <c r="I441" s="4">
        <f t="shared" si="18"/>
        <v>99.053818065342753</v>
      </c>
      <c r="J441" s="4">
        <f t="shared" si="19"/>
        <v>99.053818065342753</v>
      </c>
      <c r="K441" s="4">
        <v>151.54801999999998</v>
      </c>
      <c r="L441" s="4">
        <f t="shared" si="20"/>
        <v>102.02905323342399</v>
      </c>
      <c r="M441" s="37"/>
    </row>
    <row r="442" spans="1:13" ht="38.25" x14ac:dyDescent="0.2">
      <c r="A442" s="2" t="s">
        <v>669</v>
      </c>
      <c r="B442" s="3" t="s">
        <v>803</v>
      </c>
      <c r="C442" s="4">
        <v>156.1</v>
      </c>
      <c r="D442" s="4">
        <v>156.1</v>
      </c>
      <c r="E442" s="4">
        <v>154.62301000000002</v>
      </c>
      <c r="F442" s="4"/>
      <c r="G442" s="4"/>
      <c r="H442" s="4"/>
      <c r="I442" s="4">
        <f t="shared" si="18"/>
        <v>99.053818065342753</v>
      </c>
      <c r="J442" s="4">
        <f t="shared" si="19"/>
        <v>99.053818065342753</v>
      </c>
      <c r="K442" s="4">
        <v>151.54801999999998</v>
      </c>
      <c r="L442" s="4">
        <f t="shared" si="20"/>
        <v>102.02905323342399</v>
      </c>
      <c r="M442" s="37"/>
    </row>
    <row r="443" spans="1:13" ht="38.25" x14ac:dyDescent="0.2">
      <c r="A443" s="2" t="s">
        <v>242</v>
      </c>
      <c r="B443" s="3" t="s">
        <v>804</v>
      </c>
      <c r="C443" s="4">
        <v>704185</v>
      </c>
      <c r="D443" s="4">
        <v>1226996.5</v>
      </c>
      <c r="E443" s="4">
        <v>1211735.4028399999</v>
      </c>
      <c r="F443" s="4"/>
      <c r="G443" s="4"/>
      <c r="H443" s="4"/>
      <c r="I443" s="4">
        <f t="shared" si="18"/>
        <v>172.07628717453508</v>
      </c>
      <c r="J443" s="4">
        <f t="shared" si="19"/>
        <v>98.756223252470548</v>
      </c>
      <c r="K443" s="4">
        <v>350400.74686000001</v>
      </c>
      <c r="L443" s="4" t="s">
        <v>1347</v>
      </c>
      <c r="M443" s="37"/>
    </row>
    <row r="444" spans="1:13" ht="63.75" x14ac:dyDescent="0.2">
      <c r="A444" s="2" t="s">
        <v>464</v>
      </c>
      <c r="B444" s="3" t="s">
        <v>805</v>
      </c>
      <c r="C444" s="4">
        <v>487023.8</v>
      </c>
      <c r="D444" s="4">
        <v>407127.48</v>
      </c>
      <c r="E444" s="4">
        <v>406262.07041000004</v>
      </c>
      <c r="F444" s="4"/>
      <c r="G444" s="4"/>
      <c r="H444" s="4"/>
      <c r="I444" s="4">
        <f t="shared" si="18"/>
        <v>83.417293037835123</v>
      </c>
      <c r="J444" s="4">
        <f t="shared" si="19"/>
        <v>99.787435230360785</v>
      </c>
      <c r="K444" s="4">
        <v>397330.76708999998</v>
      </c>
      <c r="L444" s="4">
        <f t="shared" si="20"/>
        <v>102.24782575621107</v>
      </c>
      <c r="M444" s="37"/>
    </row>
    <row r="445" spans="1:13" ht="63.75" x14ac:dyDescent="0.2">
      <c r="A445" s="2" t="s">
        <v>465</v>
      </c>
      <c r="B445" s="3" t="s">
        <v>806</v>
      </c>
      <c r="C445" s="4">
        <v>487023.8</v>
      </c>
      <c r="D445" s="4">
        <v>407127.48</v>
      </c>
      <c r="E445" s="4">
        <v>406262.07041000004</v>
      </c>
      <c r="F445" s="4"/>
      <c r="G445" s="4"/>
      <c r="H445" s="4"/>
      <c r="I445" s="4">
        <f t="shared" si="18"/>
        <v>83.417293037835123</v>
      </c>
      <c r="J445" s="4">
        <f t="shared" si="19"/>
        <v>99.787435230360785</v>
      </c>
      <c r="K445" s="4">
        <v>397330.76708999998</v>
      </c>
      <c r="L445" s="4">
        <f t="shared" si="20"/>
        <v>102.24782575621107</v>
      </c>
      <c r="M445" s="37"/>
    </row>
    <row r="446" spans="1:13" x14ac:dyDescent="0.2">
      <c r="A446" s="2" t="s">
        <v>670</v>
      </c>
      <c r="B446" s="3" t="s">
        <v>807</v>
      </c>
      <c r="C446" s="4">
        <v>40473.699999999997</v>
      </c>
      <c r="D446" s="4">
        <v>40473.699999999997</v>
      </c>
      <c r="E446" s="4">
        <v>40473.699999999997</v>
      </c>
      <c r="F446" s="4"/>
      <c r="G446" s="4"/>
      <c r="H446" s="4"/>
      <c r="I446" s="4">
        <f t="shared" si="18"/>
        <v>100</v>
      </c>
      <c r="J446" s="4">
        <f t="shared" si="19"/>
        <v>100</v>
      </c>
      <c r="K446" s="4">
        <v>66485.321960000001</v>
      </c>
      <c r="L446" s="4">
        <f t="shared" si="20"/>
        <v>60.876143495778592</v>
      </c>
      <c r="M446" s="37"/>
    </row>
    <row r="447" spans="1:13" ht="25.5" x14ac:dyDescent="0.2">
      <c r="A447" s="2" t="s">
        <v>671</v>
      </c>
      <c r="B447" s="3" t="s">
        <v>808</v>
      </c>
      <c r="C447" s="4">
        <v>40473.699999999997</v>
      </c>
      <c r="D447" s="4">
        <v>40473.699999999997</v>
      </c>
      <c r="E447" s="4">
        <v>40473.699999999997</v>
      </c>
      <c r="F447" s="4"/>
      <c r="G447" s="4"/>
      <c r="H447" s="4"/>
      <c r="I447" s="4">
        <f t="shared" si="18"/>
        <v>100</v>
      </c>
      <c r="J447" s="4">
        <f t="shared" si="19"/>
        <v>100</v>
      </c>
      <c r="K447" s="4">
        <v>66485.321960000001</v>
      </c>
      <c r="L447" s="4">
        <f t="shared" si="20"/>
        <v>60.876143495778592</v>
      </c>
      <c r="M447" s="37"/>
    </row>
    <row r="448" spans="1:13" ht="51" x14ac:dyDescent="0.2">
      <c r="A448" s="2" t="s">
        <v>672</v>
      </c>
      <c r="B448" s="3" t="s">
        <v>809</v>
      </c>
      <c r="C448" s="4">
        <v>22770</v>
      </c>
      <c r="D448" s="4">
        <v>22770</v>
      </c>
      <c r="E448" s="4">
        <v>22770</v>
      </c>
      <c r="F448" s="4"/>
      <c r="G448" s="4"/>
      <c r="H448" s="4"/>
      <c r="I448" s="4">
        <f t="shared" si="18"/>
        <v>100</v>
      </c>
      <c r="J448" s="4">
        <f t="shared" si="19"/>
        <v>100</v>
      </c>
      <c r="K448" s="4">
        <v>21618</v>
      </c>
      <c r="L448" s="4">
        <f t="shared" si="20"/>
        <v>105.32889258950875</v>
      </c>
      <c r="M448" s="37"/>
    </row>
    <row r="449" spans="1:13" ht="51" x14ac:dyDescent="0.2">
      <c r="A449" s="2" t="s">
        <v>673</v>
      </c>
      <c r="B449" s="3" t="s">
        <v>810</v>
      </c>
      <c r="C449" s="4">
        <v>22770</v>
      </c>
      <c r="D449" s="4">
        <v>22770</v>
      </c>
      <c r="E449" s="4">
        <v>22770</v>
      </c>
      <c r="F449" s="4"/>
      <c r="G449" s="4"/>
      <c r="H449" s="4"/>
      <c r="I449" s="4">
        <f t="shared" si="18"/>
        <v>100</v>
      </c>
      <c r="J449" s="4">
        <f t="shared" si="19"/>
        <v>100</v>
      </c>
      <c r="K449" s="4">
        <v>21618</v>
      </c>
      <c r="L449" s="4">
        <f t="shared" si="20"/>
        <v>105.32889258950875</v>
      </c>
      <c r="M449" s="37"/>
    </row>
    <row r="450" spans="1:13" ht="51" x14ac:dyDescent="0.2">
      <c r="A450" s="2" t="s">
        <v>674</v>
      </c>
      <c r="B450" s="3" t="s">
        <v>811</v>
      </c>
      <c r="C450" s="4">
        <v>17019.099999999999</v>
      </c>
      <c r="D450" s="4">
        <v>17019.099999999999</v>
      </c>
      <c r="E450" s="4">
        <v>17019.099999999999</v>
      </c>
      <c r="F450" s="4"/>
      <c r="G450" s="4"/>
      <c r="H450" s="4"/>
      <c r="I450" s="4">
        <f t="shared" si="18"/>
        <v>100</v>
      </c>
      <c r="J450" s="4">
        <f t="shared" si="19"/>
        <v>100</v>
      </c>
      <c r="K450" s="4">
        <v>32902.800000000003</v>
      </c>
      <c r="L450" s="4">
        <f t="shared" si="20"/>
        <v>51.725385073610752</v>
      </c>
      <c r="M450" s="37"/>
    </row>
    <row r="451" spans="1:13" ht="51" x14ac:dyDescent="0.2">
      <c r="A451" s="2" t="s">
        <v>675</v>
      </c>
      <c r="B451" s="3" t="s">
        <v>812</v>
      </c>
      <c r="C451" s="4">
        <v>17019.099999999999</v>
      </c>
      <c r="D451" s="4">
        <v>17019.099999999999</v>
      </c>
      <c r="E451" s="4">
        <v>17019.099999999999</v>
      </c>
      <c r="F451" s="4">
        <v>0</v>
      </c>
      <c r="G451" s="4">
        <v>0</v>
      </c>
      <c r="H451" s="4">
        <v>0</v>
      </c>
      <c r="I451" s="4">
        <f t="shared" si="18"/>
        <v>100</v>
      </c>
      <c r="J451" s="4">
        <f t="shared" si="19"/>
        <v>100</v>
      </c>
      <c r="K451" s="4">
        <v>32902.800000000003</v>
      </c>
      <c r="L451" s="4">
        <f t="shared" si="20"/>
        <v>51.725385073610752</v>
      </c>
      <c r="M451" s="37"/>
    </row>
    <row r="452" spans="1:13" ht="63.75" x14ac:dyDescent="0.2">
      <c r="A452" s="2" t="s">
        <v>559</v>
      </c>
      <c r="B452" s="3" t="s">
        <v>813</v>
      </c>
      <c r="C452" s="4">
        <v>289624.90000000002</v>
      </c>
      <c r="D452" s="4">
        <v>297578.7</v>
      </c>
      <c r="E452" s="4">
        <v>292229.32539999997</v>
      </c>
      <c r="F452" s="4"/>
      <c r="G452" s="4"/>
      <c r="H452" s="4"/>
      <c r="I452" s="4">
        <f t="shared" si="18"/>
        <v>100.89924084565931</v>
      </c>
      <c r="J452" s="4">
        <f t="shared" si="19"/>
        <v>98.202366432812553</v>
      </c>
      <c r="K452" s="4">
        <v>279163.46557</v>
      </c>
      <c r="L452" s="4">
        <f t="shared" si="20"/>
        <v>104.68036166671091</v>
      </c>
      <c r="M452" s="37"/>
    </row>
    <row r="453" spans="1:13" ht="63.75" x14ac:dyDescent="0.2">
      <c r="A453" s="2" t="s">
        <v>560</v>
      </c>
      <c r="B453" s="3" t="s">
        <v>814</v>
      </c>
      <c r="C453" s="4">
        <v>289624.90000000002</v>
      </c>
      <c r="D453" s="4">
        <v>297578.7</v>
      </c>
      <c r="E453" s="4">
        <v>292229.32539999997</v>
      </c>
      <c r="F453" s="4"/>
      <c r="G453" s="4"/>
      <c r="H453" s="4"/>
      <c r="I453" s="4">
        <f t="shared" si="18"/>
        <v>100.89924084565931</v>
      </c>
      <c r="J453" s="4">
        <f t="shared" si="19"/>
        <v>98.202366432812553</v>
      </c>
      <c r="K453" s="4">
        <v>279163.46557</v>
      </c>
      <c r="L453" s="4">
        <f t="shared" si="20"/>
        <v>104.68036166671091</v>
      </c>
      <c r="M453" s="37"/>
    </row>
    <row r="454" spans="1:13" ht="25.5" x14ac:dyDescent="0.2">
      <c r="A454" s="2" t="s">
        <v>676</v>
      </c>
      <c r="B454" s="3" t="s">
        <v>815</v>
      </c>
      <c r="C454" s="4">
        <v>1218422</v>
      </c>
      <c r="D454" s="4">
        <v>967091.19999999995</v>
      </c>
      <c r="E454" s="4">
        <v>938944.20779999997</v>
      </c>
      <c r="F454" s="4">
        <v>0</v>
      </c>
      <c r="G454" s="4">
        <v>0</v>
      </c>
      <c r="H454" s="4">
        <v>0</v>
      </c>
      <c r="I454" s="4">
        <f t="shared" si="18"/>
        <v>77.062315667313953</v>
      </c>
      <c r="J454" s="4">
        <f t="shared" si="19"/>
        <v>97.089520388563145</v>
      </c>
      <c r="K454" s="4">
        <v>418784.09943</v>
      </c>
      <c r="L454" s="4" t="s">
        <v>1347</v>
      </c>
      <c r="M454" s="37"/>
    </row>
    <row r="455" spans="1:13" ht="25.5" x14ac:dyDescent="0.2">
      <c r="A455" s="2" t="s">
        <v>677</v>
      </c>
      <c r="B455" s="3" t="s">
        <v>816</v>
      </c>
      <c r="C455" s="4">
        <v>1218422</v>
      </c>
      <c r="D455" s="4">
        <v>967091.19999999995</v>
      </c>
      <c r="E455" s="4">
        <v>938944.20779999997</v>
      </c>
      <c r="F455" s="4">
        <v>0</v>
      </c>
      <c r="G455" s="4">
        <v>0</v>
      </c>
      <c r="H455" s="4">
        <v>0</v>
      </c>
      <c r="I455" s="4">
        <f t="shared" si="18"/>
        <v>77.062315667313953</v>
      </c>
      <c r="J455" s="4">
        <f t="shared" si="19"/>
        <v>97.089520388563145</v>
      </c>
      <c r="K455" s="4">
        <v>418784.09943</v>
      </c>
      <c r="L455" s="4" t="s">
        <v>1347</v>
      </c>
      <c r="M455" s="37"/>
    </row>
    <row r="456" spans="1:13" ht="25.5" x14ac:dyDescent="0.2">
      <c r="A456" s="2" t="s">
        <v>561</v>
      </c>
      <c r="B456" s="3" t="s">
        <v>817</v>
      </c>
      <c r="C456" s="4">
        <v>165607.4</v>
      </c>
      <c r="D456" s="4">
        <v>165607.4</v>
      </c>
      <c r="E456" s="4">
        <v>161526.54981999999</v>
      </c>
      <c r="F456" s="4">
        <v>0</v>
      </c>
      <c r="G456" s="4">
        <v>0</v>
      </c>
      <c r="H456" s="4">
        <v>0</v>
      </c>
      <c r="I456" s="4">
        <f t="shared" si="18"/>
        <v>97.535828604277341</v>
      </c>
      <c r="J456" s="4">
        <f t="shared" si="19"/>
        <v>97.535828604277341</v>
      </c>
      <c r="K456" s="4">
        <v>119180.55690000001</v>
      </c>
      <c r="L456" s="4">
        <f t="shared" si="20"/>
        <v>135.53095741575609</v>
      </c>
      <c r="M456" s="37"/>
    </row>
    <row r="457" spans="1:13" ht="25.5" x14ac:dyDescent="0.2">
      <c r="A457" s="2" t="s">
        <v>1070</v>
      </c>
      <c r="B457" s="3" t="s">
        <v>1248</v>
      </c>
      <c r="C457" s="4">
        <v>0</v>
      </c>
      <c r="D457" s="4">
        <v>4348.1000000000004</v>
      </c>
      <c r="E457" s="4">
        <v>4348.1000000000004</v>
      </c>
      <c r="F457" s="4"/>
      <c r="G457" s="4"/>
      <c r="H457" s="4"/>
      <c r="I457" s="4">
        <v>0</v>
      </c>
      <c r="J457" s="4">
        <f t="shared" si="19"/>
        <v>100</v>
      </c>
      <c r="K457" s="4">
        <v>0</v>
      </c>
      <c r="L457" s="4">
        <v>0</v>
      </c>
      <c r="M457" s="37"/>
    </row>
    <row r="458" spans="1:13" ht="25.5" x14ac:dyDescent="0.2">
      <c r="A458" s="2" t="s">
        <v>1071</v>
      </c>
      <c r="B458" s="3" t="s">
        <v>1249</v>
      </c>
      <c r="C458" s="4">
        <v>0</v>
      </c>
      <c r="D458" s="4">
        <v>4348.1000000000004</v>
      </c>
      <c r="E458" s="4">
        <v>4348.1000000000004</v>
      </c>
      <c r="F458" s="4"/>
      <c r="G458" s="4"/>
      <c r="H458" s="4"/>
      <c r="I458" s="4">
        <v>0</v>
      </c>
      <c r="J458" s="4">
        <f t="shared" si="19"/>
        <v>100</v>
      </c>
      <c r="K458" s="4">
        <v>0</v>
      </c>
      <c r="L458" s="4">
        <v>0</v>
      </c>
      <c r="M458" s="37"/>
    </row>
    <row r="459" spans="1:13" x14ac:dyDescent="0.2">
      <c r="A459" s="2" t="s">
        <v>244</v>
      </c>
      <c r="B459" s="3" t="s">
        <v>818</v>
      </c>
      <c r="C459" s="4">
        <v>3820704.5</v>
      </c>
      <c r="D459" s="4">
        <f>D460+D461+D462+D464+D466+D467+D469+D471+D472+D473+D475+D480+D484+D488+D490+D491+D493+D495+D497+D503+D505</f>
        <v>5335224.9680000003</v>
      </c>
      <c r="E459" s="4">
        <v>4397414.0585000003</v>
      </c>
      <c r="F459" s="4">
        <v>0</v>
      </c>
      <c r="G459" s="4">
        <v>0</v>
      </c>
      <c r="H459" s="4">
        <v>0</v>
      </c>
      <c r="I459" s="4">
        <f t="shared" si="18"/>
        <v>115.09432510417909</v>
      </c>
      <c r="J459" s="4">
        <f t="shared" si="19"/>
        <v>82.422279938992816</v>
      </c>
      <c r="K459" s="4">
        <v>3647849.07088</v>
      </c>
      <c r="L459" s="4">
        <f t="shared" si="20"/>
        <v>120.54813598521983</v>
      </c>
      <c r="M459" s="37"/>
    </row>
    <row r="460" spans="1:13" ht="38.25" x14ac:dyDescent="0.2">
      <c r="A460" s="2" t="s">
        <v>1072</v>
      </c>
      <c r="B460" s="3" t="s">
        <v>819</v>
      </c>
      <c r="C460" s="4">
        <v>7614.5</v>
      </c>
      <c r="D460" s="4">
        <v>12570.147000000001</v>
      </c>
      <c r="E460" s="4">
        <v>11658.041999999999</v>
      </c>
      <c r="F460" s="4">
        <v>0</v>
      </c>
      <c r="G460" s="4">
        <v>0</v>
      </c>
      <c r="H460" s="4">
        <v>0</v>
      </c>
      <c r="I460" s="4">
        <f t="shared" si="18"/>
        <v>153.10318471337578</v>
      </c>
      <c r="J460" s="4">
        <f t="shared" si="19"/>
        <v>92.743879606181196</v>
      </c>
      <c r="K460" s="4">
        <v>9526.0020800000002</v>
      </c>
      <c r="L460" s="4">
        <f t="shared" si="20"/>
        <v>122.38126658061783</v>
      </c>
      <c r="M460" s="37"/>
    </row>
    <row r="461" spans="1:13" ht="38.25" x14ac:dyDescent="0.2">
      <c r="A461" s="2" t="s">
        <v>1073</v>
      </c>
      <c r="B461" s="3" t="s">
        <v>820</v>
      </c>
      <c r="C461" s="4">
        <v>1388.4</v>
      </c>
      <c r="D461" s="4">
        <v>3008.6210000000001</v>
      </c>
      <c r="E461" s="4">
        <v>2721.4092400000004</v>
      </c>
      <c r="F461" s="4"/>
      <c r="G461" s="4"/>
      <c r="H461" s="4"/>
      <c r="I461" s="4">
        <f t="shared" si="18"/>
        <v>196.01046096225875</v>
      </c>
      <c r="J461" s="4">
        <f t="shared" si="19"/>
        <v>90.453707529130469</v>
      </c>
      <c r="K461" s="4">
        <v>2133.4631600000002</v>
      </c>
      <c r="L461" s="4">
        <f t="shared" si="20"/>
        <v>127.55829540548524</v>
      </c>
      <c r="M461" s="37"/>
    </row>
    <row r="462" spans="1:13" ht="51" x14ac:dyDescent="0.2">
      <c r="A462" s="2" t="s">
        <v>678</v>
      </c>
      <c r="B462" s="3" t="s">
        <v>821</v>
      </c>
      <c r="C462" s="4">
        <v>131194.29999999999</v>
      </c>
      <c r="D462" s="4">
        <v>131194.29999999999</v>
      </c>
      <c r="E462" s="4">
        <v>125681.08757999999</v>
      </c>
      <c r="F462" s="4">
        <v>0</v>
      </c>
      <c r="G462" s="4">
        <v>0</v>
      </c>
      <c r="H462" s="4">
        <v>0</v>
      </c>
      <c r="I462" s="4">
        <f t="shared" si="18"/>
        <v>95.797673816621611</v>
      </c>
      <c r="J462" s="4">
        <f t="shared" si="19"/>
        <v>95.797673816621611</v>
      </c>
      <c r="K462" s="4">
        <v>254652.47296000001</v>
      </c>
      <c r="L462" s="4">
        <f t="shared" si="20"/>
        <v>49.353963116526096</v>
      </c>
      <c r="M462" s="37"/>
    </row>
    <row r="463" spans="1:13" ht="51" x14ac:dyDescent="0.2">
      <c r="A463" s="2" t="s">
        <v>679</v>
      </c>
      <c r="B463" s="3" t="s">
        <v>822</v>
      </c>
      <c r="C463" s="4">
        <v>131194.29999999999</v>
      </c>
      <c r="D463" s="4">
        <v>131194.29999999999</v>
      </c>
      <c r="E463" s="4">
        <v>125681.08757999999</v>
      </c>
      <c r="F463" s="4">
        <v>0</v>
      </c>
      <c r="G463" s="4">
        <v>0</v>
      </c>
      <c r="H463" s="4">
        <v>0</v>
      </c>
      <c r="I463" s="4">
        <f t="shared" si="18"/>
        <v>95.797673816621611</v>
      </c>
      <c r="J463" s="4">
        <f t="shared" si="19"/>
        <v>95.797673816621611</v>
      </c>
      <c r="K463" s="4">
        <v>254652.47296000001</v>
      </c>
      <c r="L463" s="4">
        <f t="shared" si="20"/>
        <v>49.353963116526096</v>
      </c>
      <c r="M463" s="37"/>
    </row>
    <row r="464" spans="1:13" ht="25.5" x14ac:dyDescent="0.2">
      <c r="A464" s="2" t="s">
        <v>562</v>
      </c>
      <c r="B464" s="3" t="s">
        <v>823</v>
      </c>
      <c r="C464" s="4">
        <v>107646.8</v>
      </c>
      <c r="D464" s="4">
        <v>107646.8</v>
      </c>
      <c r="E464" s="4">
        <v>103832.71012</v>
      </c>
      <c r="F464" s="4"/>
      <c r="G464" s="4"/>
      <c r="H464" s="4"/>
      <c r="I464" s="4">
        <f t="shared" si="18"/>
        <v>96.45684787657413</v>
      </c>
      <c r="J464" s="4">
        <f t="shared" si="19"/>
        <v>96.45684787657413</v>
      </c>
      <c r="K464" s="4">
        <v>100751.84429000001</v>
      </c>
      <c r="L464" s="4">
        <f t="shared" si="20"/>
        <v>103.05787536864553</v>
      </c>
      <c r="M464" s="37"/>
    </row>
    <row r="465" spans="1:13" ht="38.25" x14ac:dyDescent="0.2">
      <c r="A465" s="2" t="s">
        <v>563</v>
      </c>
      <c r="B465" s="3" t="s">
        <v>824</v>
      </c>
      <c r="C465" s="4">
        <v>107646.8</v>
      </c>
      <c r="D465" s="4">
        <v>107646.8</v>
      </c>
      <c r="E465" s="4">
        <v>103832.71012</v>
      </c>
      <c r="F465" s="4"/>
      <c r="G465" s="4"/>
      <c r="H465" s="4"/>
      <c r="I465" s="4">
        <f t="shared" si="18"/>
        <v>96.45684787657413</v>
      </c>
      <c r="J465" s="4">
        <f t="shared" si="19"/>
        <v>96.45684787657413</v>
      </c>
      <c r="K465" s="4">
        <v>100751.84429000001</v>
      </c>
      <c r="L465" s="4">
        <f t="shared" si="20"/>
        <v>103.05787536864553</v>
      </c>
      <c r="M465" s="37"/>
    </row>
    <row r="466" spans="1:13" ht="38.25" x14ac:dyDescent="0.2">
      <c r="A466" s="2" t="s">
        <v>1074</v>
      </c>
      <c r="B466" s="3" t="s">
        <v>825</v>
      </c>
      <c r="C466" s="4">
        <v>546226.69999999995</v>
      </c>
      <c r="D466" s="4">
        <v>546226.69999999995</v>
      </c>
      <c r="E466" s="4">
        <v>161678.30366000001</v>
      </c>
      <c r="F466" s="4"/>
      <c r="G466" s="4"/>
      <c r="H466" s="4"/>
      <c r="I466" s="4">
        <f t="shared" si="18"/>
        <v>29.599121328195789</v>
      </c>
      <c r="J466" s="4">
        <f t="shared" si="19"/>
        <v>29.599121328195789</v>
      </c>
      <c r="K466" s="4">
        <v>255427.77945</v>
      </c>
      <c r="L466" s="4">
        <f t="shared" si="20"/>
        <v>63.297071292767725</v>
      </c>
      <c r="M466" s="37"/>
    </row>
    <row r="467" spans="1:13" ht="38.25" x14ac:dyDescent="0.2">
      <c r="A467" s="2" t="s">
        <v>680</v>
      </c>
      <c r="B467" s="3" t="s">
        <v>826</v>
      </c>
      <c r="C467" s="4">
        <v>164553.4</v>
      </c>
      <c r="D467" s="4">
        <v>164553.4</v>
      </c>
      <c r="E467" s="4">
        <v>900</v>
      </c>
      <c r="F467" s="4"/>
      <c r="G467" s="4"/>
      <c r="H467" s="4"/>
      <c r="I467" s="4">
        <f t="shared" si="18"/>
        <v>0.54693491596041166</v>
      </c>
      <c r="J467" s="4">
        <f t="shared" si="19"/>
        <v>0.54693491596041166</v>
      </c>
      <c r="K467" s="4">
        <v>162498.31</v>
      </c>
      <c r="L467" s="4">
        <f t="shared" si="20"/>
        <v>0.55385191390605848</v>
      </c>
      <c r="M467" s="37"/>
    </row>
    <row r="468" spans="1:13" ht="38.25" x14ac:dyDescent="0.2">
      <c r="A468" s="2" t="s">
        <v>681</v>
      </c>
      <c r="B468" s="3" t="s">
        <v>827</v>
      </c>
      <c r="C468" s="4">
        <v>164553.4</v>
      </c>
      <c r="D468" s="4">
        <v>164553.4</v>
      </c>
      <c r="E468" s="4">
        <v>900</v>
      </c>
      <c r="F468" s="4"/>
      <c r="G468" s="4"/>
      <c r="H468" s="4"/>
      <c r="I468" s="4">
        <f t="shared" si="18"/>
        <v>0.54693491596041166</v>
      </c>
      <c r="J468" s="4">
        <f t="shared" si="19"/>
        <v>0.54693491596041166</v>
      </c>
      <c r="K468" s="4">
        <v>162498.31</v>
      </c>
      <c r="L468" s="4">
        <f t="shared" si="20"/>
        <v>0.55385191390605848</v>
      </c>
      <c r="M468" s="37"/>
    </row>
    <row r="469" spans="1:13" ht="38.25" x14ac:dyDescent="0.2">
      <c r="A469" s="2" t="s">
        <v>1075</v>
      </c>
      <c r="B469" s="3" t="s">
        <v>1250</v>
      </c>
      <c r="C469" s="4">
        <v>76025.8</v>
      </c>
      <c r="D469" s="4">
        <v>76025.8</v>
      </c>
      <c r="E469" s="4">
        <v>0</v>
      </c>
      <c r="F469" s="4"/>
      <c r="G469" s="4"/>
      <c r="H469" s="4"/>
      <c r="I469" s="4">
        <f t="shared" si="18"/>
        <v>0</v>
      </c>
      <c r="J469" s="4">
        <f t="shared" si="19"/>
        <v>0</v>
      </c>
      <c r="K469" s="4">
        <v>12794</v>
      </c>
      <c r="L469" s="4">
        <f t="shared" si="20"/>
        <v>0</v>
      </c>
      <c r="M469" s="37"/>
    </row>
    <row r="470" spans="1:13" ht="51" x14ac:dyDescent="0.2">
      <c r="A470" s="2" t="s">
        <v>1076</v>
      </c>
      <c r="B470" s="3" t="s">
        <v>1251</v>
      </c>
      <c r="C470" s="4">
        <v>76025.8</v>
      </c>
      <c r="D470" s="4">
        <v>76025.8</v>
      </c>
      <c r="E470" s="4">
        <v>0</v>
      </c>
      <c r="F470" s="4"/>
      <c r="G470" s="4"/>
      <c r="H470" s="4"/>
      <c r="I470" s="4">
        <f t="shared" si="18"/>
        <v>0</v>
      </c>
      <c r="J470" s="4">
        <f t="shared" si="19"/>
        <v>0</v>
      </c>
      <c r="K470" s="4">
        <v>12794</v>
      </c>
      <c r="L470" s="4">
        <f t="shared" si="20"/>
        <v>0</v>
      </c>
      <c r="M470" s="37"/>
    </row>
    <row r="471" spans="1:13" ht="76.5" x14ac:dyDescent="0.2">
      <c r="A471" s="2" t="s">
        <v>517</v>
      </c>
      <c r="B471" s="3" t="s">
        <v>828</v>
      </c>
      <c r="C471" s="4">
        <v>107.5</v>
      </c>
      <c r="D471" s="4">
        <v>107.5</v>
      </c>
      <c r="E471" s="4">
        <v>106.78233999999999</v>
      </c>
      <c r="F471" s="4"/>
      <c r="G471" s="4"/>
      <c r="H471" s="4"/>
      <c r="I471" s="4">
        <f t="shared" si="18"/>
        <v>99.332409302325573</v>
      </c>
      <c r="J471" s="4">
        <f t="shared" si="19"/>
        <v>99.332409302325573</v>
      </c>
      <c r="K471" s="4">
        <v>130.89797000000002</v>
      </c>
      <c r="L471" s="4">
        <f t="shared" si="20"/>
        <v>81.576773115732792</v>
      </c>
      <c r="M471" s="37"/>
    </row>
    <row r="472" spans="1:13" ht="38.25" x14ac:dyDescent="0.2">
      <c r="A472" s="2" t="s">
        <v>682</v>
      </c>
      <c r="B472" s="3" t="s">
        <v>829</v>
      </c>
      <c r="C472" s="4">
        <v>0</v>
      </c>
      <c r="D472" s="4">
        <v>38.799999999999997</v>
      </c>
      <c r="E472" s="4">
        <v>38.718000000000004</v>
      </c>
      <c r="F472" s="4"/>
      <c r="G472" s="4"/>
      <c r="H472" s="4"/>
      <c r="I472" s="4">
        <v>0</v>
      </c>
      <c r="J472" s="4">
        <f t="shared" si="19"/>
        <v>99.788659793814446</v>
      </c>
      <c r="K472" s="4">
        <v>232.8</v>
      </c>
      <c r="L472" s="4">
        <f t="shared" si="20"/>
        <v>16.631443298969074</v>
      </c>
      <c r="M472" s="37"/>
    </row>
    <row r="473" spans="1:13" ht="127.5" x14ac:dyDescent="0.2">
      <c r="A473" s="2" t="s">
        <v>1077</v>
      </c>
      <c r="B473" s="3" t="s">
        <v>830</v>
      </c>
      <c r="C473" s="4">
        <v>3813</v>
      </c>
      <c r="D473" s="4">
        <v>3813</v>
      </c>
      <c r="E473" s="4">
        <v>3757.98288</v>
      </c>
      <c r="F473" s="4"/>
      <c r="G473" s="4"/>
      <c r="H473" s="4"/>
      <c r="I473" s="4">
        <f t="shared" si="18"/>
        <v>98.55711723052714</v>
      </c>
      <c r="J473" s="4">
        <f t="shared" si="19"/>
        <v>98.55711723052714</v>
      </c>
      <c r="K473" s="4">
        <v>3943.9</v>
      </c>
      <c r="L473" s="4">
        <f t="shared" si="20"/>
        <v>95.285957554704737</v>
      </c>
      <c r="M473" s="37"/>
    </row>
    <row r="474" spans="1:13" ht="140.25" x14ac:dyDescent="0.2">
      <c r="A474" s="2" t="s">
        <v>1078</v>
      </c>
      <c r="B474" s="3" t="s">
        <v>831</v>
      </c>
      <c r="C474" s="4">
        <v>3813</v>
      </c>
      <c r="D474" s="4">
        <v>3813</v>
      </c>
      <c r="E474" s="4">
        <v>3757.98288</v>
      </c>
      <c r="F474" s="4"/>
      <c r="G474" s="4"/>
      <c r="H474" s="4"/>
      <c r="I474" s="4">
        <f t="shared" si="18"/>
        <v>98.55711723052714</v>
      </c>
      <c r="J474" s="4">
        <f t="shared" si="19"/>
        <v>98.55711723052714</v>
      </c>
      <c r="K474" s="4">
        <v>3943.9</v>
      </c>
      <c r="L474" s="4">
        <f t="shared" si="20"/>
        <v>95.285957554704737</v>
      </c>
      <c r="M474" s="37"/>
    </row>
    <row r="475" spans="1:13" ht="38.25" x14ac:dyDescent="0.2">
      <c r="A475" s="2" t="s">
        <v>1079</v>
      </c>
      <c r="B475" s="3" t="s">
        <v>1252</v>
      </c>
      <c r="C475" s="4">
        <v>0</v>
      </c>
      <c r="D475" s="4">
        <v>96536.5</v>
      </c>
      <c r="E475" s="4">
        <v>96536.5</v>
      </c>
      <c r="F475" s="4"/>
      <c r="G475" s="4"/>
      <c r="H475" s="4"/>
      <c r="I475" s="4">
        <v>0</v>
      </c>
      <c r="J475" s="4">
        <f t="shared" si="19"/>
        <v>100</v>
      </c>
      <c r="K475" s="4">
        <v>0</v>
      </c>
      <c r="L475" s="4">
        <v>0</v>
      </c>
      <c r="M475" s="37"/>
    </row>
    <row r="476" spans="1:13" ht="25.5" x14ac:dyDescent="0.2">
      <c r="A476" s="2" t="s">
        <v>1313</v>
      </c>
      <c r="B476" s="3" t="s">
        <v>1314</v>
      </c>
      <c r="C476" s="4">
        <v>0</v>
      </c>
      <c r="D476" s="4">
        <v>0</v>
      </c>
      <c r="E476" s="4">
        <v>0</v>
      </c>
      <c r="F476" s="4">
        <v>0</v>
      </c>
      <c r="G476" s="4">
        <v>0</v>
      </c>
      <c r="H476" s="4">
        <v>0</v>
      </c>
      <c r="I476" s="4">
        <v>0</v>
      </c>
      <c r="J476" s="4">
        <v>0</v>
      </c>
      <c r="K476" s="4">
        <v>30112.720000000001</v>
      </c>
      <c r="L476" s="4">
        <v>0</v>
      </c>
      <c r="M476" s="37"/>
    </row>
    <row r="477" spans="1:13" ht="25.5" x14ac:dyDescent="0.2">
      <c r="A477" s="2" t="s">
        <v>1315</v>
      </c>
      <c r="B477" s="3" t="s">
        <v>1316</v>
      </c>
      <c r="C477" s="4">
        <v>0</v>
      </c>
      <c r="D477" s="4">
        <v>0</v>
      </c>
      <c r="E477" s="4">
        <v>0</v>
      </c>
      <c r="F477" s="4">
        <v>0</v>
      </c>
      <c r="G477" s="4">
        <v>0</v>
      </c>
      <c r="H477" s="4">
        <v>0</v>
      </c>
      <c r="I477" s="4">
        <v>0</v>
      </c>
      <c r="J477" s="4">
        <v>0</v>
      </c>
      <c r="K477" s="4">
        <v>30112.720000000001</v>
      </c>
      <c r="L477" s="4">
        <v>0</v>
      </c>
      <c r="M477" s="37"/>
    </row>
    <row r="478" spans="1:13" ht="38.25" x14ac:dyDescent="0.2">
      <c r="A478" s="2" t="s">
        <v>1317</v>
      </c>
      <c r="B478" s="3" t="s">
        <v>1318</v>
      </c>
      <c r="C478" s="4">
        <v>0</v>
      </c>
      <c r="D478" s="4">
        <v>0</v>
      </c>
      <c r="E478" s="4">
        <v>0</v>
      </c>
      <c r="F478" s="4">
        <v>0</v>
      </c>
      <c r="G478" s="4">
        <v>0</v>
      </c>
      <c r="H478" s="4">
        <v>0</v>
      </c>
      <c r="I478" s="4">
        <v>0</v>
      </c>
      <c r="J478" s="4">
        <v>0</v>
      </c>
      <c r="K478" s="4">
        <v>19672.746239999997</v>
      </c>
      <c r="L478" s="4">
        <v>0</v>
      </c>
      <c r="M478" s="37"/>
    </row>
    <row r="479" spans="1:13" ht="38.25" x14ac:dyDescent="0.2">
      <c r="A479" s="2" t="s">
        <v>1319</v>
      </c>
      <c r="B479" s="3" t="s">
        <v>1320</v>
      </c>
      <c r="C479" s="4">
        <v>0</v>
      </c>
      <c r="D479" s="4">
        <v>0</v>
      </c>
      <c r="E479" s="4">
        <v>0</v>
      </c>
      <c r="F479" s="4">
        <v>0</v>
      </c>
      <c r="G479" s="4">
        <v>0</v>
      </c>
      <c r="H479" s="4">
        <v>0</v>
      </c>
      <c r="I479" s="4">
        <v>0</v>
      </c>
      <c r="J479" s="4">
        <v>0</v>
      </c>
      <c r="K479" s="4">
        <v>19672.746239999997</v>
      </c>
      <c r="L479" s="4">
        <v>0</v>
      </c>
      <c r="M479" s="37"/>
    </row>
    <row r="480" spans="1:13" ht="38.25" x14ac:dyDescent="0.2">
      <c r="A480" s="2" t="s">
        <v>1080</v>
      </c>
      <c r="B480" s="3" t="s">
        <v>1253</v>
      </c>
      <c r="C480" s="4">
        <v>0</v>
      </c>
      <c r="D480" s="4">
        <v>194232.4</v>
      </c>
      <c r="E480" s="4">
        <v>186104.89918000001</v>
      </c>
      <c r="F480" s="4"/>
      <c r="G480" s="4"/>
      <c r="H480" s="4"/>
      <c r="I480" s="4">
        <v>0</v>
      </c>
      <c r="J480" s="4">
        <f t="shared" si="19"/>
        <v>95.815579264839442</v>
      </c>
      <c r="K480" s="4">
        <v>0</v>
      </c>
      <c r="L480" s="4">
        <v>0</v>
      </c>
      <c r="M480" s="37"/>
    </row>
    <row r="481" spans="1:13" ht="38.25" x14ac:dyDescent="0.2">
      <c r="A481" s="2" t="s">
        <v>1081</v>
      </c>
      <c r="B481" s="3" t="s">
        <v>1254</v>
      </c>
      <c r="C481" s="4">
        <v>0</v>
      </c>
      <c r="D481" s="4">
        <v>194232.4</v>
      </c>
      <c r="E481" s="4">
        <v>186104.89918000001</v>
      </c>
      <c r="F481" s="4"/>
      <c r="G481" s="4"/>
      <c r="H481" s="4"/>
      <c r="I481" s="4">
        <v>0</v>
      </c>
      <c r="J481" s="4">
        <f t="shared" si="19"/>
        <v>95.815579264839442</v>
      </c>
      <c r="K481" s="4">
        <v>0</v>
      </c>
      <c r="L481" s="4">
        <v>0</v>
      </c>
      <c r="M481" s="37"/>
    </row>
    <row r="482" spans="1:13" ht="38.25" x14ac:dyDescent="0.2">
      <c r="A482" s="2" t="s">
        <v>1321</v>
      </c>
      <c r="B482" s="3" t="s">
        <v>1322</v>
      </c>
      <c r="C482" s="4">
        <v>0</v>
      </c>
      <c r="D482" s="4">
        <v>0</v>
      </c>
      <c r="E482" s="4">
        <v>0</v>
      </c>
      <c r="F482" s="4">
        <v>0</v>
      </c>
      <c r="G482" s="4">
        <v>0</v>
      </c>
      <c r="H482" s="4">
        <v>0</v>
      </c>
      <c r="I482" s="4">
        <v>0</v>
      </c>
      <c r="J482" s="4">
        <v>0</v>
      </c>
      <c r="K482" s="4">
        <v>5134.9496900000004</v>
      </c>
      <c r="L482" s="4">
        <v>0</v>
      </c>
      <c r="M482" s="37"/>
    </row>
    <row r="483" spans="1:13" ht="38.25" x14ac:dyDescent="0.2">
      <c r="A483" s="2" t="s">
        <v>1323</v>
      </c>
      <c r="B483" s="3" t="s">
        <v>1324</v>
      </c>
      <c r="C483" s="4">
        <v>0</v>
      </c>
      <c r="D483" s="4">
        <v>0</v>
      </c>
      <c r="E483" s="4">
        <v>0</v>
      </c>
      <c r="F483" s="4">
        <v>0</v>
      </c>
      <c r="G483" s="4">
        <v>0</v>
      </c>
      <c r="H483" s="4">
        <v>0</v>
      </c>
      <c r="I483" s="4">
        <v>0</v>
      </c>
      <c r="J483" s="4">
        <v>0</v>
      </c>
      <c r="K483" s="4">
        <v>5134.9496900000004</v>
      </c>
      <c r="L483" s="4">
        <v>0</v>
      </c>
      <c r="M483" s="37"/>
    </row>
    <row r="484" spans="1:13" ht="38.25" x14ac:dyDescent="0.2">
      <c r="A484" s="2" t="s">
        <v>683</v>
      </c>
      <c r="B484" s="3" t="s">
        <v>832</v>
      </c>
      <c r="C484" s="4">
        <v>686902.7</v>
      </c>
      <c r="D484" s="4">
        <v>686902.7</v>
      </c>
      <c r="E484" s="4">
        <v>668995.72254999995</v>
      </c>
      <c r="F484" s="4"/>
      <c r="G484" s="4"/>
      <c r="H484" s="4"/>
      <c r="I484" s="4">
        <f t="shared" si="18"/>
        <v>97.39308384579067</v>
      </c>
      <c r="J484" s="4">
        <f t="shared" si="19"/>
        <v>97.39308384579067</v>
      </c>
      <c r="K484" s="4">
        <v>1907923.8410499999</v>
      </c>
      <c r="L484" s="4">
        <f t="shared" si="20"/>
        <v>35.06406849981115</v>
      </c>
      <c r="M484" s="37"/>
    </row>
    <row r="485" spans="1:13" ht="51" x14ac:dyDescent="0.2">
      <c r="A485" s="2" t="s">
        <v>684</v>
      </c>
      <c r="B485" s="3" t="s">
        <v>833</v>
      </c>
      <c r="C485" s="4">
        <v>686902.7</v>
      </c>
      <c r="D485" s="4">
        <v>686902.7</v>
      </c>
      <c r="E485" s="4">
        <v>668995.72254999995</v>
      </c>
      <c r="F485" s="4"/>
      <c r="G485" s="4"/>
      <c r="H485" s="4"/>
      <c r="I485" s="4">
        <f t="shared" si="18"/>
        <v>97.39308384579067</v>
      </c>
      <c r="J485" s="4">
        <f t="shared" si="19"/>
        <v>97.39308384579067</v>
      </c>
      <c r="K485" s="4">
        <v>1907923.8410499999</v>
      </c>
      <c r="L485" s="4">
        <f t="shared" si="20"/>
        <v>35.06406849981115</v>
      </c>
      <c r="M485" s="37"/>
    </row>
    <row r="486" spans="1:13" ht="25.5" x14ac:dyDescent="0.2">
      <c r="A486" s="2" t="s">
        <v>1325</v>
      </c>
      <c r="B486" s="3" t="s">
        <v>1326</v>
      </c>
      <c r="C486" s="4">
        <v>0</v>
      </c>
      <c r="D486" s="4">
        <v>0</v>
      </c>
      <c r="E486" s="4">
        <v>0</v>
      </c>
      <c r="F486" s="4">
        <v>0</v>
      </c>
      <c r="G486" s="4">
        <v>0</v>
      </c>
      <c r="H486" s="4">
        <v>0</v>
      </c>
      <c r="I486" s="4">
        <v>0</v>
      </c>
      <c r="J486" s="4">
        <v>0</v>
      </c>
      <c r="K486" s="4">
        <v>720</v>
      </c>
      <c r="L486" s="4">
        <v>0</v>
      </c>
      <c r="M486" s="37"/>
    </row>
    <row r="487" spans="1:13" ht="38.25" x14ac:dyDescent="0.2">
      <c r="A487" s="2" t="s">
        <v>1327</v>
      </c>
      <c r="B487" s="3" t="s">
        <v>1328</v>
      </c>
      <c r="C487" s="4">
        <v>0</v>
      </c>
      <c r="D487" s="4">
        <v>0</v>
      </c>
      <c r="E487" s="4">
        <v>0</v>
      </c>
      <c r="F487" s="4">
        <v>0</v>
      </c>
      <c r="G487" s="4">
        <v>0</v>
      </c>
      <c r="H487" s="4">
        <v>0</v>
      </c>
      <c r="I487" s="4">
        <v>0</v>
      </c>
      <c r="J487" s="4">
        <v>0</v>
      </c>
      <c r="K487" s="4">
        <v>720</v>
      </c>
      <c r="L487" s="4">
        <v>0</v>
      </c>
      <c r="M487" s="37"/>
    </row>
    <row r="488" spans="1:13" ht="51" x14ac:dyDescent="0.2">
      <c r="A488" s="2" t="s">
        <v>1082</v>
      </c>
      <c r="B488" s="3" t="s">
        <v>1255</v>
      </c>
      <c r="C488" s="4">
        <v>100000</v>
      </c>
      <c r="D488" s="4">
        <v>0</v>
      </c>
      <c r="E488" s="4">
        <v>0</v>
      </c>
      <c r="F488" s="4"/>
      <c r="G488" s="4"/>
      <c r="H488" s="4"/>
      <c r="I488" s="4">
        <f t="shared" ref="I488:I509" si="21">E488/C488*100</f>
        <v>0</v>
      </c>
      <c r="J488" s="4">
        <v>0</v>
      </c>
      <c r="K488" s="4">
        <v>0</v>
      </c>
      <c r="L488" s="4">
        <v>0</v>
      </c>
      <c r="M488" s="37"/>
    </row>
    <row r="489" spans="1:13" ht="63.75" x14ac:dyDescent="0.2">
      <c r="A489" s="2" t="s">
        <v>1083</v>
      </c>
      <c r="B489" s="3" t="s">
        <v>1256</v>
      </c>
      <c r="C489" s="4">
        <v>100000</v>
      </c>
      <c r="D489" s="4">
        <v>0</v>
      </c>
      <c r="E489" s="4">
        <v>0</v>
      </c>
      <c r="F489" s="4"/>
      <c r="G489" s="4"/>
      <c r="H489" s="4"/>
      <c r="I489" s="4">
        <f t="shared" si="21"/>
        <v>0</v>
      </c>
      <c r="J489" s="4">
        <v>0</v>
      </c>
      <c r="K489" s="4">
        <v>0</v>
      </c>
      <c r="L489" s="4">
        <v>0</v>
      </c>
      <c r="M489" s="37"/>
    </row>
    <row r="490" spans="1:13" ht="89.25" x14ac:dyDescent="0.2">
      <c r="A490" s="2" t="s">
        <v>564</v>
      </c>
      <c r="B490" s="3" t="s">
        <v>834</v>
      </c>
      <c r="C490" s="4">
        <v>1846</v>
      </c>
      <c r="D490" s="4">
        <v>1846</v>
      </c>
      <c r="E490" s="4">
        <v>364.47740000000005</v>
      </c>
      <c r="F490" s="4"/>
      <c r="G490" s="4"/>
      <c r="H490" s="4"/>
      <c r="I490" s="4">
        <f t="shared" si="21"/>
        <v>19.744171180931748</v>
      </c>
      <c r="J490" s="4">
        <f t="shared" ref="J490:J509" si="22">E490/D490*100</f>
        <v>19.744171180931748</v>
      </c>
      <c r="K490" s="4">
        <v>1354.2796000000001</v>
      </c>
      <c r="L490" s="4">
        <f t="shared" ref="L490:L533" si="23">E490/K490*100</f>
        <v>26.913009691647133</v>
      </c>
      <c r="M490" s="37"/>
    </row>
    <row r="491" spans="1:13" ht="38.25" x14ac:dyDescent="0.2">
      <c r="A491" s="2" t="s">
        <v>685</v>
      </c>
      <c r="B491" s="3" t="s">
        <v>835</v>
      </c>
      <c r="C491" s="4">
        <v>181360</v>
      </c>
      <c r="D491" s="4">
        <v>181360</v>
      </c>
      <c r="E491" s="4">
        <v>181360</v>
      </c>
      <c r="F491" s="4"/>
      <c r="G491" s="4"/>
      <c r="H491" s="4"/>
      <c r="I491" s="4">
        <f t="shared" si="21"/>
        <v>100</v>
      </c>
      <c r="J491" s="4">
        <f t="shared" si="22"/>
        <v>100</v>
      </c>
      <c r="K491" s="4">
        <v>3640</v>
      </c>
      <c r="L491" s="4" t="s">
        <v>1347</v>
      </c>
      <c r="M491" s="37"/>
    </row>
    <row r="492" spans="1:13" ht="51" x14ac:dyDescent="0.2">
      <c r="A492" s="2" t="s">
        <v>686</v>
      </c>
      <c r="B492" s="3" t="s">
        <v>836</v>
      </c>
      <c r="C492" s="4">
        <v>181360</v>
      </c>
      <c r="D492" s="4">
        <v>181360</v>
      </c>
      <c r="E492" s="4">
        <v>181360</v>
      </c>
      <c r="F492" s="4"/>
      <c r="G492" s="4"/>
      <c r="H492" s="4"/>
      <c r="I492" s="4">
        <f t="shared" si="21"/>
        <v>100</v>
      </c>
      <c r="J492" s="4">
        <f t="shared" si="22"/>
        <v>100</v>
      </c>
      <c r="K492" s="4">
        <v>3640</v>
      </c>
      <c r="L492" s="4" t="s">
        <v>1347</v>
      </c>
      <c r="M492" s="37"/>
    </row>
    <row r="493" spans="1:13" ht="38.25" x14ac:dyDescent="0.2">
      <c r="A493" s="2" t="s">
        <v>603</v>
      </c>
      <c r="B493" s="3" t="s">
        <v>837</v>
      </c>
      <c r="C493" s="4">
        <v>534842</v>
      </c>
      <c r="D493" s="4">
        <v>455959.7</v>
      </c>
      <c r="E493" s="4">
        <v>455959.69985000003</v>
      </c>
      <c r="F493" s="4"/>
      <c r="G493" s="4"/>
      <c r="H493" s="4"/>
      <c r="I493" s="4">
        <f t="shared" si="21"/>
        <v>85.251289137726658</v>
      </c>
      <c r="J493" s="4">
        <f t="shared" si="22"/>
        <v>99.999999967102355</v>
      </c>
      <c r="K493" s="4">
        <v>704169.96886000002</v>
      </c>
      <c r="L493" s="4">
        <f t="shared" si="23"/>
        <v>64.751369699586263</v>
      </c>
      <c r="M493" s="37"/>
    </row>
    <row r="494" spans="1:13" ht="38.25" x14ac:dyDescent="0.2">
      <c r="A494" s="2" t="s">
        <v>604</v>
      </c>
      <c r="B494" s="3" t="s">
        <v>838</v>
      </c>
      <c r="C494" s="4">
        <v>534842</v>
      </c>
      <c r="D494" s="4">
        <v>455959.7</v>
      </c>
      <c r="E494" s="4">
        <v>455959.69985000003</v>
      </c>
      <c r="F494" s="4"/>
      <c r="G494" s="4"/>
      <c r="H494" s="4"/>
      <c r="I494" s="4">
        <f t="shared" si="21"/>
        <v>85.251289137726658</v>
      </c>
      <c r="J494" s="4">
        <f t="shared" si="22"/>
        <v>99.999999967102355</v>
      </c>
      <c r="K494" s="4">
        <v>704169.96886000002</v>
      </c>
      <c r="L494" s="4">
        <f t="shared" si="23"/>
        <v>64.751369699586263</v>
      </c>
      <c r="M494" s="37"/>
    </row>
    <row r="495" spans="1:13" s="16" customFormat="1" ht="25.5" x14ac:dyDescent="0.2">
      <c r="A495" s="2" t="s">
        <v>1084</v>
      </c>
      <c r="B495" s="3" t="s">
        <v>1257</v>
      </c>
      <c r="C495" s="4">
        <v>300</v>
      </c>
      <c r="D495" s="4">
        <v>300</v>
      </c>
      <c r="E495" s="4">
        <v>300</v>
      </c>
      <c r="F495" s="4"/>
      <c r="G495" s="4"/>
      <c r="H495" s="4"/>
      <c r="I495" s="4">
        <f t="shared" si="21"/>
        <v>100</v>
      </c>
      <c r="J495" s="4">
        <f t="shared" si="22"/>
        <v>100</v>
      </c>
      <c r="K495" s="4">
        <v>0</v>
      </c>
      <c r="L495" s="4">
        <v>0</v>
      </c>
      <c r="M495" s="37"/>
    </row>
    <row r="496" spans="1:13" ht="25.5" x14ac:dyDescent="0.2">
      <c r="A496" s="2" t="s">
        <v>1085</v>
      </c>
      <c r="B496" s="3" t="s">
        <v>1258</v>
      </c>
      <c r="C496" s="4">
        <v>300</v>
      </c>
      <c r="D496" s="4">
        <v>300</v>
      </c>
      <c r="E496" s="4">
        <v>300</v>
      </c>
      <c r="F496" s="4"/>
      <c r="G496" s="4"/>
      <c r="H496" s="4"/>
      <c r="I496" s="4">
        <f t="shared" si="21"/>
        <v>100</v>
      </c>
      <c r="J496" s="4">
        <f t="shared" si="22"/>
        <v>100</v>
      </c>
      <c r="K496" s="4">
        <v>0</v>
      </c>
      <c r="L496" s="4">
        <v>0</v>
      </c>
      <c r="M496" s="37"/>
    </row>
    <row r="497" spans="1:13" ht="38.25" x14ac:dyDescent="0.2">
      <c r="A497" s="2" t="s">
        <v>687</v>
      </c>
      <c r="B497" s="3" t="s">
        <v>839</v>
      </c>
      <c r="C497" s="4">
        <v>410.5</v>
      </c>
      <c r="D497" s="4">
        <v>410.5</v>
      </c>
      <c r="E497" s="4">
        <v>406.58398</v>
      </c>
      <c r="F497" s="4"/>
      <c r="G497" s="4"/>
      <c r="H497" s="4"/>
      <c r="I497" s="4">
        <f t="shared" si="21"/>
        <v>99.046036540803897</v>
      </c>
      <c r="J497" s="4">
        <f t="shared" si="22"/>
        <v>99.046036540803897</v>
      </c>
      <c r="K497" s="4">
        <v>2977.2049999999999</v>
      </c>
      <c r="L497" s="4">
        <f t="shared" si="23"/>
        <v>13.656566477619108</v>
      </c>
      <c r="M497" s="37"/>
    </row>
    <row r="498" spans="1:13" ht="51" x14ac:dyDescent="0.2">
      <c r="A498" s="2" t="s">
        <v>688</v>
      </c>
      <c r="B498" s="3" t="s">
        <v>840</v>
      </c>
      <c r="C498" s="4">
        <v>410.5</v>
      </c>
      <c r="D498" s="4">
        <v>410.5</v>
      </c>
      <c r="E498" s="4">
        <v>406.58398</v>
      </c>
      <c r="F498" s="4"/>
      <c r="G498" s="4"/>
      <c r="H498" s="4"/>
      <c r="I498" s="4">
        <f t="shared" si="21"/>
        <v>99.046036540803897</v>
      </c>
      <c r="J498" s="4">
        <f t="shared" si="22"/>
        <v>99.046036540803897</v>
      </c>
      <c r="K498" s="4">
        <v>2977.2049999999999</v>
      </c>
      <c r="L498" s="4">
        <f t="shared" si="23"/>
        <v>13.656566477619108</v>
      </c>
      <c r="M498" s="37"/>
    </row>
    <row r="499" spans="1:13" ht="25.5" x14ac:dyDescent="0.2">
      <c r="A499" s="2" t="s">
        <v>1329</v>
      </c>
      <c r="B499" s="3" t="s">
        <v>1330</v>
      </c>
      <c r="C499" s="4">
        <v>0</v>
      </c>
      <c r="D499" s="4">
        <v>0</v>
      </c>
      <c r="E499" s="4">
        <v>0</v>
      </c>
      <c r="F499" s="4">
        <v>0</v>
      </c>
      <c r="G499" s="4">
        <v>0</v>
      </c>
      <c r="H499" s="4">
        <v>0</v>
      </c>
      <c r="I499" s="4">
        <v>0</v>
      </c>
      <c r="J499" s="4">
        <v>0</v>
      </c>
      <c r="K499" s="4">
        <v>63475.879280000001</v>
      </c>
      <c r="L499" s="4">
        <v>0</v>
      </c>
      <c r="M499" s="37"/>
    </row>
    <row r="500" spans="1:13" ht="38.25" x14ac:dyDescent="0.2">
      <c r="A500" s="2" t="s">
        <v>1331</v>
      </c>
      <c r="B500" s="3" t="s">
        <v>1332</v>
      </c>
      <c r="C500" s="4">
        <v>0</v>
      </c>
      <c r="D500" s="4">
        <v>0</v>
      </c>
      <c r="E500" s="4">
        <v>0</v>
      </c>
      <c r="F500" s="4">
        <v>0</v>
      </c>
      <c r="G500" s="4">
        <v>0</v>
      </c>
      <c r="H500" s="4">
        <v>0</v>
      </c>
      <c r="I500" s="4">
        <v>0</v>
      </c>
      <c r="J500" s="4">
        <v>0</v>
      </c>
      <c r="K500" s="4">
        <v>63475.879280000001</v>
      </c>
      <c r="L500" s="4">
        <v>0</v>
      </c>
      <c r="M500" s="37"/>
    </row>
    <row r="501" spans="1:13" ht="25.5" x14ac:dyDescent="0.2">
      <c r="A501" s="2" t="s">
        <v>1333</v>
      </c>
      <c r="B501" s="3" t="s">
        <v>1334</v>
      </c>
      <c r="C501" s="4">
        <v>0</v>
      </c>
      <c r="D501" s="4">
        <v>0</v>
      </c>
      <c r="E501" s="4">
        <v>0</v>
      </c>
      <c r="F501" s="4">
        <v>0</v>
      </c>
      <c r="G501" s="4">
        <v>0</v>
      </c>
      <c r="H501" s="4">
        <v>0</v>
      </c>
      <c r="I501" s="4">
        <v>0</v>
      </c>
      <c r="J501" s="4">
        <v>0</v>
      </c>
      <c r="K501" s="4">
        <v>81317.911250000005</v>
      </c>
      <c r="L501" s="4">
        <v>0</v>
      </c>
      <c r="M501" s="37"/>
    </row>
    <row r="502" spans="1:13" ht="38.25" x14ac:dyDescent="0.2">
      <c r="A502" s="2" t="s">
        <v>1335</v>
      </c>
      <c r="B502" s="3" t="s">
        <v>1336</v>
      </c>
      <c r="C502" s="4">
        <v>0</v>
      </c>
      <c r="D502" s="4">
        <v>0</v>
      </c>
      <c r="E502" s="4">
        <v>0</v>
      </c>
      <c r="F502" s="4">
        <v>0</v>
      </c>
      <c r="G502" s="4">
        <v>0</v>
      </c>
      <c r="H502" s="4">
        <v>0</v>
      </c>
      <c r="I502" s="4">
        <v>0</v>
      </c>
      <c r="J502" s="4">
        <v>0</v>
      </c>
      <c r="K502" s="4">
        <v>81317.911250000005</v>
      </c>
      <c r="L502" s="4">
        <v>0</v>
      </c>
      <c r="M502" s="37"/>
    </row>
    <row r="503" spans="1:13" ht="25.5" x14ac:dyDescent="0.2">
      <c r="A503" s="2" t="s">
        <v>605</v>
      </c>
      <c r="B503" s="3" t="s">
        <v>841</v>
      </c>
      <c r="C503" s="4">
        <v>1083531.3999999999</v>
      </c>
      <c r="D503" s="4">
        <v>2479550.6</v>
      </c>
      <c r="E503" s="4">
        <v>2325755.4254000001</v>
      </c>
      <c r="F503" s="4"/>
      <c r="G503" s="4"/>
      <c r="H503" s="4"/>
      <c r="I503" s="4" t="s">
        <v>1347</v>
      </c>
      <c r="J503" s="4">
        <f t="shared" si="22"/>
        <v>93.797457708667039</v>
      </c>
      <c r="K503" s="4">
        <v>25258.1</v>
      </c>
      <c r="L503" s="4" t="s">
        <v>1347</v>
      </c>
      <c r="M503" s="37"/>
    </row>
    <row r="504" spans="1:13" s="16" customFormat="1" ht="25.5" x14ac:dyDescent="0.2">
      <c r="A504" s="2" t="s">
        <v>606</v>
      </c>
      <c r="B504" s="3" t="s">
        <v>842</v>
      </c>
      <c r="C504" s="4">
        <v>1083531.3999999999</v>
      </c>
      <c r="D504" s="4">
        <v>2479550.6</v>
      </c>
      <c r="E504" s="4">
        <v>2325755.4254000001</v>
      </c>
      <c r="F504" s="4"/>
      <c r="G504" s="4"/>
      <c r="H504" s="4"/>
      <c r="I504" s="4" t="s">
        <v>1347</v>
      </c>
      <c r="J504" s="4">
        <f t="shared" si="22"/>
        <v>93.797457708667039</v>
      </c>
      <c r="K504" s="4">
        <v>25258.1</v>
      </c>
      <c r="L504" s="4" t="s">
        <v>1347</v>
      </c>
      <c r="M504" s="37"/>
    </row>
    <row r="505" spans="1:13" x14ac:dyDescent="0.2">
      <c r="A505" s="2" t="s">
        <v>466</v>
      </c>
      <c r="B505" s="3" t="s">
        <v>843</v>
      </c>
      <c r="C505" s="4">
        <v>192941.5</v>
      </c>
      <c r="D505" s="4">
        <v>192941.5</v>
      </c>
      <c r="E505" s="4">
        <v>71255.714319999999</v>
      </c>
      <c r="F505" s="4"/>
      <c r="G505" s="4"/>
      <c r="H505" s="4"/>
      <c r="I505" s="4">
        <f t="shared" si="21"/>
        <v>36.931253421373832</v>
      </c>
      <c r="J505" s="4">
        <f t="shared" si="22"/>
        <v>36.931253421373832</v>
      </c>
      <c r="K505" s="4">
        <v>0</v>
      </c>
      <c r="L505" s="4">
        <v>0</v>
      </c>
      <c r="M505" s="37"/>
    </row>
    <row r="506" spans="1:13" ht="25.5" x14ac:dyDescent="0.2">
      <c r="A506" s="2" t="s">
        <v>467</v>
      </c>
      <c r="B506" s="3" t="s">
        <v>844</v>
      </c>
      <c r="C506" s="4">
        <v>192941.5</v>
      </c>
      <c r="D506" s="4">
        <v>192941.5</v>
      </c>
      <c r="E506" s="4">
        <v>71255.714319999999</v>
      </c>
      <c r="F506" s="4"/>
      <c r="G506" s="4"/>
      <c r="H506" s="4"/>
      <c r="I506" s="4">
        <f t="shared" si="21"/>
        <v>36.931253421373832</v>
      </c>
      <c r="J506" s="4">
        <f t="shared" si="22"/>
        <v>36.931253421373832</v>
      </c>
      <c r="K506" s="4">
        <v>0</v>
      </c>
      <c r="L506" s="4">
        <v>0</v>
      </c>
      <c r="M506" s="37"/>
    </row>
    <row r="507" spans="1:13" s="16" customFormat="1" ht="25.5" x14ac:dyDescent="0.2">
      <c r="A507" s="35" t="s">
        <v>245</v>
      </c>
      <c r="B507" s="36" t="s">
        <v>476</v>
      </c>
      <c r="C507" s="34">
        <v>317639.7</v>
      </c>
      <c r="D507" s="34">
        <v>317639.7</v>
      </c>
      <c r="E507" s="34">
        <v>256710.98141000001</v>
      </c>
      <c r="F507" s="34"/>
      <c r="G507" s="34"/>
      <c r="H507" s="34"/>
      <c r="I507" s="34">
        <f t="shared" si="21"/>
        <v>80.818292363958292</v>
      </c>
      <c r="J507" s="34">
        <f t="shared" si="22"/>
        <v>80.818292363958292</v>
      </c>
      <c r="K507" s="34">
        <v>140281.88891000001</v>
      </c>
      <c r="L507" s="34">
        <f t="shared" si="23"/>
        <v>182.99652464381691</v>
      </c>
      <c r="M507" s="37"/>
    </row>
    <row r="508" spans="1:13" s="16" customFormat="1" ht="25.5" x14ac:dyDescent="0.2">
      <c r="A508" s="2" t="s">
        <v>246</v>
      </c>
      <c r="B508" s="3" t="s">
        <v>845</v>
      </c>
      <c r="C508" s="4">
        <v>317639.7</v>
      </c>
      <c r="D508" s="4">
        <v>317639.7</v>
      </c>
      <c r="E508" s="4">
        <v>256710.98141000001</v>
      </c>
      <c r="F508" s="4"/>
      <c r="G508" s="4"/>
      <c r="H508" s="4"/>
      <c r="I508" s="4">
        <f t="shared" si="21"/>
        <v>80.818292363958292</v>
      </c>
      <c r="J508" s="4">
        <f t="shared" si="22"/>
        <v>80.818292363958292</v>
      </c>
      <c r="K508" s="4">
        <v>140281.88891000001</v>
      </c>
      <c r="L508" s="4">
        <f t="shared" si="23"/>
        <v>182.99652464381691</v>
      </c>
      <c r="M508" s="37"/>
    </row>
    <row r="509" spans="1:13" ht="76.5" x14ac:dyDescent="0.2">
      <c r="A509" s="2" t="s">
        <v>689</v>
      </c>
      <c r="B509" s="3" t="s">
        <v>846</v>
      </c>
      <c r="C509" s="4">
        <v>317639.7</v>
      </c>
      <c r="D509" s="4">
        <v>317639.7</v>
      </c>
      <c r="E509" s="4">
        <v>256710.98141000001</v>
      </c>
      <c r="F509" s="4"/>
      <c r="G509" s="4"/>
      <c r="H509" s="4"/>
      <c r="I509" s="4">
        <f t="shared" si="21"/>
        <v>80.818292363958292</v>
      </c>
      <c r="J509" s="4">
        <f t="shared" si="22"/>
        <v>80.818292363958292</v>
      </c>
      <c r="K509" s="4">
        <v>140281.88891000001</v>
      </c>
      <c r="L509" s="4">
        <f t="shared" si="23"/>
        <v>182.99652464381691</v>
      </c>
      <c r="M509" s="37"/>
    </row>
    <row r="510" spans="1:13" ht="25.5" x14ac:dyDescent="0.2">
      <c r="A510" s="35" t="s">
        <v>1337</v>
      </c>
      <c r="B510" s="36" t="s">
        <v>1338</v>
      </c>
      <c r="C510" s="4">
        <v>0</v>
      </c>
      <c r="D510" s="4">
        <v>0</v>
      </c>
      <c r="E510" s="4">
        <v>0</v>
      </c>
      <c r="F510" s="4">
        <v>0</v>
      </c>
      <c r="G510" s="4">
        <v>0</v>
      </c>
      <c r="H510" s="4">
        <v>0</v>
      </c>
      <c r="I510" s="4">
        <v>0</v>
      </c>
      <c r="J510" s="4">
        <v>0</v>
      </c>
      <c r="K510" s="4">
        <v>-109.486</v>
      </c>
      <c r="L510" s="4">
        <v>0</v>
      </c>
      <c r="M510" s="37"/>
    </row>
    <row r="511" spans="1:13" ht="25.5" x14ac:dyDescent="0.2">
      <c r="A511" s="2" t="s">
        <v>1339</v>
      </c>
      <c r="B511" s="3" t="s">
        <v>1340</v>
      </c>
      <c r="C511" s="4">
        <v>0</v>
      </c>
      <c r="D511" s="4">
        <v>0</v>
      </c>
      <c r="E511" s="4">
        <v>0</v>
      </c>
      <c r="F511" s="4">
        <v>0</v>
      </c>
      <c r="G511" s="4">
        <v>0</v>
      </c>
      <c r="H511" s="4">
        <v>0</v>
      </c>
      <c r="I511" s="4">
        <v>0</v>
      </c>
      <c r="J511" s="4">
        <v>0</v>
      </c>
      <c r="K511" s="4">
        <v>-109.486</v>
      </c>
      <c r="L511" s="4">
        <v>0</v>
      </c>
      <c r="M511" s="37"/>
    </row>
    <row r="512" spans="1:13" ht="25.5" x14ac:dyDescent="0.2">
      <c r="A512" s="2" t="s">
        <v>1341</v>
      </c>
      <c r="B512" s="3" t="s">
        <v>1342</v>
      </c>
      <c r="C512" s="4">
        <v>0</v>
      </c>
      <c r="D512" s="4">
        <v>0</v>
      </c>
      <c r="E512" s="4">
        <v>0</v>
      </c>
      <c r="F512" s="4">
        <v>0</v>
      </c>
      <c r="G512" s="4">
        <v>0</v>
      </c>
      <c r="H512" s="4">
        <v>0</v>
      </c>
      <c r="I512" s="4">
        <v>0</v>
      </c>
      <c r="J512" s="4">
        <v>0</v>
      </c>
      <c r="K512" s="4">
        <v>-109.486</v>
      </c>
      <c r="L512" s="4">
        <v>0</v>
      </c>
      <c r="M512" s="37"/>
    </row>
    <row r="513" spans="1:13" x14ac:dyDescent="0.2">
      <c r="A513" s="35" t="s">
        <v>518</v>
      </c>
      <c r="B513" s="36" t="s">
        <v>526</v>
      </c>
      <c r="C513" s="34">
        <v>0</v>
      </c>
      <c r="D513" s="34">
        <v>0</v>
      </c>
      <c r="E513" s="34">
        <v>352.1</v>
      </c>
      <c r="F513" s="34"/>
      <c r="G513" s="34"/>
      <c r="H513" s="34"/>
      <c r="I513" s="34">
        <v>0</v>
      </c>
      <c r="J513" s="34">
        <v>0</v>
      </c>
      <c r="K513" s="34">
        <v>249</v>
      </c>
      <c r="L513" s="34">
        <f t="shared" si="23"/>
        <v>141.40562248995985</v>
      </c>
      <c r="M513" s="37"/>
    </row>
    <row r="514" spans="1:13" x14ac:dyDescent="0.2">
      <c r="A514" s="2" t="s">
        <v>519</v>
      </c>
      <c r="B514" s="3" t="s">
        <v>847</v>
      </c>
      <c r="C514" s="4">
        <v>0</v>
      </c>
      <c r="D514" s="4">
        <v>0</v>
      </c>
      <c r="E514" s="4">
        <v>352.1</v>
      </c>
      <c r="F514" s="4"/>
      <c r="G514" s="4"/>
      <c r="H514" s="4"/>
      <c r="I514" s="4">
        <v>0</v>
      </c>
      <c r="J514" s="4">
        <v>0</v>
      </c>
      <c r="K514" s="4">
        <v>249</v>
      </c>
      <c r="L514" s="4">
        <f t="shared" si="23"/>
        <v>141.40562248995985</v>
      </c>
      <c r="M514" s="37"/>
    </row>
    <row r="515" spans="1:13" ht="25.5" x14ac:dyDescent="0.2">
      <c r="A515" s="2" t="s">
        <v>1086</v>
      </c>
      <c r="B515" s="3" t="s">
        <v>1259</v>
      </c>
      <c r="C515" s="4">
        <v>0</v>
      </c>
      <c r="D515" s="4">
        <v>0</v>
      </c>
      <c r="E515" s="4">
        <v>52.1</v>
      </c>
      <c r="F515" s="4"/>
      <c r="G515" s="4"/>
      <c r="H515" s="4"/>
      <c r="I515" s="4">
        <v>0</v>
      </c>
      <c r="J515" s="4">
        <v>0</v>
      </c>
      <c r="K515" s="4">
        <v>249</v>
      </c>
      <c r="L515" s="4">
        <f t="shared" si="23"/>
        <v>20.923694779116467</v>
      </c>
      <c r="M515" s="37"/>
    </row>
    <row r="516" spans="1:13" x14ac:dyDescent="0.2">
      <c r="A516" s="2" t="s">
        <v>519</v>
      </c>
      <c r="B516" s="3" t="s">
        <v>848</v>
      </c>
      <c r="C516" s="4">
        <v>0</v>
      </c>
      <c r="D516" s="4">
        <v>0</v>
      </c>
      <c r="E516" s="4">
        <v>300</v>
      </c>
      <c r="F516" s="4"/>
      <c r="G516" s="4"/>
      <c r="H516" s="4"/>
      <c r="I516" s="4">
        <v>0</v>
      </c>
      <c r="J516" s="4">
        <v>0</v>
      </c>
      <c r="K516" s="4">
        <v>0</v>
      </c>
      <c r="L516" s="4">
        <v>0</v>
      </c>
      <c r="M516" s="37"/>
    </row>
    <row r="517" spans="1:13" ht="51" x14ac:dyDescent="0.2">
      <c r="A517" s="35" t="s">
        <v>690</v>
      </c>
      <c r="B517" s="36" t="s">
        <v>385</v>
      </c>
      <c r="C517" s="34">
        <v>0</v>
      </c>
      <c r="D517" s="34">
        <v>0</v>
      </c>
      <c r="E517" s="34">
        <v>58262.667439999997</v>
      </c>
      <c r="F517" s="34"/>
      <c r="G517" s="34"/>
      <c r="H517" s="34"/>
      <c r="I517" s="34">
        <v>0</v>
      </c>
      <c r="J517" s="34">
        <v>0</v>
      </c>
      <c r="K517" s="34">
        <v>156303.74124</v>
      </c>
      <c r="L517" s="34">
        <f t="shared" si="23"/>
        <v>37.275286552827488</v>
      </c>
      <c r="M517" s="37"/>
    </row>
    <row r="518" spans="1:13" ht="51" x14ac:dyDescent="0.2">
      <c r="A518" s="2" t="s">
        <v>691</v>
      </c>
      <c r="B518" s="3" t="s">
        <v>849</v>
      </c>
      <c r="C518" s="4">
        <v>0</v>
      </c>
      <c r="D518" s="4">
        <v>0</v>
      </c>
      <c r="E518" s="4">
        <v>58262.667439999997</v>
      </c>
      <c r="F518" s="4"/>
      <c r="G518" s="4"/>
      <c r="H518" s="4"/>
      <c r="I518" s="4">
        <v>0</v>
      </c>
      <c r="J518" s="4">
        <v>0</v>
      </c>
      <c r="K518" s="4">
        <v>156303.74124</v>
      </c>
      <c r="L518" s="4">
        <f t="shared" si="23"/>
        <v>37.275286552827488</v>
      </c>
      <c r="M518" s="37"/>
    </row>
    <row r="519" spans="1:13" ht="51" x14ac:dyDescent="0.2">
      <c r="A519" s="2" t="s">
        <v>692</v>
      </c>
      <c r="B519" s="3" t="s">
        <v>850</v>
      </c>
      <c r="C519" s="4">
        <v>0</v>
      </c>
      <c r="D519" s="4">
        <v>0</v>
      </c>
      <c r="E519" s="4">
        <v>58262.667439999997</v>
      </c>
      <c r="F519" s="4"/>
      <c r="G519" s="4"/>
      <c r="H519" s="4"/>
      <c r="I519" s="4">
        <v>0</v>
      </c>
      <c r="J519" s="4">
        <v>0</v>
      </c>
      <c r="K519" s="4">
        <v>156303.74124</v>
      </c>
      <c r="L519" s="4">
        <f t="shared" si="23"/>
        <v>37.275286552827488</v>
      </c>
      <c r="M519" s="37"/>
    </row>
    <row r="520" spans="1:13" ht="25.5" x14ac:dyDescent="0.2">
      <c r="A520" s="2" t="s">
        <v>565</v>
      </c>
      <c r="B520" s="3" t="s">
        <v>851</v>
      </c>
      <c r="C520" s="4">
        <v>0</v>
      </c>
      <c r="D520" s="4">
        <v>0</v>
      </c>
      <c r="E520" s="4">
        <v>17064.605</v>
      </c>
      <c r="F520" s="4"/>
      <c r="G520" s="4"/>
      <c r="H520" s="4"/>
      <c r="I520" s="4">
        <v>0</v>
      </c>
      <c r="J520" s="4">
        <v>0</v>
      </c>
      <c r="K520" s="4">
        <v>76701.356339999998</v>
      </c>
      <c r="L520" s="4">
        <f t="shared" si="23"/>
        <v>22.248113741765415</v>
      </c>
      <c r="M520" s="37"/>
    </row>
    <row r="521" spans="1:13" ht="25.5" x14ac:dyDescent="0.2">
      <c r="A521" s="2" t="s">
        <v>247</v>
      </c>
      <c r="B521" s="3" t="s">
        <v>852</v>
      </c>
      <c r="C521" s="4">
        <v>0</v>
      </c>
      <c r="D521" s="4">
        <v>0</v>
      </c>
      <c r="E521" s="4">
        <v>16637.68145</v>
      </c>
      <c r="F521" s="4"/>
      <c r="G521" s="4"/>
      <c r="H521" s="4"/>
      <c r="I521" s="4">
        <v>0</v>
      </c>
      <c r="J521" s="4">
        <v>0</v>
      </c>
      <c r="K521" s="4">
        <v>26003.122449999999</v>
      </c>
      <c r="L521" s="4">
        <f t="shared" si="23"/>
        <v>63.983398462979594</v>
      </c>
      <c r="M521" s="37"/>
    </row>
    <row r="522" spans="1:13" ht="25.5" x14ac:dyDescent="0.2">
      <c r="A522" s="2" t="s">
        <v>541</v>
      </c>
      <c r="B522" s="3" t="s">
        <v>853</v>
      </c>
      <c r="C522" s="4">
        <v>0</v>
      </c>
      <c r="D522" s="4">
        <v>0</v>
      </c>
      <c r="E522" s="4">
        <v>32</v>
      </c>
      <c r="F522" s="4"/>
      <c r="G522" s="4"/>
      <c r="H522" s="4"/>
      <c r="I522" s="4">
        <v>0</v>
      </c>
      <c r="J522" s="4">
        <v>0</v>
      </c>
      <c r="K522" s="4">
        <v>20</v>
      </c>
      <c r="L522" s="4">
        <f t="shared" si="23"/>
        <v>160</v>
      </c>
      <c r="M522" s="37"/>
    </row>
    <row r="523" spans="1:13" ht="25.5" x14ac:dyDescent="0.2">
      <c r="A523" s="2" t="s">
        <v>248</v>
      </c>
      <c r="B523" s="3" t="s">
        <v>854</v>
      </c>
      <c r="C523" s="4">
        <v>0</v>
      </c>
      <c r="D523" s="4">
        <v>0</v>
      </c>
      <c r="E523" s="4">
        <v>394.92354999999998</v>
      </c>
      <c r="F523" s="4"/>
      <c r="G523" s="4"/>
      <c r="H523" s="4"/>
      <c r="I523" s="4">
        <v>0</v>
      </c>
      <c r="J523" s="4">
        <v>0</v>
      </c>
      <c r="K523" s="4">
        <v>50678.233890000003</v>
      </c>
      <c r="L523" s="4">
        <f t="shared" si="23"/>
        <v>0.77927646582397503</v>
      </c>
      <c r="M523" s="37"/>
    </row>
    <row r="524" spans="1:13" s="16" customFormat="1" ht="51" x14ac:dyDescent="0.2">
      <c r="A524" s="2" t="s">
        <v>693</v>
      </c>
      <c r="B524" s="3" t="s">
        <v>855</v>
      </c>
      <c r="C524" s="4">
        <v>0</v>
      </c>
      <c r="D524" s="4">
        <v>0</v>
      </c>
      <c r="E524" s="4">
        <v>77.306690000000003</v>
      </c>
      <c r="F524" s="4"/>
      <c r="G524" s="4"/>
      <c r="H524" s="4"/>
      <c r="I524" s="4">
        <v>0</v>
      </c>
      <c r="J524" s="4">
        <v>0</v>
      </c>
      <c r="K524" s="4">
        <v>14.473459999999999</v>
      </c>
      <c r="L524" s="4" t="s">
        <v>1347</v>
      </c>
      <c r="M524" s="37"/>
    </row>
    <row r="525" spans="1:13" s="16" customFormat="1" ht="51" x14ac:dyDescent="0.2">
      <c r="A525" s="2" t="s">
        <v>1343</v>
      </c>
      <c r="B525" s="3" t="s">
        <v>1344</v>
      </c>
      <c r="C525" s="4">
        <v>0</v>
      </c>
      <c r="D525" s="4">
        <v>0</v>
      </c>
      <c r="E525" s="4">
        <v>0</v>
      </c>
      <c r="F525" s="4">
        <v>0</v>
      </c>
      <c r="G525" s="4">
        <v>0</v>
      </c>
      <c r="H525" s="4">
        <v>0</v>
      </c>
      <c r="I525" s="4">
        <v>0</v>
      </c>
      <c r="J525" s="4">
        <v>0</v>
      </c>
      <c r="K525" s="4">
        <v>6.3570000000000002E-2</v>
      </c>
      <c r="L525" s="4">
        <v>0</v>
      </c>
      <c r="M525" s="37"/>
    </row>
    <row r="526" spans="1:13" ht="38.25" x14ac:dyDescent="0.2">
      <c r="A526" s="2" t="s">
        <v>1087</v>
      </c>
      <c r="B526" s="3" t="s">
        <v>1260</v>
      </c>
      <c r="C526" s="4">
        <v>0</v>
      </c>
      <c r="D526" s="4">
        <v>0</v>
      </c>
      <c r="E526" s="4">
        <v>246.20143999999999</v>
      </c>
      <c r="F526" s="4"/>
      <c r="G526" s="4"/>
      <c r="H526" s="4"/>
      <c r="I526" s="4">
        <v>0</v>
      </c>
      <c r="J526" s="4">
        <v>0</v>
      </c>
      <c r="K526" s="4">
        <v>0</v>
      </c>
      <c r="L526" s="4">
        <v>0</v>
      </c>
      <c r="M526" s="37"/>
    </row>
    <row r="527" spans="1:13" s="16" customFormat="1" ht="51" x14ac:dyDescent="0.2">
      <c r="A527" s="2" t="s">
        <v>1088</v>
      </c>
      <c r="B527" s="24" t="s">
        <v>1261</v>
      </c>
      <c r="C527" s="4">
        <v>0</v>
      </c>
      <c r="D527" s="4">
        <v>0</v>
      </c>
      <c r="E527" s="4">
        <v>226.51820000000001</v>
      </c>
      <c r="F527" s="4"/>
      <c r="G527" s="4"/>
      <c r="H527" s="4"/>
      <c r="I527" s="4">
        <v>0</v>
      </c>
      <c r="J527" s="4">
        <v>0</v>
      </c>
      <c r="K527" s="4">
        <v>0</v>
      </c>
      <c r="L527" s="4">
        <v>0</v>
      </c>
      <c r="M527" s="37"/>
    </row>
    <row r="528" spans="1:13" s="16" customFormat="1" ht="51" x14ac:dyDescent="0.2">
      <c r="A528" s="2" t="s">
        <v>607</v>
      </c>
      <c r="B528" s="3" t="s">
        <v>856</v>
      </c>
      <c r="C528" s="4">
        <v>0</v>
      </c>
      <c r="D528" s="4">
        <v>0</v>
      </c>
      <c r="E528" s="4">
        <v>237.95501000000002</v>
      </c>
      <c r="F528" s="4"/>
      <c r="G528" s="4"/>
      <c r="H528" s="4"/>
      <c r="I528" s="4">
        <v>0</v>
      </c>
      <c r="J528" s="4">
        <v>0</v>
      </c>
      <c r="K528" s="4">
        <v>106.93303</v>
      </c>
      <c r="L528" s="4" t="s">
        <v>1347</v>
      </c>
      <c r="M528" s="37"/>
    </row>
    <row r="529" spans="1:13" s="16" customFormat="1" ht="38.25" x14ac:dyDescent="0.2">
      <c r="A529" s="2" t="s">
        <v>1345</v>
      </c>
      <c r="B529" s="3" t="s">
        <v>1346</v>
      </c>
      <c r="C529" s="4">
        <v>0</v>
      </c>
      <c r="D529" s="4">
        <v>0</v>
      </c>
      <c r="E529" s="4">
        <v>0</v>
      </c>
      <c r="F529" s="4">
        <v>0</v>
      </c>
      <c r="G529" s="4">
        <v>0</v>
      </c>
      <c r="H529" s="4">
        <v>0</v>
      </c>
      <c r="I529" s="4">
        <v>0</v>
      </c>
      <c r="J529" s="4">
        <v>0</v>
      </c>
      <c r="K529" s="4">
        <v>2937.0419999999999</v>
      </c>
      <c r="L529" s="4">
        <v>0</v>
      </c>
      <c r="M529" s="37"/>
    </row>
    <row r="530" spans="1:13" ht="51" x14ac:dyDescent="0.2">
      <c r="A530" s="2" t="s">
        <v>1089</v>
      </c>
      <c r="B530" s="3" t="s">
        <v>1262</v>
      </c>
      <c r="C530" s="4">
        <v>0</v>
      </c>
      <c r="D530" s="4">
        <v>0</v>
      </c>
      <c r="E530" s="4">
        <v>442.57772999999997</v>
      </c>
      <c r="F530" s="4"/>
      <c r="G530" s="4"/>
      <c r="H530" s="4"/>
      <c r="I530" s="4">
        <v>0</v>
      </c>
      <c r="J530" s="4">
        <v>0</v>
      </c>
      <c r="K530" s="4">
        <v>0</v>
      </c>
      <c r="L530" s="4">
        <v>0</v>
      </c>
      <c r="M530" s="37"/>
    </row>
    <row r="531" spans="1:13" ht="38.25" x14ac:dyDescent="0.2">
      <c r="A531" s="2" t="s">
        <v>566</v>
      </c>
      <c r="B531" s="24" t="s">
        <v>857</v>
      </c>
      <c r="C531" s="4">
        <v>0</v>
      </c>
      <c r="D531" s="4">
        <v>0</v>
      </c>
      <c r="E531" s="4">
        <v>39967.503369999999</v>
      </c>
      <c r="F531" s="4"/>
      <c r="G531" s="4"/>
      <c r="H531" s="4"/>
      <c r="I531" s="4">
        <v>0</v>
      </c>
      <c r="J531" s="4">
        <v>0</v>
      </c>
      <c r="K531" s="4">
        <v>76543.872839999996</v>
      </c>
      <c r="L531" s="4">
        <f t="shared" si="23"/>
        <v>52.215156990480807</v>
      </c>
      <c r="M531" s="37"/>
    </row>
    <row r="532" spans="1:13" ht="38.25" x14ac:dyDescent="0.2">
      <c r="A532" s="42" t="s">
        <v>249</v>
      </c>
      <c r="B532" s="43" t="s">
        <v>386</v>
      </c>
      <c r="C532" s="44">
        <v>0</v>
      </c>
      <c r="D532" s="44">
        <v>0</v>
      </c>
      <c r="E532" s="44">
        <v>-48299.07303</v>
      </c>
      <c r="F532" s="44"/>
      <c r="G532" s="44"/>
      <c r="H532" s="44"/>
      <c r="I532" s="34">
        <v>0</v>
      </c>
      <c r="J532" s="34">
        <v>0</v>
      </c>
      <c r="K532" s="34">
        <v>-264819.12049</v>
      </c>
      <c r="L532" s="34">
        <f t="shared" si="23"/>
        <v>18.238514251022085</v>
      </c>
      <c r="M532" s="37"/>
    </row>
    <row r="533" spans="1:13" ht="38.25" x14ac:dyDescent="0.2">
      <c r="A533" s="25" t="s">
        <v>250</v>
      </c>
      <c r="B533" s="26" t="s">
        <v>858</v>
      </c>
      <c r="C533" s="27">
        <v>0</v>
      </c>
      <c r="D533" s="27">
        <v>0</v>
      </c>
      <c r="E533" s="27">
        <v>-48299.07303</v>
      </c>
      <c r="F533" s="27"/>
      <c r="G533" s="27"/>
      <c r="H533" s="27"/>
      <c r="I533" s="4">
        <v>0</v>
      </c>
      <c r="J533" s="4">
        <v>0</v>
      </c>
      <c r="K533" s="4">
        <v>-264819.12049</v>
      </c>
      <c r="L533" s="4">
        <f t="shared" si="23"/>
        <v>18.238514251022085</v>
      </c>
    </row>
    <row r="534" spans="1:13" ht="38.25" hidden="1" x14ac:dyDescent="0.2">
      <c r="A534" s="2" t="s">
        <v>567</v>
      </c>
      <c r="B534" s="3" t="s">
        <v>859</v>
      </c>
      <c r="C534" s="4">
        <v>0</v>
      </c>
      <c r="D534" s="4">
        <v>0</v>
      </c>
      <c r="E534" s="4">
        <v>-1.7</v>
      </c>
      <c r="F534" s="4"/>
      <c r="G534" s="4"/>
      <c r="H534" s="4"/>
      <c r="I534" s="4">
        <v>0</v>
      </c>
      <c r="J534" s="4">
        <v>0</v>
      </c>
      <c r="K534" s="4"/>
      <c r="L534" s="4">
        <v>0</v>
      </c>
    </row>
    <row r="535" spans="1:13" ht="38.25" hidden="1" x14ac:dyDescent="0.2">
      <c r="A535" s="2" t="s">
        <v>694</v>
      </c>
      <c r="B535" s="3" t="s">
        <v>860</v>
      </c>
      <c r="C535" s="4">
        <v>0</v>
      </c>
      <c r="D535" s="4">
        <v>0</v>
      </c>
      <c r="E535" s="4">
        <v>-363.17995999999999</v>
      </c>
      <c r="F535" s="4"/>
      <c r="G535" s="4"/>
      <c r="H535" s="4"/>
      <c r="I535" s="4">
        <v>0</v>
      </c>
      <c r="J535" s="4">
        <v>0</v>
      </c>
      <c r="K535" s="4"/>
      <c r="L535" s="4">
        <v>0</v>
      </c>
    </row>
    <row r="536" spans="1:13" ht="38.25" hidden="1" x14ac:dyDescent="0.2">
      <c r="A536" s="2" t="s">
        <v>573</v>
      </c>
      <c r="B536" s="3" t="s">
        <v>861</v>
      </c>
      <c r="C536" s="4">
        <v>0</v>
      </c>
      <c r="D536" s="4">
        <v>0</v>
      </c>
      <c r="E536" s="4">
        <v>-15.991989999999999</v>
      </c>
      <c r="F536" s="4"/>
      <c r="G536" s="4"/>
      <c r="H536" s="4"/>
      <c r="I536" s="4">
        <v>0</v>
      </c>
      <c r="J536" s="4">
        <v>0</v>
      </c>
      <c r="K536" s="4"/>
      <c r="L536" s="4">
        <v>0</v>
      </c>
    </row>
    <row r="537" spans="1:13" ht="25.5" hidden="1" x14ac:dyDescent="0.2">
      <c r="A537" s="2" t="s">
        <v>568</v>
      </c>
      <c r="B537" s="3" t="s">
        <v>862</v>
      </c>
      <c r="C537" s="4">
        <v>0</v>
      </c>
      <c r="D537" s="4">
        <v>0</v>
      </c>
      <c r="E537" s="4">
        <v>-157.53239000000002</v>
      </c>
      <c r="F537" s="4"/>
      <c r="G537" s="4"/>
      <c r="H537" s="4"/>
      <c r="I537" s="4">
        <v>0</v>
      </c>
      <c r="J537" s="4">
        <v>0</v>
      </c>
      <c r="K537" s="4"/>
      <c r="L537" s="4">
        <v>0</v>
      </c>
    </row>
    <row r="538" spans="1:13" ht="25.5" hidden="1" x14ac:dyDescent="0.2">
      <c r="A538" s="2" t="s">
        <v>569</v>
      </c>
      <c r="B538" s="3" t="s">
        <v>863</v>
      </c>
      <c r="C538" s="4">
        <v>0</v>
      </c>
      <c r="D538" s="4">
        <v>0</v>
      </c>
      <c r="E538" s="4">
        <v>-39.327500000000001</v>
      </c>
      <c r="F538" s="4"/>
      <c r="G538" s="4"/>
      <c r="H538" s="4"/>
      <c r="I538" s="4">
        <v>0</v>
      </c>
      <c r="J538" s="4">
        <v>0</v>
      </c>
      <c r="K538" s="4"/>
      <c r="L538" s="4">
        <v>0</v>
      </c>
    </row>
    <row r="539" spans="1:13" s="16" customFormat="1" ht="38.25" hidden="1" x14ac:dyDescent="0.2">
      <c r="A539" s="2" t="s">
        <v>570</v>
      </c>
      <c r="B539" s="3" t="s">
        <v>864</v>
      </c>
      <c r="C539" s="4">
        <v>0</v>
      </c>
      <c r="D539" s="4">
        <v>0</v>
      </c>
      <c r="E539" s="4">
        <v>-300.51985999999999</v>
      </c>
      <c r="F539" s="4"/>
      <c r="G539" s="4"/>
      <c r="H539" s="4"/>
      <c r="I539" s="4">
        <v>0</v>
      </c>
      <c r="J539" s="4">
        <v>0</v>
      </c>
      <c r="K539" s="4"/>
      <c r="L539" s="4">
        <v>0</v>
      </c>
    </row>
    <row r="540" spans="1:13" ht="38.25" hidden="1" x14ac:dyDescent="0.2">
      <c r="A540" s="2" t="s">
        <v>571</v>
      </c>
      <c r="B540" s="3" t="s">
        <v>865</v>
      </c>
      <c r="C540" s="4">
        <v>0</v>
      </c>
      <c r="D540" s="4">
        <v>0</v>
      </c>
      <c r="E540" s="4">
        <v>-23.7423</v>
      </c>
      <c r="F540" s="4"/>
      <c r="G540" s="4"/>
      <c r="H540" s="4"/>
      <c r="I540" s="4">
        <v>0</v>
      </c>
      <c r="J540" s="4">
        <v>0</v>
      </c>
      <c r="K540" s="4"/>
      <c r="L540" s="4">
        <v>0</v>
      </c>
    </row>
    <row r="541" spans="1:13" s="16" customFormat="1" ht="38.25" hidden="1" x14ac:dyDescent="0.2">
      <c r="A541" s="2" t="s">
        <v>572</v>
      </c>
      <c r="B541" s="3" t="s">
        <v>866</v>
      </c>
      <c r="C541" s="4">
        <v>0</v>
      </c>
      <c r="D541" s="4">
        <v>0</v>
      </c>
      <c r="E541" s="4">
        <v>-288.88916999999998</v>
      </c>
      <c r="F541" s="4"/>
      <c r="G541" s="4"/>
      <c r="H541" s="4"/>
      <c r="I541" s="4">
        <v>0</v>
      </c>
      <c r="J541" s="4">
        <v>0</v>
      </c>
      <c r="K541" s="4"/>
      <c r="L541" s="4">
        <v>0</v>
      </c>
    </row>
    <row r="542" spans="1:13" ht="63.75" hidden="1" x14ac:dyDescent="0.2">
      <c r="A542" s="2" t="s">
        <v>1090</v>
      </c>
      <c r="B542" s="3" t="s">
        <v>1263</v>
      </c>
      <c r="C542" s="4">
        <v>0</v>
      </c>
      <c r="D542" s="4">
        <v>0</v>
      </c>
      <c r="E542" s="4">
        <v>-2.0000000000000002E-5</v>
      </c>
      <c r="F542" s="4"/>
      <c r="G542" s="4"/>
      <c r="H542" s="4"/>
      <c r="I542" s="4">
        <v>0</v>
      </c>
      <c r="J542" s="4">
        <v>0</v>
      </c>
      <c r="K542" s="4"/>
      <c r="L542" s="4">
        <v>0</v>
      </c>
    </row>
    <row r="543" spans="1:13" ht="38.25" hidden="1" x14ac:dyDescent="0.2">
      <c r="A543" s="2" t="s">
        <v>608</v>
      </c>
      <c r="B543" s="3" t="s">
        <v>867</v>
      </c>
      <c r="C543" s="4">
        <v>0</v>
      </c>
      <c r="D543" s="4">
        <v>0</v>
      </c>
      <c r="E543" s="4">
        <v>-14.85582</v>
      </c>
      <c r="F543" s="4"/>
      <c r="G543" s="4"/>
      <c r="H543" s="4"/>
      <c r="I543" s="4">
        <v>0</v>
      </c>
      <c r="J543" s="4">
        <v>0</v>
      </c>
      <c r="K543" s="4"/>
      <c r="L543" s="4">
        <v>0</v>
      </c>
    </row>
    <row r="544" spans="1:13" ht="38.25" hidden="1" x14ac:dyDescent="0.2">
      <c r="A544" s="2" t="s">
        <v>609</v>
      </c>
      <c r="B544" s="3" t="s">
        <v>868</v>
      </c>
      <c r="C544" s="4">
        <v>0</v>
      </c>
      <c r="D544" s="4">
        <v>0</v>
      </c>
      <c r="E544" s="4">
        <v>-233.57488000000001</v>
      </c>
      <c r="F544" s="4"/>
      <c r="G544" s="4"/>
      <c r="H544" s="4"/>
      <c r="I544" s="4">
        <v>0</v>
      </c>
      <c r="J544" s="4">
        <v>0</v>
      </c>
      <c r="K544" s="4"/>
      <c r="L544" s="4">
        <v>0</v>
      </c>
    </row>
    <row r="545" spans="1:12" ht="25.5" hidden="1" x14ac:dyDescent="0.2">
      <c r="A545" s="2" t="s">
        <v>1091</v>
      </c>
      <c r="B545" s="3" t="s">
        <v>1264</v>
      </c>
      <c r="C545" s="4">
        <v>0</v>
      </c>
      <c r="D545" s="4">
        <v>0</v>
      </c>
      <c r="E545" s="4">
        <v>-116.11997</v>
      </c>
      <c r="F545" s="4"/>
      <c r="G545" s="4"/>
      <c r="H545" s="4"/>
      <c r="I545" s="4">
        <v>0</v>
      </c>
      <c r="J545" s="4">
        <v>0</v>
      </c>
      <c r="K545" s="4"/>
      <c r="L545" s="4">
        <v>0</v>
      </c>
    </row>
    <row r="546" spans="1:12" ht="38.25" hidden="1" x14ac:dyDescent="0.2">
      <c r="A546" s="2" t="s">
        <v>1092</v>
      </c>
      <c r="B546" s="3" t="s">
        <v>1265</v>
      </c>
      <c r="C546" s="4">
        <v>0</v>
      </c>
      <c r="D546" s="4">
        <v>0</v>
      </c>
      <c r="E546" s="4">
        <v>-190.27526</v>
      </c>
      <c r="F546" s="4"/>
      <c r="G546" s="4"/>
      <c r="H546" s="4"/>
      <c r="I546" s="4">
        <v>0</v>
      </c>
      <c r="J546" s="4">
        <v>0</v>
      </c>
      <c r="K546" s="4"/>
      <c r="L546" s="4">
        <v>0</v>
      </c>
    </row>
    <row r="547" spans="1:12" s="16" customFormat="1" ht="25.5" hidden="1" x14ac:dyDescent="0.2">
      <c r="A547" s="2" t="s">
        <v>1093</v>
      </c>
      <c r="B547" s="3" t="s">
        <v>869</v>
      </c>
      <c r="C547" s="4">
        <v>0</v>
      </c>
      <c r="D547" s="4">
        <v>0</v>
      </c>
      <c r="E547" s="4">
        <v>-3.9019899999999996</v>
      </c>
      <c r="F547" s="4"/>
      <c r="G547" s="4"/>
      <c r="H547" s="4"/>
      <c r="I547" s="4">
        <v>0</v>
      </c>
      <c r="J547" s="4">
        <v>0</v>
      </c>
      <c r="K547" s="4"/>
      <c r="L547" s="4">
        <v>0</v>
      </c>
    </row>
    <row r="548" spans="1:12" ht="38.25" hidden="1" x14ac:dyDescent="0.2">
      <c r="A548" s="2" t="s">
        <v>573</v>
      </c>
      <c r="B548" s="3" t="s">
        <v>1266</v>
      </c>
      <c r="C548" s="4">
        <v>0</v>
      </c>
      <c r="D548" s="4">
        <v>0</v>
      </c>
      <c r="E548" s="4">
        <v>-839.01826000000005</v>
      </c>
      <c r="F548" s="4"/>
      <c r="G548" s="4"/>
      <c r="H548" s="4"/>
      <c r="I548" s="4">
        <v>0</v>
      </c>
      <c r="J548" s="4">
        <v>0</v>
      </c>
      <c r="K548" s="4"/>
      <c r="L548" s="4">
        <v>0</v>
      </c>
    </row>
    <row r="549" spans="1:12" ht="38.25" hidden="1" x14ac:dyDescent="0.2">
      <c r="A549" s="2" t="s">
        <v>695</v>
      </c>
      <c r="B549" s="3" t="s">
        <v>870</v>
      </c>
      <c r="C549" s="4">
        <v>0</v>
      </c>
      <c r="D549" s="4">
        <v>0</v>
      </c>
      <c r="E549" s="4">
        <v>-228.38806</v>
      </c>
      <c r="F549" s="4"/>
      <c r="G549" s="4"/>
      <c r="H549" s="4"/>
      <c r="I549" s="4">
        <v>0</v>
      </c>
      <c r="J549" s="4">
        <v>0</v>
      </c>
      <c r="K549" s="4"/>
      <c r="L549" s="4">
        <v>0</v>
      </c>
    </row>
    <row r="550" spans="1:12" ht="38.25" hidden="1" x14ac:dyDescent="0.2">
      <c r="A550" s="2" t="s">
        <v>610</v>
      </c>
      <c r="B550" s="3" t="s">
        <v>871</v>
      </c>
      <c r="C550" s="4">
        <v>0</v>
      </c>
      <c r="D550" s="4">
        <v>0</v>
      </c>
      <c r="E550" s="4">
        <v>-230.81635999999997</v>
      </c>
      <c r="F550" s="4"/>
      <c r="G550" s="4"/>
      <c r="H550" s="4"/>
      <c r="I550" s="4">
        <v>0</v>
      </c>
      <c r="J550" s="4">
        <v>0</v>
      </c>
      <c r="K550" s="4"/>
      <c r="L550" s="4">
        <v>0</v>
      </c>
    </row>
    <row r="551" spans="1:12" ht="76.5" hidden="1" x14ac:dyDescent="0.2">
      <c r="A551" s="2" t="s">
        <v>1094</v>
      </c>
      <c r="B551" s="3" t="s">
        <v>1267</v>
      </c>
      <c r="C551" s="4">
        <v>0</v>
      </c>
      <c r="D551" s="4">
        <v>0</v>
      </c>
      <c r="E551" s="4">
        <v>-26.983919999999998</v>
      </c>
      <c r="F551" s="4"/>
      <c r="G551" s="4"/>
      <c r="H551" s="4"/>
      <c r="I551" s="4">
        <v>0</v>
      </c>
      <c r="J551" s="4">
        <v>0</v>
      </c>
      <c r="K551" s="4"/>
      <c r="L551" s="4">
        <v>0</v>
      </c>
    </row>
    <row r="552" spans="1:12" ht="76.5" hidden="1" x14ac:dyDescent="0.2">
      <c r="A552" s="2" t="s">
        <v>1095</v>
      </c>
      <c r="B552" s="3" t="s">
        <v>872</v>
      </c>
      <c r="C552" s="4">
        <v>0</v>
      </c>
      <c r="D552" s="4">
        <v>0</v>
      </c>
      <c r="E552" s="4">
        <v>-161.25039000000001</v>
      </c>
      <c r="F552" s="4"/>
      <c r="G552" s="4"/>
      <c r="H552" s="4"/>
      <c r="I552" s="4">
        <v>0</v>
      </c>
      <c r="J552" s="4">
        <v>0</v>
      </c>
      <c r="K552" s="4"/>
      <c r="L552" s="4">
        <v>0</v>
      </c>
    </row>
    <row r="553" spans="1:12" ht="51" hidden="1" x14ac:dyDescent="0.2">
      <c r="A553" s="2" t="s">
        <v>696</v>
      </c>
      <c r="B553" s="3" t="s">
        <v>873</v>
      </c>
      <c r="C553" s="4">
        <v>0</v>
      </c>
      <c r="D553" s="4">
        <v>0</v>
      </c>
      <c r="E553" s="4">
        <v>-9.48949</v>
      </c>
      <c r="F553" s="4"/>
      <c r="G553" s="4"/>
      <c r="H553" s="4"/>
      <c r="I553" s="4">
        <v>0</v>
      </c>
      <c r="J553" s="4">
        <v>0</v>
      </c>
      <c r="K553" s="4"/>
      <c r="L553" s="4">
        <v>0</v>
      </c>
    </row>
    <row r="554" spans="1:12" ht="51" hidden="1" x14ac:dyDescent="0.2">
      <c r="A554" s="2" t="s">
        <v>611</v>
      </c>
      <c r="B554" s="3" t="s">
        <v>874</v>
      </c>
      <c r="C554" s="4">
        <v>0</v>
      </c>
      <c r="D554" s="4">
        <v>0</v>
      </c>
      <c r="E554" s="4">
        <v>-60.048639999999999</v>
      </c>
      <c r="F554" s="4"/>
      <c r="G554" s="4"/>
      <c r="H554" s="4"/>
      <c r="I554" s="4">
        <v>0</v>
      </c>
      <c r="J554" s="4">
        <v>0</v>
      </c>
      <c r="K554" s="4"/>
      <c r="L554" s="4">
        <v>0</v>
      </c>
    </row>
    <row r="555" spans="1:12" ht="25.5" hidden="1" x14ac:dyDescent="0.2">
      <c r="A555" s="2" t="s">
        <v>697</v>
      </c>
      <c r="B555" s="3" t="s">
        <v>875</v>
      </c>
      <c r="C555" s="4">
        <v>0</v>
      </c>
      <c r="D555" s="4">
        <v>0</v>
      </c>
      <c r="E555" s="4">
        <v>-5989.9640499999996</v>
      </c>
      <c r="F555" s="4"/>
      <c r="G555" s="4"/>
      <c r="H555" s="4"/>
      <c r="I555" s="4">
        <v>0</v>
      </c>
      <c r="J555" s="4">
        <v>0</v>
      </c>
      <c r="K555" s="4"/>
      <c r="L555" s="4">
        <v>0</v>
      </c>
    </row>
    <row r="556" spans="1:12" ht="51" hidden="1" x14ac:dyDescent="0.2">
      <c r="A556" s="2" t="s">
        <v>698</v>
      </c>
      <c r="B556" s="3" t="s">
        <v>876</v>
      </c>
      <c r="C556" s="4">
        <v>0</v>
      </c>
      <c r="D556" s="4">
        <v>0</v>
      </c>
      <c r="E556" s="4">
        <v>-297.86081000000001</v>
      </c>
      <c r="F556" s="4"/>
      <c r="G556" s="4"/>
      <c r="H556" s="4"/>
      <c r="I556" s="4">
        <v>0</v>
      </c>
      <c r="J556" s="4">
        <v>0</v>
      </c>
      <c r="K556" s="4"/>
      <c r="L556" s="4">
        <v>0</v>
      </c>
    </row>
    <row r="557" spans="1:12" ht="89.25" hidden="1" x14ac:dyDescent="0.2">
      <c r="A557" s="2" t="s">
        <v>1096</v>
      </c>
      <c r="B557" s="3" t="s">
        <v>877</v>
      </c>
      <c r="C557" s="4">
        <v>0</v>
      </c>
      <c r="D557" s="4">
        <v>0</v>
      </c>
      <c r="E557" s="4">
        <v>-435.77338000000003</v>
      </c>
      <c r="F557" s="4"/>
      <c r="G557" s="4"/>
      <c r="H557" s="4"/>
      <c r="I557" s="4">
        <v>0</v>
      </c>
      <c r="J557" s="4">
        <v>0</v>
      </c>
      <c r="K557" s="4"/>
      <c r="L557" s="4">
        <v>0</v>
      </c>
    </row>
    <row r="558" spans="1:12" s="16" customFormat="1" ht="38.25" hidden="1" x14ac:dyDescent="0.2">
      <c r="A558" s="2" t="s">
        <v>1097</v>
      </c>
      <c r="B558" s="3" t="s">
        <v>1268</v>
      </c>
      <c r="C558" s="4">
        <v>0</v>
      </c>
      <c r="D558" s="4">
        <v>0</v>
      </c>
      <c r="E558" s="4">
        <v>-63.192779999999999</v>
      </c>
      <c r="F558" s="4"/>
      <c r="G558" s="4"/>
      <c r="H558" s="4"/>
      <c r="I558" s="4">
        <v>0</v>
      </c>
      <c r="J558" s="4">
        <v>0</v>
      </c>
      <c r="K558" s="4"/>
      <c r="L558" s="4">
        <v>0</v>
      </c>
    </row>
    <row r="559" spans="1:12" hidden="1" x14ac:dyDescent="0.2">
      <c r="A559" s="2" t="s">
        <v>699</v>
      </c>
      <c r="B559" s="3" t="s">
        <v>878</v>
      </c>
      <c r="C559" s="4">
        <v>0</v>
      </c>
      <c r="D559" s="4">
        <v>0</v>
      </c>
      <c r="E559" s="4">
        <v>-1507.3808300000001</v>
      </c>
      <c r="F559" s="4"/>
      <c r="G559" s="4"/>
      <c r="H559" s="4"/>
      <c r="I559" s="4">
        <v>0</v>
      </c>
      <c r="J559" s="4">
        <v>0</v>
      </c>
      <c r="K559" s="4"/>
      <c r="L559" s="4">
        <v>0</v>
      </c>
    </row>
    <row r="560" spans="1:12" ht="25.5" hidden="1" x14ac:dyDescent="0.2">
      <c r="A560" s="2" t="s">
        <v>1098</v>
      </c>
      <c r="B560" s="3" t="s">
        <v>1269</v>
      </c>
      <c r="C560" s="4">
        <v>0</v>
      </c>
      <c r="D560" s="4">
        <v>0</v>
      </c>
      <c r="E560" s="4">
        <v>-35.781750000000002</v>
      </c>
      <c r="F560" s="4"/>
      <c r="G560" s="4"/>
      <c r="H560" s="4"/>
      <c r="I560" s="4">
        <v>0</v>
      </c>
      <c r="J560" s="4">
        <v>0</v>
      </c>
      <c r="K560" s="4"/>
      <c r="L560" s="4">
        <v>0</v>
      </c>
    </row>
    <row r="561" spans="1:12" ht="25.5" hidden="1" x14ac:dyDescent="0.2">
      <c r="A561" s="2" t="s">
        <v>700</v>
      </c>
      <c r="B561" s="3" t="s">
        <v>879</v>
      </c>
      <c r="C561" s="4">
        <v>0</v>
      </c>
      <c r="D561" s="4">
        <v>0</v>
      </c>
      <c r="E561" s="4">
        <v>-28677.952229999999</v>
      </c>
      <c r="F561" s="4"/>
      <c r="G561" s="4"/>
      <c r="H561" s="4"/>
      <c r="I561" s="4">
        <v>0</v>
      </c>
      <c r="J561" s="4">
        <v>0</v>
      </c>
      <c r="K561" s="4"/>
      <c r="L561" s="4">
        <v>0</v>
      </c>
    </row>
    <row r="562" spans="1:12" ht="51" hidden="1" x14ac:dyDescent="0.2">
      <c r="A562" s="2" t="s">
        <v>1099</v>
      </c>
      <c r="B562" s="3" t="s">
        <v>1270</v>
      </c>
      <c r="C562" s="4">
        <v>0</v>
      </c>
      <c r="D562" s="4">
        <v>0</v>
      </c>
      <c r="E562" s="4">
        <v>-372.69703999999996</v>
      </c>
      <c r="F562" s="4"/>
      <c r="G562" s="4"/>
      <c r="H562" s="4"/>
      <c r="I562" s="4">
        <v>0</v>
      </c>
      <c r="J562" s="4">
        <v>0</v>
      </c>
      <c r="K562" s="4"/>
      <c r="L562" s="4">
        <v>0</v>
      </c>
    </row>
    <row r="563" spans="1:12" s="16" customFormat="1" ht="89.25" hidden="1" x14ac:dyDescent="0.2">
      <c r="A563" s="2" t="s">
        <v>1100</v>
      </c>
      <c r="B563" s="3" t="s">
        <v>880</v>
      </c>
      <c r="C563" s="4">
        <v>0</v>
      </c>
      <c r="D563" s="4">
        <v>0</v>
      </c>
      <c r="E563" s="4">
        <v>-0.53946000000000005</v>
      </c>
      <c r="F563" s="4"/>
      <c r="G563" s="4"/>
      <c r="H563" s="4"/>
      <c r="I563" s="4">
        <v>0</v>
      </c>
      <c r="J563" s="4">
        <v>0</v>
      </c>
      <c r="K563" s="4"/>
      <c r="L563" s="4">
        <v>0</v>
      </c>
    </row>
    <row r="564" spans="1:12" ht="38.25" hidden="1" x14ac:dyDescent="0.2">
      <c r="A564" s="2" t="s">
        <v>1101</v>
      </c>
      <c r="B564" s="3" t="s">
        <v>1271</v>
      </c>
      <c r="C564" s="4">
        <v>0</v>
      </c>
      <c r="D564" s="4">
        <v>0</v>
      </c>
      <c r="E564" s="4">
        <v>-6237.77</v>
      </c>
      <c r="F564" s="4"/>
      <c r="G564" s="4"/>
      <c r="H564" s="4"/>
      <c r="I564" s="4">
        <v>0</v>
      </c>
      <c r="J564" s="4">
        <v>0</v>
      </c>
      <c r="K564" s="4"/>
      <c r="L564" s="4">
        <v>0</v>
      </c>
    </row>
    <row r="565" spans="1:12" ht="38.25" hidden="1" x14ac:dyDescent="0.2">
      <c r="A565" s="2" t="s">
        <v>612</v>
      </c>
      <c r="B565" s="3" t="s">
        <v>881</v>
      </c>
      <c r="C565" s="4">
        <v>0</v>
      </c>
      <c r="D565" s="4">
        <v>0</v>
      </c>
      <c r="E565" s="4">
        <v>-872.15544</v>
      </c>
      <c r="F565" s="4"/>
      <c r="G565" s="4"/>
      <c r="H565" s="4"/>
      <c r="I565" s="4">
        <v>0</v>
      </c>
      <c r="J565" s="4">
        <v>0</v>
      </c>
      <c r="K565" s="4"/>
      <c r="L565" s="4">
        <v>0</v>
      </c>
    </row>
    <row r="566" spans="1:12" s="16" customFormat="1" ht="38.25" hidden="1" x14ac:dyDescent="0.2">
      <c r="A566" s="2" t="s">
        <v>574</v>
      </c>
      <c r="B566" s="3" t="s">
        <v>882</v>
      </c>
      <c r="C566" s="4">
        <v>0</v>
      </c>
      <c r="D566" s="4">
        <v>0</v>
      </c>
      <c r="E566" s="4">
        <v>-502.39903000000004</v>
      </c>
      <c r="F566" s="4"/>
      <c r="G566" s="4"/>
      <c r="H566" s="4"/>
      <c r="I566" s="4">
        <v>0</v>
      </c>
      <c r="J566" s="4">
        <v>0</v>
      </c>
      <c r="K566" s="4"/>
      <c r="L566" s="4">
        <v>0</v>
      </c>
    </row>
    <row r="567" spans="1:12" x14ac:dyDescent="0.2">
      <c r="A567" s="35" t="s">
        <v>580</v>
      </c>
      <c r="B567" s="36" t="s">
        <v>0</v>
      </c>
      <c r="C567" s="34">
        <f>C568+C578+C580+C586+C595+C600+C604+C612+C616+C624+C630+C634+C638+C640</f>
        <v>83616439.000000015</v>
      </c>
      <c r="D567" s="34">
        <v>86842550.099259987</v>
      </c>
      <c r="E567" s="34">
        <v>76669657.127130002</v>
      </c>
      <c r="F567" s="34"/>
      <c r="G567" s="34"/>
      <c r="H567" s="34"/>
      <c r="I567" s="34">
        <f t="shared" ref="I567:I602" si="24">E567/C567*100</f>
        <v>91.692085963060435</v>
      </c>
      <c r="J567" s="34">
        <f t="shared" ref="J567:J602" si="25">E567/D567*100</f>
        <v>88.285819612042147</v>
      </c>
      <c r="K567" s="34">
        <v>62173349.664180003</v>
      </c>
      <c r="L567" s="34">
        <f t="shared" ref="L567:L602" si="26">E567/K567*100</f>
        <v>123.31595054995368</v>
      </c>
    </row>
    <row r="568" spans="1:12" x14ac:dyDescent="0.2">
      <c r="A568" s="35" t="s">
        <v>477</v>
      </c>
      <c r="B568" s="36" t="s">
        <v>13</v>
      </c>
      <c r="C568" s="34">
        <f>C569+C570+C571+C572+C573+C574+C575+C576+C577</f>
        <v>4594388.5</v>
      </c>
      <c r="D568" s="34">
        <v>4097829.3568500001</v>
      </c>
      <c r="E568" s="34">
        <v>3202178.52085</v>
      </c>
      <c r="F568" s="34"/>
      <c r="G568" s="34"/>
      <c r="H568" s="34"/>
      <c r="I568" s="34">
        <f t="shared" si="24"/>
        <v>69.697600036435745</v>
      </c>
      <c r="J568" s="34">
        <f t="shared" si="25"/>
        <v>78.143286164349064</v>
      </c>
      <c r="K568" s="34">
        <v>2925795.6105300002</v>
      </c>
      <c r="L568" s="34">
        <f t="shared" si="26"/>
        <v>109.44641892705327</v>
      </c>
    </row>
    <row r="569" spans="1:12" ht="25.5" x14ac:dyDescent="0.2">
      <c r="A569" s="2" t="s">
        <v>83</v>
      </c>
      <c r="B569" s="3" t="s">
        <v>14</v>
      </c>
      <c r="C569" s="4">
        <v>6105.9</v>
      </c>
      <c r="D569" s="4">
        <v>5761.6</v>
      </c>
      <c r="E569" s="4">
        <v>3967.79997</v>
      </c>
      <c r="F569" s="4"/>
      <c r="G569" s="4"/>
      <c r="H569" s="4"/>
      <c r="I569" s="4">
        <f t="shared" si="24"/>
        <v>64.98304869061073</v>
      </c>
      <c r="J569" s="4">
        <f t="shared" si="25"/>
        <v>68.866286621771721</v>
      </c>
      <c r="K569" s="4">
        <v>5906.8758499999994</v>
      </c>
      <c r="L569" s="4">
        <f t="shared" si="26"/>
        <v>67.172564156736087</v>
      </c>
    </row>
    <row r="570" spans="1:12" ht="25.5" x14ac:dyDescent="0.2">
      <c r="A570" s="2" t="s">
        <v>84</v>
      </c>
      <c r="B570" s="3" t="s">
        <v>15</v>
      </c>
      <c r="C570" s="4">
        <v>181446.2</v>
      </c>
      <c r="D570" s="4">
        <v>181446.2</v>
      </c>
      <c r="E570" s="4">
        <v>178212.96281999999</v>
      </c>
      <c r="F570" s="4"/>
      <c r="G570" s="4"/>
      <c r="H570" s="4"/>
      <c r="I570" s="4">
        <f t="shared" si="24"/>
        <v>98.218073908409195</v>
      </c>
      <c r="J570" s="4">
        <f t="shared" si="25"/>
        <v>98.218073908409195</v>
      </c>
      <c r="K570" s="4">
        <v>177750.66123</v>
      </c>
      <c r="L570" s="4">
        <f t="shared" si="26"/>
        <v>100.26008431518676</v>
      </c>
    </row>
    <row r="571" spans="1:12" ht="38.25" x14ac:dyDescent="0.2">
      <c r="A571" s="2" t="s">
        <v>85</v>
      </c>
      <c r="B571" s="3" t="s">
        <v>16</v>
      </c>
      <c r="C571" s="4">
        <v>389918</v>
      </c>
      <c r="D571" s="4">
        <v>388032.3</v>
      </c>
      <c r="E571" s="4">
        <v>372370.54038000002</v>
      </c>
      <c r="F571" s="4"/>
      <c r="G571" s="4"/>
      <c r="H571" s="4"/>
      <c r="I571" s="4">
        <f t="shared" si="24"/>
        <v>95.499705163649793</v>
      </c>
      <c r="J571" s="4">
        <f t="shared" si="25"/>
        <v>95.96380001870979</v>
      </c>
      <c r="K571" s="4">
        <v>390792.17012999998</v>
      </c>
      <c r="L571" s="4">
        <f t="shared" si="26"/>
        <v>95.286080132088657</v>
      </c>
    </row>
    <row r="572" spans="1:12" x14ac:dyDescent="0.2">
      <c r="A572" s="2" t="s">
        <v>86</v>
      </c>
      <c r="B572" s="3" t="s">
        <v>17</v>
      </c>
      <c r="C572" s="4">
        <v>265331.09999999998</v>
      </c>
      <c r="D572" s="4">
        <v>279976.40000000002</v>
      </c>
      <c r="E572" s="4">
        <v>275929.62289</v>
      </c>
      <c r="F572" s="4"/>
      <c r="G572" s="4"/>
      <c r="H572" s="4"/>
      <c r="I572" s="4">
        <f t="shared" si="24"/>
        <v>103.99445179626512</v>
      </c>
      <c r="J572" s="4">
        <f t="shared" si="25"/>
        <v>98.554600634196305</v>
      </c>
      <c r="K572" s="4">
        <v>266270.14493999997</v>
      </c>
      <c r="L572" s="4">
        <f t="shared" si="26"/>
        <v>103.62769846096589</v>
      </c>
    </row>
    <row r="573" spans="1:12" ht="25.5" x14ac:dyDescent="0.2">
      <c r="A573" s="2" t="s">
        <v>87</v>
      </c>
      <c r="B573" s="3" t="s">
        <v>18</v>
      </c>
      <c r="C573" s="4">
        <v>289500.59999999998</v>
      </c>
      <c r="D573" s="4">
        <v>287065.90000000002</v>
      </c>
      <c r="E573" s="4">
        <v>275820.9694</v>
      </c>
      <c r="F573" s="4"/>
      <c r="G573" s="4"/>
      <c r="H573" s="4"/>
      <c r="I573" s="4">
        <f t="shared" si="24"/>
        <v>95.274748791539636</v>
      </c>
      <c r="J573" s="4">
        <f t="shared" si="25"/>
        <v>96.082805167733255</v>
      </c>
      <c r="K573" s="4">
        <v>280819.82441</v>
      </c>
      <c r="L573" s="4">
        <f t="shared" si="26"/>
        <v>98.219906653491236</v>
      </c>
    </row>
    <row r="574" spans="1:12" s="16" customFormat="1" x14ac:dyDescent="0.2">
      <c r="A574" s="2" t="s">
        <v>88</v>
      </c>
      <c r="B574" s="3" t="s">
        <v>19</v>
      </c>
      <c r="C574" s="4">
        <v>118245.5</v>
      </c>
      <c r="D574" s="4">
        <v>215213.77466999998</v>
      </c>
      <c r="E574" s="4">
        <v>211390.41491999998</v>
      </c>
      <c r="F574" s="4"/>
      <c r="G574" s="4"/>
      <c r="H574" s="4"/>
      <c r="I574" s="4">
        <f t="shared" si="24"/>
        <v>178.77248176040524</v>
      </c>
      <c r="J574" s="4">
        <f t="shared" si="25"/>
        <v>98.223459555103958</v>
      </c>
      <c r="K574" s="4">
        <v>120535.47354000001</v>
      </c>
      <c r="L574" s="4">
        <f t="shared" si="26"/>
        <v>175.37610191563192</v>
      </c>
    </row>
    <row r="575" spans="1:12" x14ac:dyDescent="0.2">
      <c r="A575" s="2" t="s">
        <v>527</v>
      </c>
      <c r="B575" s="3" t="s">
        <v>528</v>
      </c>
      <c r="C575" s="4">
        <v>186</v>
      </c>
      <c r="D575" s="4">
        <v>115.79346000000001</v>
      </c>
      <c r="E575" s="4">
        <v>29.79346</v>
      </c>
      <c r="F575" s="4"/>
      <c r="G575" s="4"/>
      <c r="H575" s="4"/>
      <c r="I575" s="4">
        <f t="shared" si="24"/>
        <v>16.017989247311828</v>
      </c>
      <c r="J575" s="4">
        <f t="shared" si="25"/>
        <v>25.72982964668298</v>
      </c>
      <c r="K575" s="4">
        <v>169.25051999999999</v>
      </c>
      <c r="L575" s="4">
        <f t="shared" si="26"/>
        <v>17.60317191344523</v>
      </c>
    </row>
    <row r="576" spans="1:12" x14ac:dyDescent="0.2">
      <c r="A576" s="2" t="s">
        <v>89</v>
      </c>
      <c r="B576" s="3" t="s">
        <v>20</v>
      </c>
      <c r="C576" s="4">
        <v>1097825.8</v>
      </c>
      <c r="D576" s="4">
        <v>402787.21013000002</v>
      </c>
      <c r="E576" s="4">
        <v>0</v>
      </c>
      <c r="F576" s="4"/>
      <c r="G576" s="4"/>
      <c r="H576" s="4"/>
      <c r="I576" s="4">
        <f t="shared" si="24"/>
        <v>0</v>
      </c>
      <c r="J576" s="4">
        <f t="shared" si="25"/>
        <v>0</v>
      </c>
      <c r="K576" s="4">
        <v>1497.5</v>
      </c>
      <c r="L576" s="4">
        <f t="shared" si="26"/>
        <v>0</v>
      </c>
    </row>
    <row r="577" spans="1:12" s="16" customFormat="1" x14ac:dyDescent="0.2">
      <c r="A577" s="2" t="s">
        <v>90</v>
      </c>
      <c r="B577" s="3" t="s">
        <v>21</v>
      </c>
      <c r="C577" s="4">
        <v>2245829.4</v>
      </c>
      <c r="D577" s="4">
        <v>2337430.1785900001</v>
      </c>
      <c r="E577" s="4">
        <v>1884456.41701</v>
      </c>
      <c r="F577" s="4"/>
      <c r="G577" s="4"/>
      <c r="H577" s="4"/>
      <c r="I577" s="4">
        <f t="shared" si="24"/>
        <v>83.909152538923919</v>
      </c>
      <c r="J577" s="4">
        <f t="shared" si="25"/>
        <v>80.620864497726046</v>
      </c>
      <c r="K577" s="4">
        <v>1682053.70991</v>
      </c>
      <c r="L577" s="4">
        <f t="shared" si="26"/>
        <v>112.0330704012317</v>
      </c>
    </row>
    <row r="578" spans="1:12" x14ac:dyDescent="0.2">
      <c r="A578" s="35" t="s">
        <v>478</v>
      </c>
      <c r="B578" s="36" t="s">
        <v>22</v>
      </c>
      <c r="C578" s="34">
        <v>31507.3</v>
      </c>
      <c r="D578" s="34">
        <v>31507.3</v>
      </c>
      <c r="E578" s="34">
        <v>31507.3</v>
      </c>
      <c r="F578" s="34"/>
      <c r="G578" s="34"/>
      <c r="H578" s="34"/>
      <c r="I578" s="34">
        <f t="shared" si="24"/>
        <v>100</v>
      </c>
      <c r="J578" s="34">
        <f t="shared" si="25"/>
        <v>100</v>
      </c>
      <c r="K578" s="34">
        <v>30313.4</v>
      </c>
      <c r="L578" s="34">
        <f t="shared" si="26"/>
        <v>103.93852223769025</v>
      </c>
    </row>
    <row r="579" spans="1:12" x14ac:dyDescent="0.2">
      <c r="A579" s="2" t="s">
        <v>91</v>
      </c>
      <c r="B579" s="3" t="s">
        <v>23</v>
      </c>
      <c r="C579" s="4">
        <v>31507.3</v>
      </c>
      <c r="D579" s="4">
        <v>31507.3</v>
      </c>
      <c r="E579" s="4">
        <v>31507.3</v>
      </c>
      <c r="F579" s="4"/>
      <c r="G579" s="4"/>
      <c r="H579" s="4"/>
      <c r="I579" s="4">
        <f t="shared" si="24"/>
        <v>100</v>
      </c>
      <c r="J579" s="4">
        <f t="shared" si="25"/>
        <v>100</v>
      </c>
      <c r="K579" s="4">
        <v>30313.4</v>
      </c>
      <c r="L579" s="4">
        <f t="shared" si="26"/>
        <v>103.93852223769025</v>
      </c>
    </row>
    <row r="580" spans="1:12" ht="25.5" x14ac:dyDescent="0.2">
      <c r="A580" s="35" t="s">
        <v>479</v>
      </c>
      <c r="B580" s="36" t="s">
        <v>24</v>
      </c>
      <c r="C580" s="34">
        <f>C581+C582+C583+C584+C585</f>
        <v>846736.79999999993</v>
      </c>
      <c r="D580" s="34">
        <v>895331.549</v>
      </c>
      <c r="E580" s="34">
        <v>890208.66145000001</v>
      </c>
      <c r="F580" s="34"/>
      <c r="G580" s="34"/>
      <c r="H580" s="34"/>
      <c r="I580" s="34">
        <f t="shared" si="24"/>
        <v>105.13404654787652</v>
      </c>
      <c r="J580" s="34">
        <f t="shared" si="25"/>
        <v>99.427822290444055</v>
      </c>
      <c r="K580" s="34">
        <v>808038.19467999996</v>
      </c>
      <c r="L580" s="34">
        <f t="shared" si="26"/>
        <v>110.16913152261833</v>
      </c>
    </row>
    <row r="581" spans="1:12" x14ac:dyDescent="0.2">
      <c r="A581" s="2" t="s">
        <v>92</v>
      </c>
      <c r="B581" s="3" t="s">
        <v>25</v>
      </c>
      <c r="C581" s="4">
        <v>101363</v>
      </c>
      <c r="D581" s="4">
        <v>110807.6</v>
      </c>
      <c r="E581" s="4">
        <v>110752.21878</v>
      </c>
      <c r="F581" s="4"/>
      <c r="G581" s="4"/>
      <c r="H581" s="4"/>
      <c r="I581" s="4">
        <f t="shared" si="24"/>
        <v>109.26296457287175</v>
      </c>
      <c r="J581" s="4">
        <f t="shared" si="25"/>
        <v>99.95002037766362</v>
      </c>
      <c r="K581" s="4">
        <v>85847.759760000001</v>
      </c>
      <c r="L581" s="4">
        <f t="shared" si="26"/>
        <v>129.01002785585095</v>
      </c>
    </row>
    <row r="582" spans="1:12" ht="25.5" x14ac:dyDescent="0.2">
      <c r="A582" s="2" t="s">
        <v>538</v>
      </c>
      <c r="B582" s="3" t="s">
        <v>26</v>
      </c>
      <c r="C582" s="4">
        <v>208882.5</v>
      </c>
      <c r="D582" s="4">
        <v>210030.7</v>
      </c>
      <c r="E582" s="4">
        <v>209808.37913999998</v>
      </c>
      <c r="F582" s="4"/>
      <c r="G582" s="4"/>
      <c r="H582" s="4"/>
      <c r="I582" s="4">
        <f t="shared" si="24"/>
        <v>100.44325357078738</v>
      </c>
      <c r="J582" s="4">
        <f t="shared" si="25"/>
        <v>99.89414839830556</v>
      </c>
      <c r="K582" s="4">
        <v>214837.24528999999</v>
      </c>
      <c r="L582" s="4">
        <f t="shared" si="26"/>
        <v>97.659220521464164</v>
      </c>
    </row>
    <row r="583" spans="1:12" x14ac:dyDescent="0.2">
      <c r="A583" s="2" t="s">
        <v>93</v>
      </c>
      <c r="B583" s="3" t="s">
        <v>27</v>
      </c>
      <c r="C583" s="4">
        <v>412750.6</v>
      </c>
      <c r="D583" s="4">
        <v>461146.44900000002</v>
      </c>
      <c r="E583" s="4">
        <v>460548.29527999996</v>
      </c>
      <c r="F583" s="4"/>
      <c r="G583" s="4"/>
      <c r="H583" s="4"/>
      <c r="I583" s="4">
        <f t="shared" si="24"/>
        <v>111.58028486936178</v>
      </c>
      <c r="J583" s="4">
        <f t="shared" si="25"/>
        <v>99.870289856661117</v>
      </c>
      <c r="K583" s="4">
        <v>420020.87875999999</v>
      </c>
      <c r="L583" s="4">
        <f t="shared" si="26"/>
        <v>109.64890522577029</v>
      </c>
    </row>
    <row r="584" spans="1:12" x14ac:dyDescent="0.2">
      <c r="A584" s="2" t="s">
        <v>94</v>
      </c>
      <c r="B584" s="3" t="s">
        <v>28</v>
      </c>
      <c r="C584" s="4">
        <v>6800</v>
      </c>
      <c r="D584" s="4">
        <v>16269.9</v>
      </c>
      <c r="E584" s="4">
        <v>12329.61335</v>
      </c>
      <c r="F584" s="4"/>
      <c r="G584" s="4"/>
      <c r="H584" s="4"/>
      <c r="I584" s="4">
        <f t="shared" si="24"/>
        <v>181.31784338235292</v>
      </c>
      <c r="J584" s="4">
        <f t="shared" si="25"/>
        <v>75.781740207376814</v>
      </c>
      <c r="K584" s="4">
        <v>4654.7804999999998</v>
      </c>
      <c r="L584" s="4" t="s">
        <v>1347</v>
      </c>
    </row>
    <row r="585" spans="1:12" s="16" customFormat="1" ht="25.5" x14ac:dyDescent="0.2">
      <c r="A585" s="2" t="s">
        <v>95</v>
      </c>
      <c r="B585" s="3" t="s">
        <v>29</v>
      </c>
      <c r="C585" s="4">
        <v>116940.7</v>
      </c>
      <c r="D585" s="4">
        <v>97076.9</v>
      </c>
      <c r="E585" s="4">
        <v>96770.154900000009</v>
      </c>
      <c r="F585" s="4"/>
      <c r="G585" s="4"/>
      <c r="H585" s="4"/>
      <c r="I585" s="4">
        <f t="shared" si="24"/>
        <v>82.751475662451142</v>
      </c>
      <c r="J585" s="4">
        <f t="shared" si="25"/>
        <v>99.684018443110574</v>
      </c>
      <c r="K585" s="4">
        <v>82677.530370000008</v>
      </c>
      <c r="L585" s="4">
        <f t="shared" si="26"/>
        <v>117.04528965358838</v>
      </c>
    </row>
    <row r="586" spans="1:12" x14ac:dyDescent="0.2">
      <c r="A586" s="35" t="s">
        <v>480</v>
      </c>
      <c r="B586" s="36" t="s">
        <v>30</v>
      </c>
      <c r="C586" s="34">
        <f>C587+C588+C589+C590+C591+C592+C593+C594</f>
        <v>20373181.300000004</v>
      </c>
      <c r="D586" s="34">
        <v>20775209.04611</v>
      </c>
      <c r="E586" s="34">
        <v>18390965.120039999</v>
      </c>
      <c r="F586" s="34"/>
      <c r="G586" s="34"/>
      <c r="H586" s="34"/>
      <c r="I586" s="34">
        <f t="shared" si="24"/>
        <v>90.270463160507958</v>
      </c>
      <c r="J586" s="34">
        <f t="shared" si="25"/>
        <v>88.523610420582358</v>
      </c>
      <c r="K586" s="34">
        <v>13978060.90086</v>
      </c>
      <c r="L586" s="34">
        <f t="shared" si="26"/>
        <v>131.57021743200801</v>
      </c>
    </row>
    <row r="587" spans="1:12" x14ac:dyDescent="0.2">
      <c r="A587" s="2" t="s">
        <v>96</v>
      </c>
      <c r="B587" s="3" t="s">
        <v>31</v>
      </c>
      <c r="C587" s="4">
        <v>310694.09999999998</v>
      </c>
      <c r="D587" s="4">
        <v>331333.5</v>
      </c>
      <c r="E587" s="4">
        <v>308376.53989999997</v>
      </c>
      <c r="F587" s="4"/>
      <c r="G587" s="4"/>
      <c r="H587" s="4"/>
      <c r="I587" s="4">
        <f t="shared" si="24"/>
        <v>99.254070128785827</v>
      </c>
      <c r="J587" s="4">
        <f t="shared" si="25"/>
        <v>93.071343495300042</v>
      </c>
      <c r="K587" s="4">
        <v>282582.42614</v>
      </c>
      <c r="L587" s="4">
        <f t="shared" si="26"/>
        <v>109.12799642650842</v>
      </c>
    </row>
    <row r="588" spans="1:12" x14ac:dyDescent="0.2">
      <c r="A588" s="2" t="s">
        <v>97</v>
      </c>
      <c r="B588" s="3" t="s">
        <v>32</v>
      </c>
      <c r="C588" s="4">
        <v>2072692.1</v>
      </c>
      <c r="D588" s="4">
        <v>2080043.6</v>
      </c>
      <c r="E588" s="4">
        <v>2017021.5231400002</v>
      </c>
      <c r="F588" s="4"/>
      <c r="G588" s="4"/>
      <c r="H588" s="4"/>
      <c r="I588" s="4">
        <f t="shared" si="24"/>
        <v>97.314093257749192</v>
      </c>
      <c r="J588" s="4">
        <f t="shared" si="25"/>
        <v>96.970155968846043</v>
      </c>
      <c r="K588" s="4">
        <v>2039906.04051</v>
      </c>
      <c r="L588" s="4">
        <f t="shared" si="26"/>
        <v>98.878158262412981</v>
      </c>
    </row>
    <row r="589" spans="1:12" x14ac:dyDescent="0.2">
      <c r="A589" s="2" t="s">
        <v>481</v>
      </c>
      <c r="B589" s="3" t="s">
        <v>33</v>
      </c>
      <c r="C589" s="4">
        <v>20253.400000000001</v>
      </c>
      <c r="D589" s="4">
        <v>16109.2</v>
      </c>
      <c r="E589" s="4">
        <v>12183.075650000001</v>
      </c>
      <c r="F589" s="4"/>
      <c r="G589" s="4"/>
      <c r="H589" s="4"/>
      <c r="I589" s="4">
        <f t="shared" si="24"/>
        <v>60.153236740497896</v>
      </c>
      <c r="J589" s="4">
        <f t="shared" si="25"/>
        <v>75.62806129416731</v>
      </c>
      <c r="K589" s="4">
        <v>18738.0897</v>
      </c>
      <c r="L589" s="4">
        <f t="shared" si="26"/>
        <v>65.017703752373436</v>
      </c>
    </row>
    <row r="590" spans="1:12" x14ac:dyDescent="0.2">
      <c r="A590" s="2" t="s">
        <v>98</v>
      </c>
      <c r="B590" s="3" t="s">
        <v>34</v>
      </c>
      <c r="C590" s="4">
        <v>495007.1</v>
      </c>
      <c r="D590" s="4">
        <v>534818.98719999997</v>
      </c>
      <c r="E590" s="4">
        <v>520035.85719000001</v>
      </c>
      <c r="F590" s="4"/>
      <c r="G590" s="4"/>
      <c r="H590" s="4"/>
      <c r="I590" s="4">
        <f t="shared" si="24"/>
        <v>105.05624205996239</v>
      </c>
      <c r="J590" s="4">
        <f t="shared" si="25"/>
        <v>97.235862906177701</v>
      </c>
      <c r="K590" s="4">
        <v>496605.96531</v>
      </c>
      <c r="L590" s="4">
        <f t="shared" si="26"/>
        <v>104.71800451800337</v>
      </c>
    </row>
    <row r="591" spans="1:12" s="16" customFormat="1" x14ac:dyDescent="0.2">
      <c r="A591" s="2" t="s">
        <v>99</v>
      </c>
      <c r="B591" s="3" t="s">
        <v>35</v>
      </c>
      <c r="C591" s="4">
        <v>3399364.9</v>
      </c>
      <c r="D591" s="4">
        <v>3400257.1</v>
      </c>
      <c r="E591" s="4">
        <v>2727621.21899</v>
      </c>
      <c r="F591" s="4"/>
      <c r="G591" s="4"/>
      <c r="H591" s="4"/>
      <c r="I591" s="4">
        <f t="shared" si="24"/>
        <v>80.239141699380383</v>
      </c>
      <c r="J591" s="4">
        <f t="shared" si="25"/>
        <v>80.218087596670259</v>
      </c>
      <c r="K591" s="4">
        <v>272786.92492999998</v>
      </c>
      <c r="L591" s="4" t="s">
        <v>1347</v>
      </c>
    </row>
    <row r="592" spans="1:12" x14ac:dyDescent="0.2">
      <c r="A592" s="2" t="s">
        <v>100</v>
      </c>
      <c r="B592" s="3" t="s">
        <v>36</v>
      </c>
      <c r="C592" s="4">
        <v>11352689</v>
      </c>
      <c r="D592" s="4">
        <v>11548248.958899999</v>
      </c>
      <c r="E592" s="4">
        <v>10240217.509889999</v>
      </c>
      <c r="F592" s="4"/>
      <c r="G592" s="4"/>
      <c r="H592" s="4"/>
      <c r="I592" s="4">
        <f t="shared" si="24"/>
        <v>90.200810661597444</v>
      </c>
      <c r="J592" s="4">
        <f t="shared" si="25"/>
        <v>88.673335207222678</v>
      </c>
      <c r="K592" s="4">
        <v>9448556.2508199997</v>
      </c>
      <c r="L592" s="4">
        <f t="shared" si="26"/>
        <v>108.37864789132514</v>
      </c>
    </row>
    <row r="593" spans="1:12" x14ac:dyDescent="0.2">
      <c r="A593" s="2" t="s">
        <v>101</v>
      </c>
      <c r="B593" s="3" t="s">
        <v>37</v>
      </c>
      <c r="C593" s="4">
        <v>142044.1</v>
      </c>
      <c r="D593" s="4">
        <v>163973.50784999999</v>
      </c>
      <c r="E593" s="4">
        <v>135062.50559000002</v>
      </c>
      <c r="F593" s="4"/>
      <c r="G593" s="4"/>
      <c r="H593" s="4"/>
      <c r="I593" s="4">
        <f t="shared" si="24"/>
        <v>95.084910665068108</v>
      </c>
      <c r="J593" s="4">
        <f t="shared" si="25"/>
        <v>82.368491935631909</v>
      </c>
      <c r="K593" s="4">
        <v>93552.951969999995</v>
      </c>
      <c r="L593" s="4">
        <f t="shared" si="26"/>
        <v>144.37011633081451</v>
      </c>
    </row>
    <row r="594" spans="1:12" x14ac:dyDescent="0.2">
      <c r="A594" s="2" t="s">
        <v>102</v>
      </c>
      <c r="B594" s="3" t="s">
        <v>38</v>
      </c>
      <c r="C594" s="4">
        <v>2580436.6</v>
      </c>
      <c r="D594" s="4">
        <v>2700424.1921599996</v>
      </c>
      <c r="E594" s="4">
        <v>2430446.8896900001</v>
      </c>
      <c r="F594" s="4"/>
      <c r="G594" s="4"/>
      <c r="H594" s="4"/>
      <c r="I594" s="4">
        <f t="shared" si="24"/>
        <v>94.187428968028115</v>
      </c>
      <c r="J594" s="4">
        <f t="shared" si="25"/>
        <v>90.002411352490086</v>
      </c>
      <c r="K594" s="4">
        <v>1325332.2514800001</v>
      </c>
      <c r="L594" s="4">
        <f t="shared" si="26"/>
        <v>183.38396933870109</v>
      </c>
    </row>
    <row r="595" spans="1:12" x14ac:dyDescent="0.2">
      <c r="A595" s="35" t="s">
        <v>482</v>
      </c>
      <c r="B595" s="36" t="s">
        <v>39</v>
      </c>
      <c r="C595" s="34">
        <f>C596+C597+C598+C599</f>
        <v>3931767.0000000005</v>
      </c>
      <c r="D595" s="34">
        <v>3981060.2221500003</v>
      </c>
      <c r="E595" s="34">
        <v>2496863.6316900002</v>
      </c>
      <c r="F595" s="34"/>
      <c r="G595" s="34"/>
      <c r="H595" s="34"/>
      <c r="I595" s="34">
        <f t="shared" si="24"/>
        <v>63.504872788494325</v>
      </c>
      <c r="J595" s="34">
        <f t="shared" si="25"/>
        <v>62.718559689146105</v>
      </c>
      <c r="K595" s="34">
        <v>2195786.36161</v>
      </c>
      <c r="L595" s="34">
        <f t="shared" si="26"/>
        <v>113.71159213591451</v>
      </c>
    </row>
    <row r="596" spans="1:12" s="16" customFormat="1" x14ac:dyDescent="0.2">
      <c r="A596" s="2" t="s">
        <v>103</v>
      </c>
      <c r="B596" s="3" t="s">
        <v>40</v>
      </c>
      <c r="C596" s="4">
        <v>373797.2</v>
      </c>
      <c r="D596" s="4">
        <v>372722.2</v>
      </c>
      <c r="E596" s="4">
        <v>178703.09931999998</v>
      </c>
      <c r="F596" s="4"/>
      <c r="G596" s="4"/>
      <c r="H596" s="4"/>
      <c r="I596" s="4">
        <f t="shared" si="24"/>
        <v>47.807500783847487</v>
      </c>
      <c r="J596" s="4">
        <f t="shared" si="25"/>
        <v>47.945386488918551</v>
      </c>
      <c r="K596" s="4">
        <v>120699.1735</v>
      </c>
      <c r="L596" s="4">
        <f t="shared" si="26"/>
        <v>148.05660564030291</v>
      </c>
    </row>
    <row r="597" spans="1:12" x14ac:dyDescent="0.2">
      <c r="A597" s="2" t="s">
        <v>104</v>
      </c>
      <c r="B597" s="3" t="s">
        <v>41</v>
      </c>
      <c r="C597" s="4">
        <v>2751285.7</v>
      </c>
      <c r="D597" s="4">
        <v>2803497.42215</v>
      </c>
      <c r="E597" s="4">
        <v>1534692.0388100001</v>
      </c>
      <c r="F597" s="4"/>
      <c r="G597" s="4"/>
      <c r="H597" s="4"/>
      <c r="I597" s="4">
        <f t="shared" si="24"/>
        <v>55.780904135473818</v>
      </c>
      <c r="J597" s="4">
        <f t="shared" si="25"/>
        <v>54.742052790369463</v>
      </c>
      <c r="K597" s="4">
        <v>1479144.4493399998</v>
      </c>
      <c r="L597" s="4">
        <f t="shared" si="26"/>
        <v>103.75538639885956</v>
      </c>
    </row>
    <row r="598" spans="1:12" x14ac:dyDescent="0.2">
      <c r="A598" s="2" t="s">
        <v>105</v>
      </c>
      <c r="B598" s="3" t="s">
        <v>106</v>
      </c>
      <c r="C598" s="4">
        <v>659895.69999999995</v>
      </c>
      <c r="D598" s="4">
        <v>659893.4</v>
      </c>
      <c r="E598" s="4">
        <v>641268.76007000008</v>
      </c>
      <c r="F598" s="4">
        <v>0</v>
      </c>
      <c r="G598" s="4">
        <v>0</v>
      </c>
      <c r="H598" s="4">
        <v>0</v>
      </c>
      <c r="I598" s="4">
        <f t="shared" si="24"/>
        <v>97.177290300573276</v>
      </c>
      <c r="J598" s="4">
        <f t="shared" si="25"/>
        <v>97.177629003411766</v>
      </c>
      <c r="K598" s="4">
        <v>453200.26654000004</v>
      </c>
      <c r="L598" s="4">
        <f t="shared" si="26"/>
        <v>141.49787796150841</v>
      </c>
    </row>
    <row r="599" spans="1:12" x14ac:dyDescent="0.2">
      <c r="A599" s="2" t="s">
        <v>107</v>
      </c>
      <c r="B599" s="3" t="s">
        <v>42</v>
      </c>
      <c r="C599" s="4">
        <v>146788.4</v>
      </c>
      <c r="D599" s="4">
        <v>144947.20000000001</v>
      </c>
      <c r="E599" s="4">
        <v>142199.73349000001</v>
      </c>
      <c r="F599" s="4">
        <v>0</v>
      </c>
      <c r="G599" s="4">
        <v>0</v>
      </c>
      <c r="H599" s="4">
        <v>0</v>
      </c>
      <c r="I599" s="4">
        <f t="shared" si="24"/>
        <v>96.873958357744911</v>
      </c>
      <c r="J599" s="4">
        <f t="shared" si="25"/>
        <v>98.104505288822423</v>
      </c>
      <c r="K599" s="4">
        <v>142742.47222999998</v>
      </c>
      <c r="L599" s="4">
        <f t="shared" si="26"/>
        <v>99.619777679676545</v>
      </c>
    </row>
    <row r="600" spans="1:12" x14ac:dyDescent="0.2">
      <c r="A600" s="35" t="s">
        <v>483</v>
      </c>
      <c r="B600" s="36" t="s">
        <v>43</v>
      </c>
      <c r="C600" s="34">
        <f>C601+C602+C603</f>
        <v>455874.39999999997</v>
      </c>
      <c r="D600" s="34">
        <v>193051.3</v>
      </c>
      <c r="E600" s="34">
        <v>105948.38505</v>
      </c>
      <c r="F600" s="34">
        <v>0</v>
      </c>
      <c r="G600" s="34">
        <v>0</v>
      </c>
      <c r="H600" s="34">
        <v>0</v>
      </c>
      <c r="I600" s="34">
        <f t="shared" si="24"/>
        <v>23.240696351889909</v>
      </c>
      <c r="J600" s="34">
        <f t="shared" si="25"/>
        <v>54.88094876853976</v>
      </c>
      <c r="K600" s="34">
        <v>109355.48097</v>
      </c>
      <c r="L600" s="34">
        <f t="shared" si="26"/>
        <v>96.884384861390998</v>
      </c>
    </row>
    <row r="601" spans="1:12" x14ac:dyDescent="0.2">
      <c r="A601" s="2" t="s">
        <v>616</v>
      </c>
      <c r="B601" s="3" t="s">
        <v>619</v>
      </c>
      <c r="C601" s="4">
        <v>1706.2</v>
      </c>
      <c r="D601" s="4">
        <v>1706.2</v>
      </c>
      <c r="E601" s="4">
        <v>1706.0940399999999</v>
      </c>
      <c r="F601" s="4"/>
      <c r="G601" s="4"/>
      <c r="H601" s="4"/>
      <c r="I601" s="4">
        <f t="shared" si="24"/>
        <v>99.993789708123302</v>
      </c>
      <c r="J601" s="4">
        <f t="shared" si="25"/>
        <v>99.993789708123302</v>
      </c>
      <c r="K601" s="4">
        <v>3458.7590099999998</v>
      </c>
      <c r="L601" s="4">
        <f t="shared" si="26"/>
        <v>49.326768215632349</v>
      </c>
    </row>
    <row r="602" spans="1:12" s="16" customFormat="1" x14ac:dyDescent="0.2">
      <c r="A602" s="2" t="s">
        <v>108</v>
      </c>
      <c r="B602" s="3" t="s">
        <v>44</v>
      </c>
      <c r="C602" s="4">
        <v>27589.1</v>
      </c>
      <c r="D602" s="4">
        <v>27589.1</v>
      </c>
      <c r="E602" s="4">
        <v>26421.762280000003</v>
      </c>
      <c r="F602" s="4"/>
      <c r="G602" s="4"/>
      <c r="H602" s="4"/>
      <c r="I602" s="4">
        <f t="shared" si="24"/>
        <v>95.768844507432291</v>
      </c>
      <c r="J602" s="4">
        <f t="shared" si="25"/>
        <v>95.768844507432291</v>
      </c>
      <c r="K602" s="4">
        <v>25490.48372</v>
      </c>
      <c r="L602" s="4">
        <f t="shared" si="26"/>
        <v>103.65343620085685</v>
      </c>
    </row>
    <row r="603" spans="1:12" x14ac:dyDescent="0.2">
      <c r="A603" s="2" t="s">
        <v>109</v>
      </c>
      <c r="B603" s="3" t="s">
        <v>45</v>
      </c>
      <c r="C603" s="4">
        <v>426579.1</v>
      </c>
      <c r="D603" s="4">
        <v>163756</v>
      </c>
      <c r="E603" s="4">
        <v>77820.528730000005</v>
      </c>
      <c r="F603" s="4"/>
      <c r="G603" s="4"/>
      <c r="H603" s="4"/>
      <c r="I603" s="4">
        <f t="shared" ref="I603:I661" si="27">E603/C603*100</f>
        <v>18.24293049753258</v>
      </c>
      <c r="J603" s="4">
        <f t="shared" ref="J603:J661" si="28">E603/D603*100</f>
        <v>47.522245737560766</v>
      </c>
      <c r="K603" s="4">
        <v>80406.238239999991</v>
      </c>
      <c r="L603" s="4">
        <f t="shared" ref="L603:L663" si="29">E603/K603*100</f>
        <v>96.784192910154502</v>
      </c>
    </row>
    <row r="604" spans="1:12" x14ac:dyDescent="0.2">
      <c r="A604" s="35" t="s">
        <v>484</v>
      </c>
      <c r="B604" s="36" t="s">
        <v>46</v>
      </c>
      <c r="C604" s="34">
        <f>C605+C606+C607+C608+C609+C610+C611</f>
        <v>16292992.700000003</v>
      </c>
      <c r="D604" s="34">
        <v>17061077.24509</v>
      </c>
      <c r="E604" s="34">
        <v>15250828.44902</v>
      </c>
      <c r="F604" s="34"/>
      <c r="G604" s="34"/>
      <c r="H604" s="34"/>
      <c r="I604" s="34">
        <f t="shared" si="27"/>
        <v>93.603604505512351</v>
      </c>
      <c r="J604" s="34">
        <f t="shared" si="28"/>
        <v>89.389598499174667</v>
      </c>
      <c r="K604" s="34">
        <v>15313737.33814</v>
      </c>
      <c r="L604" s="34">
        <f t="shared" si="29"/>
        <v>99.58919963343422</v>
      </c>
    </row>
    <row r="605" spans="1:12" x14ac:dyDescent="0.2">
      <c r="A605" s="2" t="s">
        <v>110</v>
      </c>
      <c r="B605" s="3" t="s">
        <v>47</v>
      </c>
      <c r="C605" s="4">
        <v>3506068.8</v>
      </c>
      <c r="D605" s="4">
        <v>3540746.5</v>
      </c>
      <c r="E605" s="4">
        <v>3357757.0148400003</v>
      </c>
      <c r="F605" s="4"/>
      <c r="G605" s="4"/>
      <c r="H605" s="4"/>
      <c r="I605" s="4">
        <f t="shared" si="27"/>
        <v>95.76985525326829</v>
      </c>
      <c r="J605" s="4">
        <f t="shared" si="28"/>
        <v>94.831895331676535</v>
      </c>
      <c r="K605" s="4">
        <v>3142163.33121</v>
      </c>
      <c r="L605" s="4">
        <f t="shared" si="29"/>
        <v>106.86131371620897</v>
      </c>
    </row>
    <row r="606" spans="1:12" x14ac:dyDescent="0.2">
      <c r="A606" s="2" t="s">
        <v>111</v>
      </c>
      <c r="B606" s="3" t="s">
        <v>48</v>
      </c>
      <c r="C606" s="4">
        <v>9632761.8000000007</v>
      </c>
      <c r="D606" s="4">
        <v>10093000.19509</v>
      </c>
      <c r="E606" s="4">
        <v>8864485.3352300003</v>
      </c>
      <c r="F606" s="4"/>
      <c r="G606" s="4"/>
      <c r="H606" s="4"/>
      <c r="I606" s="4">
        <f t="shared" si="27"/>
        <v>92.024338598614577</v>
      </c>
      <c r="J606" s="4">
        <f t="shared" si="28"/>
        <v>87.828050766731963</v>
      </c>
      <c r="K606" s="4">
        <v>8966100.57491</v>
      </c>
      <c r="L606" s="4">
        <f t="shared" si="29"/>
        <v>98.866672988652937</v>
      </c>
    </row>
    <row r="607" spans="1:12" x14ac:dyDescent="0.2">
      <c r="A607" s="2" t="s">
        <v>581</v>
      </c>
      <c r="B607" s="3" t="s">
        <v>585</v>
      </c>
      <c r="C607" s="4">
        <v>406060.3</v>
      </c>
      <c r="D607" s="4">
        <v>414330.6</v>
      </c>
      <c r="E607" s="4">
        <v>406877.91842</v>
      </c>
      <c r="F607" s="4"/>
      <c r="G607" s="4"/>
      <c r="H607" s="4"/>
      <c r="I607" s="4">
        <f t="shared" si="27"/>
        <v>100.2013539417668</v>
      </c>
      <c r="J607" s="4">
        <f t="shared" si="28"/>
        <v>98.20127174290289</v>
      </c>
      <c r="K607" s="4">
        <v>348798.18794999999</v>
      </c>
      <c r="L607" s="4">
        <f t="shared" si="29"/>
        <v>116.65138537884998</v>
      </c>
    </row>
    <row r="608" spans="1:12" x14ac:dyDescent="0.2">
      <c r="A608" s="2" t="s">
        <v>112</v>
      </c>
      <c r="B608" s="3" t="s">
        <v>49</v>
      </c>
      <c r="C608" s="4">
        <v>1812567</v>
      </c>
      <c r="D608" s="4">
        <v>1813005.8</v>
      </c>
      <c r="E608" s="4">
        <v>1773361.01669</v>
      </c>
      <c r="F608" s="4"/>
      <c r="G608" s="4"/>
      <c r="H608" s="4"/>
      <c r="I608" s="4">
        <f t="shared" si="27"/>
        <v>97.836991222393436</v>
      </c>
      <c r="J608" s="4">
        <f t="shared" si="28"/>
        <v>97.813311832207035</v>
      </c>
      <c r="K608" s="4">
        <v>1741386.2599200001</v>
      </c>
      <c r="L608" s="4">
        <f t="shared" si="29"/>
        <v>101.83616682329104</v>
      </c>
    </row>
    <row r="609" spans="1:12" x14ac:dyDescent="0.2">
      <c r="A609" s="2" t="s">
        <v>113</v>
      </c>
      <c r="B609" s="3" t="s">
        <v>50</v>
      </c>
      <c r="C609" s="4">
        <v>140395.79999999999</v>
      </c>
      <c r="D609" s="4">
        <v>137693.70000000001</v>
      </c>
      <c r="E609" s="4">
        <v>112955.9353</v>
      </c>
      <c r="F609" s="4"/>
      <c r="G609" s="4"/>
      <c r="H609" s="4"/>
      <c r="I609" s="4">
        <f t="shared" si="27"/>
        <v>80.455352154409184</v>
      </c>
      <c r="J609" s="4">
        <f t="shared" si="28"/>
        <v>82.034207302149625</v>
      </c>
      <c r="K609" s="4">
        <v>99345.077730000005</v>
      </c>
      <c r="L609" s="4">
        <f t="shared" si="29"/>
        <v>113.70058575724464</v>
      </c>
    </row>
    <row r="610" spans="1:12" s="16" customFormat="1" x14ac:dyDescent="0.2">
      <c r="A610" s="2" t="s">
        <v>883</v>
      </c>
      <c r="B610" s="3" t="s">
        <v>51</v>
      </c>
      <c r="C610" s="4">
        <v>197922.5</v>
      </c>
      <c r="D610" s="4">
        <v>212429.4</v>
      </c>
      <c r="E610" s="4">
        <v>118223.68033</v>
      </c>
      <c r="F610" s="4"/>
      <c r="G610" s="4"/>
      <c r="H610" s="4"/>
      <c r="I610" s="4">
        <f t="shared" si="27"/>
        <v>59.732309530245431</v>
      </c>
      <c r="J610" s="4">
        <f t="shared" si="28"/>
        <v>55.65316304146225</v>
      </c>
      <c r="K610" s="4">
        <v>211952.65830000001</v>
      </c>
      <c r="L610" s="4">
        <f t="shared" si="29"/>
        <v>55.778342804582792</v>
      </c>
    </row>
    <row r="611" spans="1:12" x14ac:dyDescent="0.2">
      <c r="A611" s="2" t="s">
        <v>114</v>
      </c>
      <c r="B611" s="3" t="s">
        <v>52</v>
      </c>
      <c r="C611" s="4">
        <v>597216.5</v>
      </c>
      <c r="D611" s="4">
        <v>849871.05</v>
      </c>
      <c r="E611" s="4">
        <v>617167.54821000004</v>
      </c>
      <c r="F611" s="4"/>
      <c r="G611" s="4"/>
      <c r="H611" s="4"/>
      <c r="I611" s="4">
        <f t="shared" si="27"/>
        <v>103.34067263881693</v>
      </c>
      <c r="J611" s="4">
        <f t="shared" si="28"/>
        <v>72.618963572179567</v>
      </c>
      <c r="K611" s="4">
        <v>803991.24812</v>
      </c>
      <c r="L611" s="4">
        <f t="shared" si="29"/>
        <v>76.762968459313925</v>
      </c>
    </row>
    <row r="612" spans="1:12" x14ac:dyDescent="0.2">
      <c r="A612" s="35" t="s">
        <v>115</v>
      </c>
      <c r="B612" s="36" t="s">
        <v>53</v>
      </c>
      <c r="C612" s="34">
        <f>C613+C614+C615</f>
        <v>2260513.2999999998</v>
      </c>
      <c r="D612" s="34">
        <v>2257739.2356799999</v>
      </c>
      <c r="E612" s="34">
        <v>2001960.3281500002</v>
      </c>
      <c r="F612" s="34"/>
      <c r="G612" s="34"/>
      <c r="H612" s="34"/>
      <c r="I612" s="34">
        <f t="shared" si="27"/>
        <v>88.562200812974652</v>
      </c>
      <c r="J612" s="34">
        <f t="shared" si="28"/>
        <v>88.671016409343537</v>
      </c>
      <c r="K612" s="34">
        <v>1760948.1068199999</v>
      </c>
      <c r="L612" s="34">
        <f t="shared" si="29"/>
        <v>113.6865033328683</v>
      </c>
    </row>
    <row r="613" spans="1:12" s="16" customFormat="1" x14ac:dyDescent="0.2">
      <c r="A613" s="2" t="s">
        <v>116</v>
      </c>
      <c r="B613" s="3" t="s">
        <v>54</v>
      </c>
      <c r="C613" s="4">
        <v>2170513</v>
      </c>
      <c r="D613" s="4">
        <v>2167895.2356799999</v>
      </c>
      <c r="E613" s="4">
        <v>1916239.6627400001</v>
      </c>
      <c r="F613" s="4"/>
      <c r="G613" s="4"/>
      <c r="H613" s="4"/>
      <c r="I613" s="4">
        <f t="shared" si="27"/>
        <v>88.285104154639939</v>
      </c>
      <c r="J613" s="4">
        <f t="shared" si="28"/>
        <v>88.391709673135395</v>
      </c>
      <c r="K613" s="4">
        <v>1670487.2063499999</v>
      </c>
      <c r="L613" s="4">
        <f t="shared" si="29"/>
        <v>114.71142403580372</v>
      </c>
    </row>
    <row r="614" spans="1:12" x14ac:dyDescent="0.2">
      <c r="A614" s="2" t="s">
        <v>617</v>
      </c>
      <c r="B614" s="3" t="s">
        <v>620</v>
      </c>
      <c r="C614" s="4">
        <v>13246.5</v>
      </c>
      <c r="D614" s="4">
        <v>13246.5</v>
      </c>
      <c r="E614" s="4">
        <v>13246.5</v>
      </c>
      <c r="F614" s="4"/>
      <c r="G614" s="4"/>
      <c r="H614" s="4"/>
      <c r="I614" s="4">
        <f t="shared" si="27"/>
        <v>100</v>
      </c>
      <c r="J614" s="4">
        <f t="shared" si="28"/>
        <v>100</v>
      </c>
      <c r="K614" s="4">
        <v>13151.1</v>
      </c>
      <c r="L614" s="4">
        <f t="shared" si="29"/>
        <v>100.72541460410156</v>
      </c>
    </row>
    <row r="615" spans="1:12" x14ac:dyDescent="0.2">
      <c r="A615" s="2" t="s">
        <v>117</v>
      </c>
      <c r="B615" s="3" t="s">
        <v>55</v>
      </c>
      <c r="C615" s="4">
        <v>76753.8</v>
      </c>
      <c r="D615" s="4">
        <v>76597.5</v>
      </c>
      <c r="E615" s="4">
        <v>72474.165410000001</v>
      </c>
      <c r="F615" s="4"/>
      <c r="G615" s="4"/>
      <c r="H615" s="4"/>
      <c r="I615" s="4">
        <f t="shared" si="27"/>
        <v>94.424204938387419</v>
      </c>
      <c r="J615" s="4">
        <f t="shared" si="28"/>
        <v>94.616880981755287</v>
      </c>
      <c r="K615" s="4">
        <v>77309.800470000002</v>
      </c>
      <c r="L615" s="4">
        <f t="shared" si="29"/>
        <v>93.74512024270912</v>
      </c>
    </row>
    <row r="616" spans="1:12" x14ac:dyDescent="0.2">
      <c r="A616" s="35" t="s">
        <v>485</v>
      </c>
      <c r="B616" s="36" t="s">
        <v>56</v>
      </c>
      <c r="C616" s="34">
        <f>C617+C618+C619+C620+C621+C622+C623</f>
        <v>11333038.299999999</v>
      </c>
      <c r="D616" s="34">
        <v>13367648.59087</v>
      </c>
      <c r="E616" s="34">
        <v>10883675.72775</v>
      </c>
      <c r="F616" s="34"/>
      <c r="G616" s="34"/>
      <c r="H616" s="34"/>
      <c r="I616" s="34">
        <f t="shared" si="27"/>
        <v>96.034932907179893</v>
      </c>
      <c r="J616" s="34">
        <f t="shared" si="28"/>
        <v>81.418026915993778</v>
      </c>
      <c r="K616" s="34">
        <v>5826898.72695</v>
      </c>
      <c r="L616" s="34">
        <f t="shared" si="29"/>
        <v>186.78333428744679</v>
      </c>
    </row>
    <row r="617" spans="1:12" x14ac:dyDescent="0.2">
      <c r="A617" s="2" t="s">
        <v>118</v>
      </c>
      <c r="B617" s="3" t="s">
        <v>57</v>
      </c>
      <c r="C617" s="4">
        <v>4987358.8</v>
      </c>
      <c r="D617" s="4">
        <v>4874651.9806199996</v>
      </c>
      <c r="E617" s="4">
        <v>3517577.2924899999</v>
      </c>
      <c r="F617" s="4"/>
      <c r="G617" s="4"/>
      <c r="H617" s="4"/>
      <c r="I617" s="4">
        <f t="shared" si="27"/>
        <v>70.529862268782423</v>
      </c>
      <c r="J617" s="4">
        <f t="shared" si="28"/>
        <v>72.160583083155899</v>
      </c>
      <c r="K617" s="4">
        <v>1562629.81543</v>
      </c>
      <c r="L617" s="4" t="s">
        <v>1347</v>
      </c>
    </row>
    <row r="618" spans="1:12" x14ac:dyDescent="0.2">
      <c r="A618" s="2" t="s">
        <v>119</v>
      </c>
      <c r="B618" s="3" t="s">
        <v>58</v>
      </c>
      <c r="C618" s="4">
        <v>2623802.2999999998</v>
      </c>
      <c r="D618" s="4">
        <v>2809495.9373499998</v>
      </c>
      <c r="E618" s="4">
        <v>2287108.6521999999</v>
      </c>
      <c r="F618" s="4"/>
      <c r="G618" s="4"/>
      <c r="H618" s="4"/>
      <c r="I618" s="4">
        <f t="shared" si="27"/>
        <v>87.167720380457027</v>
      </c>
      <c r="J618" s="4">
        <f t="shared" si="28"/>
        <v>81.406369797326306</v>
      </c>
      <c r="K618" s="4">
        <v>2240479.0716200001</v>
      </c>
      <c r="L618" s="4">
        <f t="shared" si="29"/>
        <v>102.08123258863043</v>
      </c>
    </row>
    <row r="619" spans="1:12" x14ac:dyDescent="0.2">
      <c r="A619" s="2" t="s">
        <v>120</v>
      </c>
      <c r="B619" s="3" t="s">
        <v>59</v>
      </c>
      <c r="C619" s="4">
        <v>53130.8</v>
      </c>
      <c r="D619" s="4">
        <v>52884.15</v>
      </c>
      <c r="E619" s="4">
        <v>52819.23416</v>
      </c>
      <c r="F619" s="4"/>
      <c r="G619" s="4"/>
      <c r="H619" s="4"/>
      <c r="I619" s="4">
        <f t="shared" si="27"/>
        <v>99.41358714719145</v>
      </c>
      <c r="J619" s="4">
        <f t="shared" si="28"/>
        <v>99.877248967790905</v>
      </c>
      <c r="K619" s="4">
        <v>47406.74381</v>
      </c>
      <c r="L619" s="4">
        <f t="shared" si="29"/>
        <v>111.41713164627495</v>
      </c>
    </row>
    <row r="620" spans="1:12" x14ac:dyDescent="0.2">
      <c r="A620" s="2" t="s">
        <v>121</v>
      </c>
      <c r="B620" s="3" t="s">
        <v>60</v>
      </c>
      <c r="C620" s="4">
        <v>378130.5</v>
      </c>
      <c r="D620" s="4">
        <v>377046.80345000001</v>
      </c>
      <c r="E620" s="4">
        <v>332601.10345</v>
      </c>
      <c r="F620" s="4"/>
      <c r="G620" s="4"/>
      <c r="H620" s="4"/>
      <c r="I620" s="4">
        <f t="shared" si="27"/>
        <v>87.959342991374669</v>
      </c>
      <c r="J620" s="4">
        <f t="shared" si="28"/>
        <v>88.212153081973028</v>
      </c>
      <c r="K620" s="4">
        <v>317306.96089999995</v>
      </c>
      <c r="L620" s="4">
        <f t="shared" si="29"/>
        <v>104.8199833078418</v>
      </c>
    </row>
    <row r="621" spans="1:12" s="16" customFormat="1" x14ac:dyDescent="0.2">
      <c r="A621" s="2" t="s">
        <v>122</v>
      </c>
      <c r="B621" s="3" t="s">
        <v>61</v>
      </c>
      <c r="C621" s="4">
        <v>378173.6</v>
      </c>
      <c r="D621" s="4">
        <v>355714.08199999999</v>
      </c>
      <c r="E621" s="4">
        <v>306165.50956999999</v>
      </c>
      <c r="F621" s="4"/>
      <c r="G621" s="4"/>
      <c r="H621" s="4"/>
      <c r="I621" s="4">
        <f t="shared" si="27"/>
        <v>80.958985389249804</v>
      </c>
      <c r="J621" s="4">
        <f t="shared" si="28"/>
        <v>86.070674472201532</v>
      </c>
      <c r="K621" s="4">
        <v>375438.31</v>
      </c>
      <c r="L621" s="4">
        <f t="shared" si="29"/>
        <v>81.548819450524377</v>
      </c>
    </row>
    <row r="622" spans="1:12" ht="25.5" x14ac:dyDescent="0.2">
      <c r="A622" s="2" t="s">
        <v>582</v>
      </c>
      <c r="B622" s="3" t="s">
        <v>62</v>
      </c>
      <c r="C622" s="4">
        <v>127857.2</v>
      </c>
      <c r="D622" s="4">
        <v>126857.2</v>
      </c>
      <c r="E622" s="4">
        <v>125225.58461000001</v>
      </c>
      <c r="F622" s="4"/>
      <c r="G622" s="4"/>
      <c r="H622" s="4"/>
      <c r="I622" s="4">
        <f t="shared" si="27"/>
        <v>97.941754246143361</v>
      </c>
      <c r="J622" s="4">
        <f t="shared" si="28"/>
        <v>98.713817276433673</v>
      </c>
      <c r="K622" s="4">
        <v>118641.45024999999</v>
      </c>
      <c r="L622" s="4">
        <f t="shared" si="29"/>
        <v>105.54960711128025</v>
      </c>
    </row>
    <row r="623" spans="1:12" x14ac:dyDescent="0.2">
      <c r="A623" s="2" t="s">
        <v>123</v>
      </c>
      <c r="B623" s="3" t="s">
        <v>63</v>
      </c>
      <c r="C623" s="4">
        <v>2784585.1</v>
      </c>
      <c r="D623" s="4">
        <v>4770998.4374500001</v>
      </c>
      <c r="E623" s="4">
        <v>4262178.3512699995</v>
      </c>
      <c r="F623" s="4"/>
      <c r="G623" s="4"/>
      <c r="H623" s="4"/>
      <c r="I623" s="4">
        <f t="shared" si="27"/>
        <v>153.06331816793818</v>
      </c>
      <c r="J623" s="4">
        <f t="shared" si="28"/>
        <v>89.335144564583956</v>
      </c>
      <c r="K623" s="4">
        <v>1164996.37494</v>
      </c>
      <c r="L623" s="4" t="s">
        <v>1347</v>
      </c>
    </row>
    <row r="624" spans="1:12" x14ac:dyDescent="0.2">
      <c r="A624" s="35" t="s">
        <v>486</v>
      </c>
      <c r="B624" s="36" t="s">
        <v>64</v>
      </c>
      <c r="C624" s="34">
        <f>C625+C626+C627+C628+C629</f>
        <v>19231405.599999998</v>
      </c>
      <c r="D624" s="34">
        <v>20712050.35351</v>
      </c>
      <c r="E624" s="34">
        <v>20265515.40972</v>
      </c>
      <c r="F624" s="34"/>
      <c r="G624" s="34"/>
      <c r="H624" s="34"/>
      <c r="I624" s="34">
        <f t="shared" si="27"/>
        <v>105.3771930727726</v>
      </c>
      <c r="J624" s="34">
        <f t="shared" si="28"/>
        <v>97.844081410731377</v>
      </c>
      <c r="K624" s="34">
        <v>16126751.4867</v>
      </c>
      <c r="L624" s="34">
        <f t="shared" si="29"/>
        <v>125.66396540824299</v>
      </c>
    </row>
    <row r="625" spans="1:12" x14ac:dyDescent="0.2">
      <c r="A625" s="2" t="s">
        <v>124</v>
      </c>
      <c r="B625" s="3" t="s">
        <v>65</v>
      </c>
      <c r="C625" s="4">
        <v>100897.5</v>
      </c>
      <c r="D625" s="4">
        <v>97334.3</v>
      </c>
      <c r="E625" s="4">
        <v>96473.629280000008</v>
      </c>
      <c r="F625" s="4"/>
      <c r="G625" s="4"/>
      <c r="H625" s="4"/>
      <c r="I625" s="4">
        <f t="shared" si="27"/>
        <v>95.61548034391339</v>
      </c>
      <c r="J625" s="4">
        <f t="shared" si="28"/>
        <v>99.115758042129045</v>
      </c>
      <c r="K625" s="4">
        <v>116914.82556</v>
      </c>
      <c r="L625" s="4">
        <f t="shared" si="29"/>
        <v>82.516164068936064</v>
      </c>
    </row>
    <row r="626" spans="1:12" x14ac:dyDescent="0.2">
      <c r="A626" s="2" t="s">
        <v>125</v>
      </c>
      <c r="B626" s="3" t="s">
        <v>66</v>
      </c>
      <c r="C626" s="4">
        <v>2273879.2999999998</v>
      </c>
      <c r="D626" s="4">
        <v>2275105.6</v>
      </c>
      <c r="E626" s="4">
        <v>2253415.16653</v>
      </c>
      <c r="F626" s="4"/>
      <c r="G626" s="4"/>
      <c r="H626" s="4"/>
      <c r="I626" s="4">
        <f t="shared" si="27"/>
        <v>99.100034312727161</v>
      </c>
      <c r="J626" s="4">
        <f t="shared" si="28"/>
        <v>99.046618606626438</v>
      </c>
      <c r="K626" s="4">
        <v>1960254.8434600001</v>
      </c>
      <c r="L626" s="4">
        <f t="shared" si="29"/>
        <v>114.95521483076911</v>
      </c>
    </row>
    <row r="627" spans="1:12" s="16" customFormat="1" x14ac:dyDescent="0.2">
      <c r="A627" s="2" t="s">
        <v>126</v>
      </c>
      <c r="B627" s="3" t="s">
        <v>67</v>
      </c>
      <c r="C627" s="4">
        <v>10571661.9</v>
      </c>
      <c r="D627" s="4">
        <v>11088418.5</v>
      </c>
      <c r="E627" s="4">
        <v>11035202.071120001</v>
      </c>
      <c r="F627" s="4"/>
      <c r="G627" s="4"/>
      <c r="H627" s="4"/>
      <c r="I627" s="4">
        <f t="shared" si="27"/>
        <v>104.38474267815924</v>
      </c>
      <c r="J627" s="4">
        <f t="shared" si="28"/>
        <v>99.520071966259223</v>
      </c>
      <c r="K627" s="4">
        <v>10061770.70943</v>
      </c>
      <c r="L627" s="4">
        <f t="shared" si="29"/>
        <v>109.67455321534698</v>
      </c>
    </row>
    <row r="628" spans="1:12" x14ac:dyDescent="0.2">
      <c r="A628" s="2" t="s">
        <v>127</v>
      </c>
      <c r="B628" s="3" t="s">
        <v>68</v>
      </c>
      <c r="C628" s="4">
        <v>5891857.0999999996</v>
      </c>
      <c r="D628" s="4">
        <v>6853198.55351</v>
      </c>
      <c r="E628" s="4">
        <v>6485498.8038800005</v>
      </c>
      <c r="F628" s="4"/>
      <c r="G628" s="4"/>
      <c r="H628" s="4"/>
      <c r="I628" s="4">
        <f t="shared" si="27"/>
        <v>110.07562970052346</v>
      </c>
      <c r="J628" s="4">
        <f t="shared" si="28"/>
        <v>94.634625762569286</v>
      </c>
      <c r="K628" s="4">
        <v>3615022.4176500002</v>
      </c>
      <c r="L628" s="4">
        <f t="shared" si="29"/>
        <v>179.40411025434238</v>
      </c>
    </row>
    <row r="629" spans="1:12" x14ac:dyDescent="0.2">
      <c r="A629" s="2" t="s">
        <v>128</v>
      </c>
      <c r="B629" s="3" t="s">
        <v>69</v>
      </c>
      <c r="C629" s="4">
        <v>393109.8</v>
      </c>
      <c r="D629" s="4">
        <v>397993.4</v>
      </c>
      <c r="E629" s="4">
        <v>394925.73891000001</v>
      </c>
      <c r="F629" s="4"/>
      <c r="G629" s="4"/>
      <c r="H629" s="4"/>
      <c r="I629" s="4">
        <f t="shared" si="27"/>
        <v>100.46194190783339</v>
      </c>
      <c r="J629" s="4">
        <f t="shared" si="28"/>
        <v>99.229218100099146</v>
      </c>
      <c r="K629" s="4">
        <v>372788.69060000003</v>
      </c>
      <c r="L629" s="4">
        <f t="shared" si="29"/>
        <v>105.9382295837276</v>
      </c>
    </row>
    <row r="630" spans="1:12" x14ac:dyDescent="0.2">
      <c r="A630" s="35" t="s">
        <v>129</v>
      </c>
      <c r="B630" s="36" t="s">
        <v>70</v>
      </c>
      <c r="C630" s="34">
        <f>C631+C632+C633</f>
        <v>1154993.7</v>
      </c>
      <c r="D630" s="34">
        <v>1178756.3999999999</v>
      </c>
      <c r="E630" s="34">
        <v>894516.23861999996</v>
      </c>
      <c r="F630" s="34"/>
      <c r="G630" s="34"/>
      <c r="H630" s="34"/>
      <c r="I630" s="34">
        <f t="shared" si="27"/>
        <v>77.447715829099323</v>
      </c>
      <c r="J630" s="34">
        <f t="shared" si="28"/>
        <v>75.886437487847374</v>
      </c>
      <c r="K630" s="34">
        <v>750231.20707</v>
      </c>
      <c r="L630" s="34">
        <f t="shared" si="29"/>
        <v>119.23207541759024</v>
      </c>
    </row>
    <row r="631" spans="1:12" x14ac:dyDescent="0.2">
      <c r="A631" s="2" t="s">
        <v>130</v>
      </c>
      <c r="B631" s="3" t="s">
        <v>71</v>
      </c>
      <c r="C631" s="4">
        <v>689815.6</v>
      </c>
      <c r="D631" s="4">
        <v>699555.7</v>
      </c>
      <c r="E631" s="4">
        <v>416594.20611999999</v>
      </c>
      <c r="F631" s="4"/>
      <c r="G631" s="4"/>
      <c r="H631" s="4"/>
      <c r="I631" s="4">
        <f t="shared" si="27"/>
        <v>60.392111474428823</v>
      </c>
      <c r="J631" s="4">
        <f t="shared" si="28"/>
        <v>59.551256050090082</v>
      </c>
      <c r="K631" s="4">
        <v>342081.79448000004</v>
      </c>
      <c r="L631" s="4">
        <f t="shared" si="29"/>
        <v>121.78204535943415</v>
      </c>
    </row>
    <row r="632" spans="1:12" x14ac:dyDescent="0.2">
      <c r="A632" s="2" t="s">
        <v>131</v>
      </c>
      <c r="B632" s="3" t="s">
        <v>72</v>
      </c>
      <c r="C632" s="4">
        <v>441452.6</v>
      </c>
      <c r="D632" s="4">
        <v>455594.3</v>
      </c>
      <c r="E632" s="4">
        <v>454441.25417000003</v>
      </c>
      <c r="F632" s="4"/>
      <c r="G632" s="4"/>
      <c r="H632" s="4"/>
      <c r="I632" s="4">
        <f t="shared" si="27"/>
        <v>102.9422534084067</v>
      </c>
      <c r="J632" s="4">
        <f t="shared" si="28"/>
        <v>99.746913903444366</v>
      </c>
      <c r="K632" s="4">
        <v>384158.77919999999</v>
      </c>
      <c r="L632" s="4">
        <f t="shared" si="29"/>
        <v>118.29516303554519</v>
      </c>
    </row>
    <row r="633" spans="1:12" x14ac:dyDescent="0.2">
      <c r="A633" s="2" t="s">
        <v>132</v>
      </c>
      <c r="B633" s="3" t="s">
        <v>73</v>
      </c>
      <c r="C633" s="4">
        <v>23725.5</v>
      </c>
      <c r="D633" s="4">
        <v>23606.400000000001</v>
      </c>
      <c r="E633" s="4">
        <v>23480.778329999997</v>
      </c>
      <c r="F633" s="4"/>
      <c r="G633" s="4"/>
      <c r="H633" s="4"/>
      <c r="I633" s="4">
        <f t="shared" si="27"/>
        <v>98.968528924574812</v>
      </c>
      <c r="J633" s="4">
        <f t="shared" si="28"/>
        <v>99.467849100243981</v>
      </c>
      <c r="K633" s="4">
        <v>23990.633389999999</v>
      </c>
      <c r="L633" s="4">
        <f t="shared" si="29"/>
        <v>97.874774493396558</v>
      </c>
    </row>
    <row r="634" spans="1:12" x14ac:dyDescent="0.2">
      <c r="A634" s="35" t="s">
        <v>133</v>
      </c>
      <c r="B634" s="36" t="s">
        <v>74</v>
      </c>
      <c r="C634" s="34">
        <f>C635+C636+C637</f>
        <v>188356.2</v>
      </c>
      <c r="D634" s="34">
        <v>189343.2</v>
      </c>
      <c r="E634" s="34">
        <v>189335.584</v>
      </c>
      <c r="F634" s="34"/>
      <c r="G634" s="34"/>
      <c r="H634" s="34"/>
      <c r="I634" s="34">
        <f t="shared" si="27"/>
        <v>100.51996377077049</v>
      </c>
      <c r="J634" s="34">
        <f t="shared" si="28"/>
        <v>99.99597767440288</v>
      </c>
      <c r="K634" s="34">
        <v>183247.05244</v>
      </c>
      <c r="L634" s="34">
        <f t="shared" si="29"/>
        <v>103.32258089771651</v>
      </c>
    </row>
    <row r="635" spans="1:12" s="16" customFormat="1" x14ac:dyDescent="0.2">
      <c r="A635" s="2" t="s">
        <v>618</v>
      </c>
      <c r="B635" s="3" t="s">
        <v>621</v>
      </c>
      <c r="C635" s="4">
        <v>38455.599999999999</v>
      </c>
      <c r="D635" s="4">
        <v>38455.599999999999</v>
      </c>
      <c r="E635" s="4">
        <v>38455.599999999999</v>
      </c>
      <c r="F635" s="4"/>
      <c r="G635" s="4"/>
      <c r="H635" s="4"/>
      <c r="I635" s="4">
        <f t="shared" si="27"/>
        <v>100</v>
      </c>
      <c r="J635" s="4">
        <f t="shared" si="28"/>
        <v>100</v>
      </c>
      <c r="K635" s="4">
        <v>23705.5</v>
      </c>
      <c r="L635" s="4">
        <f t="shared" si="29"/>
        <v>162.22226909367023</v>
      </c>
    </row>
    <row r="636" spans="1:12" x14ac:dyDescent="0.2">
      <c r="A636" s="2" t="s">
        <v>134</v>
      </c>
      <c r="B636" s="3" t="s">
        <v>75</v>
      </c>
      <c r="C636" s="4">
        <v>22161.4</v>
      </c>
      <c r="D636" s="4">
        <v>22161.4</v>
      </c>
      <c r="E636" s="4">
        <v>22161.4</v>
      </c>
      <c r="F636" s="4"/>
      <c r="G636" s="4"/>
      <c r="H636" s="4"/>
      <c r="I636" s="4">
        <f t="shared" si="27"/>
        <v>100</v>
      </c>
      <c r="J636" s="4">
        <f t="shared" si="28"/>
        <v>100</v>
      </c>
      <c r="K636" s="4">
        <v>37962.5</v>
      </c>
      <c r="L636" s="4">
        <f t="shared" si="29"/>
        <v>58.377082647349368</v>
      </c>
    </row>
    <row r="637" spans="1:12" x14ac:dyDescent="0.2">
      <c r="A637" s="2" t="s">
        <v>135</v>
      </c>
      <c r="B637" s="3" t="s">
        <v>76</v>
      </c>
      <c r="C637" s="4">
        <v>127739.2</v>
      </c>
      <c r="D637" s="4">
        <v>128726.2</v>
      </c>
      <c r="E637" s="4">
        <v>128718.584</v>
      </c>
      <c r="F637" s="4"/>
      <c r="G637" s="4"/>
      <c r="H637" s="4"/>
      <c r="I637" s="4">
        <f t="shared" si="27"/>
        <v>100.76670591329835</v>
      </c>
      <c r="J637" s="4">
        <f t="shared" si="28"/>
        <v>99.994083566515599</v>
      </c>
      <c r="K637" s="4">
        <v>121579.05244</v>
      </c>
      <c r="L637" s="4">
        <f t="shared" si="29"/>
        <v>105.87233690073658</v>
      </c>
    </row>
    <row r="638" spans="1:12" s="16" customFormat="1" x14ac:dyDescent="0.2">
      <c r="A638" s="35" t="s">
        <v>1272</v>
      </c>
      <c r="B638" s="36" t="s">
        <v>77</v>
      </c>
      <c r="C638" s="34">
        <f>C639</f>
        <v>850000</v>
      </c>
      <c r="D638" s="34">
        <v>32338</v>
      </c>
      <c r="E638" s="34">
        <v>30235.364870000001</v>
      </c>
      <c r="F638" s="34"/>
      <c r="G638" s="34"/>
      <c r="H638" s="34"/>
      <c r="I638" s="34">
        <f t="shared" si="27"/>
        <v>3.5571017494117645</v>
      </c>
      <c r="J638" s="34">
        <f t="shared" si="28"/>
        <v>93.497943193765849</v>
      </c>
      <c r="K638" s="34">
        <v>39610.138460000002</v>
      </c>
      <c r="L638" s="34">
        <f t="shared" si="29"/>
        <v>76.332388740657791</v>
      </c>
    </row>
    <row r="639" spans="1:12" x14ac:dyDescent="0.2">
      <c r="A639" s="2" t="s">
        <v>1273</v>
      </c>
      <c r="B639" s="3" t="s">
        <v>78</v>
      </c>
      <c r="C639" s="4">
        <v>850000</v>
      </c>
      <c r="D639" s="4">
        <v>32338</v>
      </c>
      <c r="E639" s="4">
        <v>30235.364870000001</v>
      </c>
      <c r="F639" s="4"/>
      <c r="G639" s="4"/>
      <c r="H639" s="4"/>
      <c r="I639" s="4">
        <f t="shared" si="27"/>
        <v>3.5571017494117645</v>
      </c>
      <c r="J639" s="4">
        <f t="shared" si="28"/>
        <v>93.497943193765849</v>
      </c>
      <c r="K639" s="4">
        <v>39610.138460000002</v>
      </c>
      <c r="L639" s="4">
        <f t="shared" si="29"/>
        <v>76.332388740657791</v>
      </c>
    </row>
    <row r="640" spans="1:12" ht="25.5" x14ac:dyDescent="0.2">
      <c r="A640" s="35" t="s">
        <v>583</v>
      </c>
      <c r="B640" s="36" t="s">
        <v>79</v>
      </c>
      <c r="C640" s="34">
        <f>C641+C642+C643</f>
        <v>2071683.9</v>
      </c>
      <c r="D640" s="34">
        <v>2069608.3</v>
      </c>
      <c r="E640" s="34">
        <v>2035918.40592</v>
      </c>
      <c r="F640" s="34"/>
      <c r="G640" s="34"/>
      <c r="H640" s="34"/>
      <c r="I640" s="34">
        <f t="shared" si="27"/>
        <v>98.273602740263613</v>
      </c>
      <c r="J640" s="34">
        <f t="shared" si="28"/>
        <v>98.372160853819537</v>
      </c>
      <c r="K640" s="34">
        <v>2124575.6589500001</v>
      </c>
      <c r="L640" s="34">
        <f t="shared" si="29"/>
        <v>95.827060681199001</v>
      </c>
    </row>
    <row r="641" spans="1:12" ht="25.5" x14ac:dyDescent="0.2">
      <c r="A641" s="2" t="s">
        <v>136</v>
      </c>
      <c r="B641" s="3" t="s">
        <v>80</v>
      </c>
      <c r="C641" s="4">
        <v>1069178.7</v>
      </c>
      <c r="D641" s="4">
        <v>1069178.7</v>
      </c>
      <c r="E641" s="4">
        <v>1069178.7</v>
      </c>
      <c r="F641" s="4"/>
      <c r="G641" s="4"/>
      <c r="H641" s="4"/>
      <c r="I641" s="4">
        <f t="shared" si="27"/>
        <v>100</v>
      </c>
      <c r="J641" s="4">
        <f t="shared" si="28"/>
        <v>100</v>
      </c>
      <c r="K641" s="4">
        <v>936888.2</v>
      </c>
      <c r="L641" s="4">
        <f t="shared" si="29"/>
        <v>114.12020132177992</v>
      </c>
    </row>
    <row r="642" spans="1:12" x14ac:dyDescent="0.2">
      <c r="A642" s="2" t="s">
        <v>137</v>
      </c>
      <c r="B642" s="3" t="s">
        <v>81</v>
      </c>
      <c r="C642" s="4">
        <v>829242.1</v>
      </c>
      <c r="D642" s="4">
        <v>829242.1</v>
      </c>
      <c r="E642" s="4">
        <v>814027.7</v>
      </c>
      <c r="F642" s="4"/>
      <c r="G642" s="4"/>
      <c r="H642" s="4"/>
      <c r="I642" s="4">
        <f t="shared" si="27"/>
        <v>98.1652644022777</v>
      </c>
      <c r="J642" s="4">
        <f t="shared" si="28"/>
        <v>98.1652644022777</v>
      </c>
      <c r="K642" s="4">
        <v>1054445.5</v>
      </c>
      <c r="L642" s="4">
        <f t="shared" si="29"/>
        <v>77.199599220633019</v>
      </c>
    </row>
    <row r="643" spans="1:12" x14ac:dyDescent="0.2">
      <c r="A643" s="2" t="s">
        <v>138</v>
      </c>
      <c r="B643" s="3" t="s">
        <v>82</v>
      </c>
      <c r="C643" s="4">
        <v>173263.1</v>
      </c>
      <c r="D643" s="4">
        <v>171187.5</v>
      </c>
      <c r="E643" s="4">
        <v>152712.00592</v>
      </c>
      <c r="F643" s="4"/>
      <c r="G643" s="4"/>
      <c r="H643" s="4"/>
      <c r="I643" s="4">
        <f t="shared" si="27"/>
        <v>88.138793499596844</v>
      </c>
      <c r="J643" s="4">
        <f t="shared" si="28"/>
        <v>89.207451431909462</v>
      </c>
      <c r="K643" s="4">
        <v>133241.95895</v>
      </c>
      <c r="L643" s="4">
        <f t="shared" si="29"/>
        <v>114.61254932262462</v>
      </c>
    </row>
    <row r="644" spans="1:12" x14ac:dyDescent="0.2">
      <c r="A644" s="35" t="s">
        <v>584</v>
      </c>
      <c r="B644" s="36" t="s">
        <v>0</v>
      </c>
      <c r="C644" s="34">
        <f>C7-C567</f>
        <v>-6475213.7000000179</v>
      </c>
      <c r="D644" s="34">
        <f>D7-D567</f>
        <v>-6475213.6628999859</v>
      </c>
      <c r="E644" s="34">
        <v>2565950.99156</v>
      </c>
      <c r="F644" s="34"/>
      <c r="G644" s="34"/>
      <c r="H644" s="34"/>
      <c r="I644" s="34">
        <v>0</v>
      </c>
      <c r="J644" s="34">
        <v>0</v>
      </c>
      <c r="K644" s="34">
        <v>4184401.6611599997</v>
      </c>
      <c r="L644" s="34">
        <f t="shared" si="29"/>
        <v>61.321813710605099</v>
      </c>
    </row>
    <row r="645" spans="1:12" x14ac:dyDescent="0.2">
      <c r="A645" s="35" t="s">
        <v>487</v>
      </c>
      <c r="B645" s="36" t="s">
        <v>0</v>
      </c>
      <c r="C645" s="34">
        <f>C646+C668</f>
        <v>6475213.7000000151</v>
      </c>
      <c r="D645" s="34">
        <f>D646+D668</f>
        <v>6475213.6628999831</v>
      </c>
      <c r="E645" s="34">
        <v>-2565950.99156</v>
      </c>
      <c r="F645" s="34"/>
      <c r="G645" s="34"/>
      <c r="H645" s="34"/>
      <c r="I645" s="34">
        <v>0</v>
      </c>
      <c r="J645" s="34">
        <v>0</v>
      </c>
      <c r="K645" s="34">
        <v>-4184401.6611599997</v>
      </c>
      <c r="L645" s="34">
        <f t="shared" si="29"/>
        <v>61.321813710605099</v>
      </c>
    </row>
    <row r="646" spans="1:12" s="16" customFormat="1" ht="25.5" x14ac:dyDescent="0.2">
      <c r="A646" s="35" t="s">
        <v>488</v>
      </c>
      <c r="B646" s="36" t="s">
        <v>416</v>
      </c>
      <c r="C646" s="34">
        <v>2770.2</v>
      </c>
      <c r="D646" s="34">
        <v>2770.2</v>
      </c>
      <c r="E646" s="34">
        <v>-21355.572</v>
      </c>
      <c r="F646" s="34"/>
      <c r="G646" s="34"/>
      <c r="H646" s="34"/>
      <c r="I646" s="34">
        <v>0</v>
      </c>
      <c r="J646" s="34">
        <v>0</v>
      </c>
      <c r="K646" s="34">
        <v>-1459577.808</v>
      </c>
      <c r="L646" s="34">
        <f t="shared" si="29"/>
        <v>1.4631335090838815</v>
      </c>
    </row>
    <row r="647" spans="1:12" x14ac:dyDescent="0.2">
      <c r="A647" s="35" t="s">
        <v>387</v>
      </c>
      <c r="B647" s="36" t="s">
        <v>388</v>
      </c>
      <c r="C647" s="34">
        <v>1394310</v>
      </c>
      <c r="D647" s="34">
        <v>1394310</v>
      </c>
      <c r="E647" s="34">
        <v>-2105580</v>
      </c>
      <c r="F647" s="34"/>
      <c r="G647" s="34"/>
      <c r="H647" s="34"/>
      <c r="I647" s="34">
        <v>0</v>
      </c>
      <c r="J647" s="34">
        <v>0</v>
      </c>
      <c r="K647" s="34">
        <v>-734037.1</v>
      </c>
      <c r="L647" s="34" t="s">
        <v>1347</v>
      </c>
    </row>
    <row r="648" spans="1:12" x14ac:dyDescent="0.2">
      <c r="A648" s="2" t="s">
        <v>389</v>
      </c>
      <c r="B648" s="3" t="s">
        <v>390</v>
      </c>
      <c r="C648" s="4">
        <v>22514310</v>
      </c>
      <c r="D648" s="4">
        <v>22514310</v>
      </c>
      <c r="E648" s="4">
        <v>7573965.5</v>
      </c>
      <c r="F648" s="4"/>
      <c r="G648" s="4"/>
      <c r="H648" s="4"/>
      <c r="I648" s="4">
        <f t="shared" si="27"/>
        <v>33.640673420593394</v>
      </c>
      <c r="J648" s="4">
        <f t="shared" si="28"/>
        <v>33.640673420593394</v>
      </c>
      <c r="K648" s="4">
        <v>9679545.5</v>
      </c>
      <c r="L648" s="4">
        <f t="shared" si="29"/>
        <v>78.247119144178825</v>
      </c>
    </row>
    <row r="649" spans="1:12" ht="25.5" x14ac:dyDescent="0.2">
      <c r="A649" s="2" t="s">
        <v>391</v>
      </c>
      <c r="B649" s="3" t="s">
        <v>392</v>
      </c>
      <c r="C649" s="4">
        <v>-21120000</v>
      </c>
      <c r="D649" s="4">
        <v>-21120000</v>
      </c>
      <c r="E649" s="4">
        <v>-9679545.5</v>
      </c>
      <c r="F649" s="4"/>
      <c r="G649" s="4"/>
      <c r="H649" s="4"/>
      <c r="I649" s="4">
        <f t="shared" si="27"/>
        <v>45.831181344696972</v>
      </c>
      <c r="J649" s="4">
        <f t="shared" si="28"/>
        <v>45.831181344696972</v>
      </c>
      <c r="K649" s="4">
        <v>-10413582.6</v>
      </c>
      <c r="L649" s="4">
        <f t="shared" si="29"/>
        <v>92.951156886199755</v>
      </c>
    </row>
    <row r="650" spans="1:12" ht="25.5" x14ac:dyDescent="0.2">
      <c r="A650" s="2" t="s">
        <v>393</v>
      </c>
      <c r="B650" s="3" t="s">
        <v>394</v>
      </c>
      <c r="C650" s="4">
        <v>22514310</v>
      </c>
      <c r="D650" s="4">
        <v>22514310</v>
      </c>
      <c r="E650" s="4">
        <v>7573965.5</v>
      </c>
      <c r="F650" s="4"/>
      <c r="G650" s="4"/>
      <c r="H650" s="4"/>
      <c r="I650" s="4">
        <f t="shared" si="27"/>
        <v>33.640673420593394</v>
      </c>
      <c r="J650" s="4">
        <f t="shared" si="28"/>
        <v>33.640673420593394</v>
      </c>
      <c r="K650" s="4">
        <v>9679545.5</v>
      </c>
      <c r="L650" s="4">
        <f t="shared" si="29"/>
        <v>78.247119144178825</v>
      </c>
    </row>
    <row r="651" spans="1:12" ht="25.5" x14ac:dyDescent="0.2">
      <c r="A651" s="2" t="s">
        <v>395</v>
      </c>
      <c r="B651" s="3" t="s">
        <v>396</v>
      </c>
      <c r="C651" s="4">
        <v>-21120000</v>
      </c>
      <c r="D651" s="4">
        <v>-21120000</v>
      </c>
      <c r="E651" s="4">
        <v>-9679545.5</v>
      </c>
      <c r="F651" s="4"/>
      <c r="G651" s="4"/>
      <c r="H651" s="4"/>
      <c r="I651" s="4">
        <f t="shared" si="27"/>
        <v>45.831181344696972</v>
      </c>
      <c r="J651" s="4">
        <f t="shared" si="28"/>
        <v>45.831181344696972</v>
      </c>
      <c r="K651" s="4">
        <v>-10413582.6</v>
      </c>
      <c r="L651" s="4">
        <f t="shared" si="29"/>
        <v>92.951156886199755</v>
      </c>
    </row>
    <row r="652" spans="1:12" s="16" customFormat="1" ht="25.5" x14ac:dyDescent="0.2">
      <c r="A652" s="35" t="s">
        <v>884</v>
      </c>
      <c r="B652" s="36" t="s">
        <v>489</v>
      </c>
      <c r="C652" s="34">
        <v>-1394310</v>
      </c>
      <c r="D652" s="34">
        <v>-1394310</v>
      </c>
      <c r="E652" s="34">
        <v>2105580</v>
      </c>
      <c r="F652" s="34"/>
      <c r="G652" s="34"/>
      <c r="H652" s="34"/>
      <c r="I652" s="34">
        <v>0</v>
      </c>
      <c r="J652" s="34">
        <v>0</v>
      </c>
      <c r="K652" s="34">
        <v>-697155</v>
      </c>
      <c r="L652" s="34">
        <v>0</v>
      </c>
    </row>
    <row r="653" spans="1:12" ht="25.5" x14ac:dyDescent="0.2">
      <c r="A653" s="2" t="s">
        <v>1274</v>
      </c>
      <c r="B653" s="3" t="s">
        <v>490</v>
      </c>
      <c r="C653" s="4">
        <v>-1394310</v>
      </c>
      <c r="D653" s="4">
        <v>-1394310</v>
      </c>
      <c r="E653" s="4">
        <v>2105580</v>
      </c>
      <c r="F653" s="4"/>
      <c r="G653" s="4"/>
      <c r="H653" s="4"/>
      <c r="I653" s="4">
        <v>0</v>
      </c>
      <c r="J653" s="4">
        <v>0</v>
      </c>
      <c r="K653" s="4">
        <v>-697155</v>
      </c>
      <c r="L653" s="4">
        <v>0</v>
      </c>
    </row>
    <row r="654" spans="1:12" ht="25.5" x14ac:dyDescent="0.2">
      <c r="A654" s="2" t="s">
        <v>1275</v>
      </c>
      <c r="B654" s="3" t="s">
        <v>491</v>
      </c>
      <c r="C654" s="4">
        <v>4870000</v>
      </c>
      <c r="D654" s="4">
        <v>4870000</v>
      </c>
      <c r="E654" s="4">
        <v>4211160</v>
      </c>
      <c r="F654" s="4"/>
      <c r="G654" s="4"/>
      <c r="H654" s="4"/>
      <c r="I654" s="4">
        <f t="shared" si="27"/>
        <v>86.471457905544142</v>
      </c>
      <c r="J654" s="4">
        <f t="shared" si="28"/>
        <v>86.471457905544142</v>
      </c>
      <c r="K654" s="4">
        <v>0</v>
      </c>
      <c r="L654" s="4">
        <v>0</v>
      </c>
    </row>
    <row r="655" spans="1:12" ht="25.5" x14ac:dyDescent="0.2">
      <c r="A655" s="2" t="s">
        <v>1276</v>
      </c>
      <c r="B655" s="3" t="s">
        <v>492</v>
      </c>
      <c r="C655" s="4">
        <v>-6264310</v>
      </c>
      <c r="D655" s="4">
        <v>-6264310</v>
      </c>
      <c r="E655" s="4">
        <v>-2105580</v>
      </c>
      <c r="F655" s="4"/>
      <c r="G655" s="4"/>
      <c r="H655" s="4"/>
      <c r="I655" s="4">
        <f t="shared" si="27"/>
        <v>33.612321229313366</v>
      </c>
      <c r="J655" s="4">
        <f t="shared" si="28"/>
        <v>33.612321229313366</v>
      </c>
      <c r="K655" s="4">
        <v>-697155</v>
      </c>
      <c r="L655" s="4" t="s">
        <v>1347</v>
      </c>
    </row>
    <row r="656" spans="1:12" ht="38.25" x14ac:dyDescent="0.2">
      <c r="A656" s="2" t="s">
        <v>1277</v>
      </c>
      <c r="B656" s="3" t="s">
        <v>493</v>
      </c>
      <c r="C656" s="4">
        <v>4870000</v>
      </c>
      <c r="D656" s="4">
        <v>4870000</v>
      </c>
      <c r="E656" s="4">
        <v>4211160</v>
      </c>
      <c r="F656" s="4"/>
      <c r="G656" s="4"/>
      <c r="H656" s="4"/>
      <c r="I656" s="4">
        <f t="shared" si="27"/>
        <v>86.471457905544142</v>
      </c>
      <c r="J656" s="4">
        <f t="shared" si="28"/>
        <v>86.471457905544142</v>
      </c>
      <c r="K656" s="4">
        <v>0</v>
      </c>
      <c r="L656" s="4">
        <v>0</v>
      </c>
    </row>
    <row r="657" spans="1:12" s="16" customFormat="1" ht="38.25" x14ac:dyDescent="0.2">
      <c r="A657" s="2" t="s">
        <v>1278</v>
      </c>
      <c r="B657" s="3" t="s">
        <v>494</v>
      </c>
      <c r="C657" s="4">
        <v>-6264310</v>
      </c>
      <c r="D657" s="4">
        <v>-6264310</v>
      </c>
      <c r="E657" s="4">
        <v>-2105580</v>
      </c>
      <c r="F657" s="4"/>
      <c r="G657" s="4"/>
      <c r="H657" s="4"/>
      <c r="I657" s="4">
        <f t="shared" si="27"/>
        <v>33.612321229313366</v>
      </c>
      <c r="J657" s="4">
        <f t="shared" si="28"/>
        <v>33.612321229313366</v>
      </c>
      <c r="K657" s="4">
        <v>-697155</v>
      </c>
      <c r="L657" s="4" t="s">
        <v>1347</v>
      </c>
    </row>
    <row r="658" spans="1:12" x14ac:dyDescent="0.2">
      <c r="A658" s="35" t="s">
        <v>397</v>
      </c>
      <c r="B658" s="36" t="s">
        <v>398</v>
      </c>
      <c r="C658" s="34">
        <v>2770.2</v>
      </c>
      <c r="D658" s="34">
        <v>2770.2</v>
      </c>
      <c r="E658" s="34">
        <v>-21355.572</v>
      </c>
      <c r="F658" s="34"/>
      <c r="G658" s="34"/>
      <c r="H658" s="34"/>
      <c r="I658" s="34">
        <v>0</v>
      </c>
      <c r="J658" s="34">
        <v>0</v>
      </c>
      <c r="K658" s="34">
        <v>-28385.707999999999</v>
      </c>
      <c r="L658" s="34">
        <f t="shared" si="29"/>
        <v>75.23353653888077</v>
      </c>
    </row>
    <row r="659" spans="1:12" ht="25.5" x14ac:dyDescent="0.2">
      <c r="A659" s="2" t="s">
        <v>399</v>
      </c>
      <c r="B659" s="3" t="s">
        <v>400</v>
      </c>
      <c r="C659" s="4">
        <v>2770.2</v>
      </c>
      <c r="D659" s="4">
        <v>2770.2</v>
      </c>
      <c r="E659" s="4">
        <v>-21355.572</v>
      </c>
      <c r="F659" s="4">
        <v>0</v>
      </c>
      <c r="G659" s="4">
        <v>0</v>
      </c>
      <c r="H659" s="4">
        <v>0</v>
      </c>
      <c r="I659" s="4">
        <v>0</v>
      </c>
      <c r="J659" s="4">
        <v>0</v>
      </c>
      <c r="K659" s="4">
        <v>-28385.707999999999</v>
      </c>
      <c r="L659" s="4">
        <f t="shared" si="29"/>
        <v>75.23353653888077</v>
      </c>
    </row>
    <row r="660" spans="1:12" ht="25.5" x14ac:dyDescent="0.2">
      <c r="A660" s="2" t="s">
        <v>401</v>
      </c>
      <c r="B660" s="3" t="s">
        <v>402</v>
      </c>
      <c r="C660" s="4">
        <v>-380000</v>
      </c>
      <c r="D660" s="4">
        <v>-380000</v>
      </c>
      <c r="E660" s="4">
        <v>-150977.5</v>
      </c>
      <c r="F660" s="4">
        <v>0</v>
      </c>
      <c r="G660" s="4">
        <v>0</v>
      </c>
      <c r="H660" s="4">
        <v>0</v>
      </c>
      <c r="I660" s="4">
        <f t="shared" si="27"/>
        <v>39.730921052631579</v>
      </c>
      <c r="J660" s="4">
        <f t="shared" si="28"/>
        <v>39.730921052631579</v>
      </c>
      <c r="K660" s="4">
        <v>-214345.7</v>
      </c>
      <c r="L660" s="4">
        <f t="shared" si="29"/>
        <v>70.436449156666072</v>
      </c>
    </row>
    <row r="661" spans="1:12" ht="25.5" x14ac:dyDescent="0.2">
      <c r="A661" s="2" t="s">
        <v>403</v>
      </c>
      <c r="B661" s="3" t="s">
        <v>404</v>
      </c>
      <c r="C661" s="4">
        <v>382770.2</v>
      </c>
      <c r="D661" s="4">
        <v>382770.2</v>
      </c>
      <c r="E661" s="4">
        <v>129621.928</v>
      </c>
      <c r="F661" s="4">
        <v>0</v>
      </c>
      <c r="G661" s="4">
        <v>0</v>
      </c>
      <c r="H661" s="4">
        <v>0</v>
      </c>
      <c r="I661" s="4">
        <f t="shared" si="27"/>
        <v>33.864163929166899</v>
      </c>
      <c r="J661" s="4">
        <f t="shared" si="28"/>
        <v>33.864163929166899</v>
      </c>
      <c r="K661" s="4">
        <v>185959.992</v>
      </c>
      <c r="L661" s="4">
        <f t="shared" si="29"/>
        <v>69.704201751094928</v>
      </c>
    </row>
    <row r="662" spans="1:12" ht="25.5" x14ac:dyDescent="0.2">
      <c r="A662" s="2" t="s">
        <v>885</v>
      </c>
      <c r="B662" s="3" t="s">
        <v>405</v>
      </c>
      <c r="C662" s="4">
        <v>15.5</v>
      </c>
      <c r="D662" s="4">
        <v>15.5</v>
      </c>
      <c r="E662" s="4">
        <v>34.228000000000002</v>
      </c>
      <c r="F662" s="4"/>
      <c r="G662" s="4"/>
      <c r="H662" s="4"/>
      <c r="I662" s="4" t="s">
        <v>1347</v>
      </c>
      <c r="J662" s="4" t="s">
        <v>1347</v>
      </c>
      <c r="K662" s="4">
        <v>28.591999999999999</v>
      </c>
      <c r="L662" s="4">
        <f t="shared" si="29"/>
        <v>119.71180749860102</v>
      </c>
    </row>
    <row r="663" spans="1:12" s="16" customFormat="1" ht="25.5" x14ac:dyDescent="0.2">
      <c r="A663" s="2" t="s">
        <v>406</v>
      </c>
      <c r="B663" s="3" t="s">
        <v>407</v>
      </c>
      <c r="C663" s="4">
        <v>15.5</v>
      </c>
      <c r="D663" s="4">
        <v>15.5</v>
      </c>
      <c r="E663" s="4">
        <v>34.228000000000002</v>
      </c>
      <c r="F663" s="4"/>
      <c r="G663" s="4"/>
      <c r="H663" s="4"/>
      <c r="I663" s="4" t="s">
        <v>1347</v>
      </c>
      <c r="J663" s="4" t="s">
        <v>1347</v>
      </c>
      <c r="K663" s="4">
        <v>28.591999999999999</v>
      </c>
      <c r="L663" s="4">
        <f t="shared" si="29"/>
        <v>119.71180749860102</v>
      </c>
    </row>
    <row r="664" spans="1:12" ht="25.5" x14ac:dyDescent="0.2">
      <c r="A664" s="2" t="s">
        <v>408</v>
      </c>
      <c r="B664" s="3" t="s">
        <v>409</v>
      </c>
      <c r="C664" s="4">
        <v>-380000</v>
      </c>
      <c r="D664" s="4">
        <v>-380000</v>
      </c>
      <c r="E664" s="4">
        <v>-150977.5</v>
      </c>
      <c r="F664" s="4"/>
      <c r="G664" s="4"/>
      <c r="H664" s="4"/>
      <c r="I664" s="4">
        <f t="shared" ref="I664:I677" si="30">E664/C664*100</f>
        <v>39.730921052631579</v>
      </c>
      <c r="J664" s="4">
        <f t="shared" ref="J664:J677" si="31">E664/D664*100</f>
        <v>39.730921052631579</v>
      </c>
      <c r="K664" s="4">
        <v>-214345.7</v>
      </c>
      <c r="L664" s="4">
        <f t="shared" ref="L664:L677" si="32">E664/K664*100</f>
        <v>70.436449156666072</v>
      </c>
    </row>
    <row r="665" spans="1:12" ht="25.5" x14ac:dyDescent="0.2">
      <c r="A665" s="2" t="s">
        <v>886</v>
      </c>
      <c r="B665" s="3" t="s">
        <v>410</v>
      </c>
      <c r="C665" s="4">
        <v>382754.7</v>
      </c>
      <c r="D665" s="4">
        <v>382754.7</v>
      </c>
      <c r="E665" s="4">
        <v>129587.7</v>
      </c>
      <c r="F665" s="4"/>
      <c r="G665" s="4"/>
      <c r="H665" s="4"/>
      <c r="I665" s="4">
        <f t="shared" si="30"/>
        <v>33.856592747260841</v>
      </c>
      <c r="J665" s="4">
        <f t="shared" si="31"/>
        <v>33.856592747260841</v>
      </c>
      <c r="K665" s="4">
        <v>185931.4</v>
      </c>
      <c r="L665" s="4">
        <f t="shared" si="32"/>
        <v>69.696511724216563</v>
      </c>
    </row>
    <row r="666" spans="1:12" ht="38.25" x14ac:dyDescent="0.2">
      <c r="A666" s="2" t="s">
        <v>411</v>
      </c>
      <c r="B666" s="3" t="s">
        <v>412</v>
      </c>
      <c r="C666" s="4">
        <v>-380000</v>
      </c>
      <c r="D666" s="4">
        <v>-380000</v>
      </c>
      <c r="E666" s="4">
        <v>-150977.5</v>
      </c>
      <c r="F666" s="4"/>
      <c r="G666" s="4"/>
      <c r="H666" s="4"/>
      <c r="I666" s="4">
        <f t="shared" si="30"/>
        <v>39.730921052631579</v>
      </c>
      <c r="J666" s="4">
        <f t="shared" si="31"/>
        <v>39.730921052631579</v>
      </c>
      <c r="K666" s="4">
        <v>-214345.7</v>
      </c>
      <c r="L666" s="4">
        <f t="shared" si="32"/>
        <v>70.436449156666072</v>
      </c>
    </row>
    <row r="667" spans="1:12" ht="38.25" x14ac:dyDescent="0.2">
      <c r="A667" s="2" t="s">
        <v>413</v>
      </c>
      <c r="B667" s="3" t="s">
        <v>414</v>
      </c>
      <c r="C667" s="4">
        <v>382754.7</v>
      </c>
      <c r="D667" s="4">
        <v>382754.7</v>
      </c>
      <c r="E667" s="4">
        <v>129587.7</v>
      </c>
      <c r="F667" s="4"/>
      <c r="G667" s="4"/>
      <c r="H667" s="4"/>
      <c r="I667" s="4">
        <f t="shared" si="30"/>
        <v>33.856592747260841</v>
      </c>
      <c r="J667" s="4">
        <f t="shared" si="31"/>
        <v>33.856592747260841</v>
      </c>
      <c r="K667" s="4">
        <v>185931.4</v>
      </c>
      <c r="L667" s="4">
        <f t="shared" si="32"/>
        <v>69.696511724216563</v>
      </c>
    </row>
    <row r="668" spans="1:12" x14ac:dyDescent="0.2">
      <c r="A668" s="2" t="s">
        <v>415</v>
      </c>
      <c r="B668" s="3" t="s">
        <v>416</v>
      </c>
      <c r="C668" s="4">
        <f>C669</f>
        <v>6472443.5000000149</v>
      </c>
      <c r="D668" s="4">
        <f>D669</f>
        <v>6472443.4628999829</v>
      </c>
      <c r="E668" s="4">
        <v>-2544595.4195599998</v>
      </c>
      <c r="F668" s="4"/>
      <c r="G668" s="4"/>
      <c r="H668" s="4"/>
      <c r="I668" s="4">
        <v>0</v>
      </c>
      <c r="J668" s="4">
        <v>0</v>
      </c>
      <c r="K668" s="4">
        <v>-2724823.8531599999</v>
      </c>
      <c r="L668" s="4">
        <f t="shared" si="32"/>
        <v>93.385684972223515</v>
      </c>
    </row>
    <row r="669" spans="1:12" x14ac:dyDescent="0.2">
      <c r="A669" s="2" t="s">
        <v>417</v>
      </c>
      <c r="B669" s="3" t="s">
        <v>418</v>
      </c>
      <c r="C669" s="4">
        <f>C670+C674</f>
        <v>6472443.5000000149</v>
      </c>
      <c r="D669" s="4">
        <f>D670+D674</f>
        <v>6472443.4628999829</v>
      </c>
      <c r="E669" s="4">
        <v>-2544595.4195599998</v>
      </c>
      <c r="F669" s="4"/>
      <c r="G669" s="4"/>
      <c r="H669" s="4"/>
      <c r="I669" s="4">
        <v>0</v>
      </c>
      <c r="J669" s="4">
        <v>0</v>
      </c>
      <c r="K669" s="4">
        <v>-2724823.8531599999</v>
      </c>
      <c r="L669" s="4">
        <f t="shared" si="32"/>
        <v>93.385684972223515</v>
      </c>
    </row>
    <row r="670" spans="1:12" x14ac:dyDescent="0.2">
      <c r="A670" s="2" t="s">
        <v>419</v>
      </c>
      <c r="B670" s="3" t="s">
        <v>420</v>
      </c>
      <c r="C670" s="4">
        <f>-(C7+C650+C656+C663+C667)</f>
        <v>-104908305.5</v>
      </c>
      <c r="D670" s="4">
        <f>-(D7+D650+D656+D663+D667)</f>
        <v>-108134416.63636</v>
      </c>
      <c r="E670" s="4">
        <v>-91935770.016210005</v>
      </c>
      <c r="F670" s="4"/>
      <c r="G670" s="4"/>
      <c r="H670" s="4"/>
      <c r="I670" s="4">
        <f t="shared" si="30"/>
        <v>87.634405663153146</v>
      </c>
      <c r="J670" s="4">
        <f t="shared" si="31"/>
        <v>85.019897342560554</v>
      </c>
      <c r="K670" s="4">
        <v>-76508443.518020004</v>
      </c>
      <c r="L670" s="4">
        <f t="shared" si="32"/>
        <v>120.16421428643547</v>
      </c>
    </row>
    <row r="671" spans="1:12" s="16" customFormat="1" x14ac:dyDescent="0.2">
      <c r="A671" s="2" t="s">
        <v>421</v>
      </c>
      <c r="B671" s="3" t="s">
        <v>422</v>
      </c>
      <c r="C671" s="4">
        <f>C670</f>
        <v>-104908305.5</v>
      </c>
      <c r="D671" s="4">
        <f>D670</f>
        <v>-108134416.63636</v>
      </c>
      <c r="E671" s="4">
        <v>-91935770.016210005</v>
      </c>
      <c r="F671" s="4"/>
      <c r="G671" s="4"/>
      <c r="H671" s="4"/>
      <c r="I671" s="4">
        <f t="shared" si="30"/>
        <v>87.634405663153146</v>
      </c>
      <c r="J671" s="4">
        <f t="shared" si="31"/>
        <v>85.019897342560554</v>
      </c>
      <c r="K671" s="4">
        <v>-76508443.518020004</v>
      </c>
      <c r="L671" s="4">
        <f t="shared" si="32"/>
        <v>120.16421428643547</v>
      </c>
    </row>
    <row r="672" spans="1:12" x14ac:dyDescent="0.2">
      <c r="A672" s="2" t="s">
        <v>423</v>
      </c>
      <c r="B672" s="3" t="s">
        <v>424</v>
      </c>
      <c r="C672" s="4">
        <f>C670</f>
        <v>-104908305.5</v>
      </c>
      <c r="D672" s="4">
        <f>D670</f>
        <v>-108134416.63636</v>
      </c>
      <c r="E672" s="4">
        <v>-91935770.016210005</v>
      </c>
      <c r="F672" s="4"/>
      <c r="G672" s="4"/>
      <c r="H672" s="4"/>
      <c r="I672" s="4">
        <f t="shared" si="30"/>
        <v>87.634405663153146</v>
      </c>
      <c r="J672" s="4">
        <f t="shared" si="31"/>
        <v>85.019897342560554</v>
      </c>
      <c r="K672" s="4">
        <v>-76508443.518020004</v>
      </c>
      <c r="L672" s="4">
        <f t="shared" si="32"/>
        <v>120.16421428643547</v>
      </c>
    </row>
    <row r="673" spans="1:12" ht="25.5" x14ac:dyDescent="0.2">
      <c r="A673" s="2" t="s">
        <v>425</v>
      </c>
      <c r="B673" s="3" t="s">
        <v>426</v>
      </c>
      <c r="C673" s="4">
        <f>C670</f>
        <v>-104908305.5</v>
      </c>
      <c r="D673" s="4">
        <f>D670</f>
        <v>-108134416.63636</v>
      </c>
      <c r="E673" s="4">
        <v>-91935770.016210005</v>
      </c>
      <c r="F673" s="4"/>
      <c r="G673" s="4"/>
      <c r="H673" s="4"/>
      <c r="I673" s="4">
        <f t="shared" si="30"/>
        <v>87.634405663153146</v>
      </c>
      <c r="J673" s="4">
        <f t="shared" si="31"/>
        <v>85.019897342560554</v>
      </c>
      <c r="K673" s="4">
        <v>-76508443.518020004</v>
      </c>
      <c r="L673" s="4">
        <f t="shared" si="32"/>
        <v>120.16421428643547</v>
      </c>
    </row>
    <row r="674" spans="1:12" s="16" customFormat="1" x14ac:dyDescent="0.2">
      <c r="A674" s="2" t="s">
        <v>427</v>
      </c>
      <c r="B674" s="3" t="s">
        <v>428</v>
      </c>
      <c r="C674" s="4">
        <f>C567-C651-C657-C666</f>
        <v>111380749.00000001</v>
      </c>
      <c r="D674" s="4">
        <v>114606860.09925999</v>
      </c>
      <c r="E674" s="4">
        <v>89391174.596649989</v>
      </c>
      <c r="F674" s="4"/>
      <c r="G674" s="4"/>
      <c r="H674" s="4"/>
      <c r="I674" s="4">
        <f t="shared" si="30"/>
        <v>80.257293472366555</v>
      </c>
      <c r="J674" s="4">
        <f t="shared" si="31"/>
        <v>77.998101090309163</v>
      </c>
      <c r="K674" s="4">
        <v>73783619.664859995</v>
      </c>
      <c r="L674" s="4">
        <f t="shared" si="32"/>
        <v>121.15314347911182</v>
      </c>
    </row>
    <row r="675" spans="1:12" x14ac:dyDescent="0.2">
      <c r="A675" s="2" t="s">
        <v>429</v>
      </c>
      <c r="B675" s="3" t="s">
        <v>430</v>
      </c>
      <c r="C675" s="4">
        <f>C674</f>
        <v>111380749.00000001</v>
      </c>
      <c r="D675" s="4">
        <v>114606860.09925999</v>
      </c>
      <c r="E675" s="4">
        <v>89391174.596649989</v>
      </c>
      <c r="F675" s="4"/>
      <c r="G675" s="4"/>
      <c r="H675" s="4"/>
      <c r="I675" s="4">
        <f t="shared" si="30"/>
        <v>80.257293472366555</v>
      </c>
      <c r="J675" s="4">
        <f t="shared" si="31"/>
        <v>77.998101090309163</v>
      </c>
      <c r="K675" s="4">
        <v>73783619.664859995</v>
      </c>
      <c r="L675" s="4">
        <f t="shared" si="32"/>
        <v>121.15314347911182</v>
      </c>
    </row>
    <row r="676" spans="1:12" x14ac:dyDescent="0.2">
      <c r="A676" s="2" t="s">
        <v>431</v>
      </c>
      <c r="B676" s="3" t="s">
        <v>432</v>
      </c>
      <c r="C676" s="4">
        <f>C674</f>
        <v>111380749.00000001</v>
      </c>
      <c r="D676" s="4">
        <v>114606860.09925999</v>
      </c>
      <c r="E676" s="4">
        <v>89391174.596649989</v>
      </c>
      <c r="F676" s="4"/>
      <c r="G676" s="4"/>
      <c r="H676" s="4"/>
      <c r="I676" s="4">
        <f t="shared" si="30"/>
        <v>80.257293472366555</v>
      </c>
      <c r="J676" s="4">
        <f t="shared" si="31"/>
        <v>77.998101090309163</v>
      </c>
      <c r="K676" s="4">
        <v>73783619.664859995</v>
      </c>
      <c r="L676" s="4">
        <f t="shared" si="32"/>
        <v>121.15314347911182</v>
      </c>
    </row>
    <row r="677" spans="1:12" ht="25.5" x14ac:dyDescent="0.2">
      <c r="A677" s="2" t="s">
        <v>433</v>
      </c>
      <c r="B677" s="3" t="s">
        <v>434</v>
      </c>
      <c r="C677" s="4">
        <f>C674</f>
        <v>111380749.00000001</v>
      </c>
      <c r="D677" s="4">
        <v>114606860.09925999</v>
      </c>
      <c r="E677" s="4">
        <v>89391174.596649989</v>
      </c>
      <c r="F677" s="4"/>
      <c r="G677" s="4"/>
      <c r="H677" s="4"/>
      <c r="I677" s="4">
        <f t="shared" si="30"/>
        <v>80.257293472366555</v>
      </c>
      <c r="J677" s="4">
        <f t="shared" si="31"/>
        <v>77.998101090309163</v>
      </c>
      <c r="K677" s="4">
        <v>73783619.664859995</v>
      </c>
      <c r="L677" s="4">
        <f t="shared" si="32"/>
        <v>121.15314347911182</v>
      </c>
    </row>
    <row r="678" spans="1:12" x14ac:dyDescent="0.2">
      <c r="A678" s="39"/>
      <c r="B678" s="40"/>
      <c r="C678" s="41"/>
      <c r="D678" s="41"/>
      <c r="E678" s="41"/>
      <c r="F678" s="41"/>
      <c r="G678" s="41"/>
      <c r="H678" s="41"/>
      <c r="I678" s="41"/>
      <c r="J678" s="41"/>
      <c r="K678" s="41"/>
      <c r="L678" s="41"/>
    </row>
    <row r="679" spans="1:12" ht="30.75" customHeight="1" x14ac:dyDescent="0.2">
      <c r="A679" s="49" t="s">
        <v>586</v>
      </c>
      <c r="B679" s="49"/>
      <c r="C679" s="18"/>
      <c r="D679" s="18"/>
      <c r="E679" s="18" t="s">
        <v>889</v>
      </c>
      <c r="F679" s="19"/>
      <c r="G679" s="19"/>
      <c r="H679" s="20"/>
      <c r="I679" s="20"/>
      <c r="J679" s="21"/>
      <c r="K679" s="21"/>
      <c r="L679" s="21"/>
    </row>
    <row r="680" spans="1:12" x14ac:dyDescent="0.2">
      <c r="J680" s="9">
        <v>0</v>
      </c>
    </row>
    <row r="681" spans="1:12" x14ac:dyDescent="0.2">
      <c r="J681" s="9">
        <v>0</v>
      </c>
    </row>
  </sheetData>
  <autoFilter ref="A5:N677"/>
  <mergeCells count="12">
    <mergeCell ref="A1:F1"/>
    <mergeCell ref="K4:L4"/>
    <mergeCell ref="A679:B679"/>
    <mergeCell ref="I4:J4"/>
    <mergeCell ref="C4:C5"/>
    <mergeCell ref="D4:D5"/>
    <mergeCell ref="E4:E5"/>
    <mergeCell ref="A4:A5"/>
    <mergeCell ref="F4:F5"/>
    <mergeCell ref="H4:H5"/>
    <mergeCell ref="B4:B5"/>
    <mergeCell ref="G4:G5"/>
  </mergeCells>
  <printOptions gridLinesSet="0"/>
  <pageMargins left="0.39370078740157483" right="0.39370078740157483" top="0.27559055118110237" bottom="0.39370078740157483" header="0" footer="0"/>
  <pageSetup paperSize="9" scale="69"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01.01.2021</vt:lpstr>
      <vt:lpstr>'на 01.01.2021'!Заголовки_для_печати</vt:lpstr>
      <vt:lpstr>'на 01.01.2021'!Область_печати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2020-04-14T15:10:49Z</cp:lastPrinted>
  <dcterms:created xsi:type="dcterms:W3CDTF">1999-06-18T11:49:53Z</dcterms:created>
  <dcterms:modified xsi:type="dcterms:W3CDTF">2021-04-05T13:32:01Z</dcterms:modified>
</cp:coreProperties>
</file>