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11.2021\"/>
    </mc:Choice>
  </mc:AlternateContent>
  <bookViews>
    <workbookView xWindow="0" yWindow="1485" windowWidth="11805" windowHeight="5025"/>
  </bookViews>
  <sheets>
    <sheet name="01.11.2021"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'01.11.2021'!$A$6:$I$686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'01.11.2021'!$6:$6</definedName>
    <definedName name="_xlnm.Print_Area" localSheetId="0">'01.11.2021'!$A$1:$I$687</definedName>
  </definedNames>
  <calcPr calcId="162913"/>
</workbook>
</file>

<file path=xl/calcChain.xml><?xml version="1.0" encoding="utf-8"?>
<calcChain xmlns="http://schemas.openxmlformats.org/spreadsheetml/2006/main">
  <c r="I515" i="14" l="1"/>
  <c r="I513" i="14"/>
  <c r="I49" i="14"/>
  <c r="D680" i="14" l="1"/>
  <c r="C676" i="14"/>
  <c r="C677" i="14" s="1"/>
  <c r="C633" i="14"/>
  <c r="C627" i="14"/>
  <c r="C619" i="14"/>
  <c r="C615" i="14"/>
  <c r="C607" i="14"/>
  <c r="C603" i="14"/>
  <c r="C598" i="14"/>
  <c r="C589" i="14"/>
  <c r="C678" i="14" l="1"/>
  <c r="C679" i="14"/>
  <c r="C583" i="14"/>
  <c r="C571" i="14"/>
  <c r="C570" i="14" s="1"/>
  <c r="C647" i="14" l="1"/>
  <c r="C680" i="14"/>
  <c r="D463" i="14"/>
  <c r="G481" i="14"/>
  <c r="D418" i="14"/>
  <c r="D295" i="14"/>
  <c r="D277" i="14"/>
  <c r="G670" i="14"/>
  <c r="F670" i="14"/>
  <c r="I669" i="14"/>
  <c r="G669" i="14"/>
  <c r="F669" i="14"/>
  <c r="G668" i="14"/>
  <c r="F668" i="14"/>
  <c r="I667" i="14"/>
  <c r="G667" i="14"/>
  <c r="F667" i="14"/>
  <c r="I666" i="14"/>
  <c r="G666" i="14"/>
  <c r="F666" i="14"/>
  <c r="I665" i="14"/>
  <c r="G665" i="14"/>
  <c r="F665" i="14"/>
  <c r="G664" i="14"/>
  <c r="F664" i="14"/>
  <c r="I663" i="14"/>
  <c r="G663" i="14"/>
  <c r="F663" i="14"/>
  <c r="D276" i="14" l="1"/>
  <c r="D275" i="14" s="1"/>
  <c r="D7" i="14" s="1"/>
  <c r="D676" i="14" s="1"/>
  <c r="G676" i="14" s="1"/>
  <c r="C681" i="14"/>
  <c r="C683" i="14"/>
  <c r="F683" i="14" s="1"/>
  <c r="C682" i="14"/>
  <c r="F682" i="14" s="1"/>
  <c r="C675" i="14"/>
  <c r="I11" i="14"/>
  <c r="I12" i="14"/>
  <c r="I13" i="14"/>
  <c r="I14" i="14"/>
  <c r="I15" i="14"/>
  <c r="I16" i="14"/>
  <c r="I17" i="14"/>
  <c r="I18" i="14"/>
  <c r="I21" i="14"/>
  <c r="I22" i="14"/>
  <c r="I26" i="14"/>
  <c r="I27" i="14"/>
  <c r="I28" i="14"/>
  <c r="I29" i="14"/>
  <c r="I30" i="14"/>
  <c r="I31" i="14"/>
  <c r="I32" i="14"/>
  <c r="I33" i="14"/>
  <c r="I34" i="14"/>
  <c r="I35" i="14"/>
  <c r="I36" i="14"/>
  <c r="I37" i="14"/>
  <c r="I38" i="14"/>
  <c r="I40" i="14"/>
  <c r="I41" i="14"/>
  <c r="I43" i="14"/>
  <c r="I44" i="14"/>
  <c r="I46" i="14"/>
  <c r="I47" i="14"/>
  <c r="I50" i="14"/>
  <c r="I51" i="14"/>
  <c r="I52" i="14"/>
  <c r="I53" i="14"/>
  <c r="I55" i="14"/>
  <c r="I56" i="14"/>
  <c r="I62" i="14"/>
  <c r="I63" i="14"/>
  <c r="I64" i="14"/>
  <c r="I65" i="14"/>
  <c r="I66" i="14"/>
  <c r="I67" i="14"/>
  <c r="I68" i="14"/>
  <c r="I69" i="14"/>
  <c r="I70" i="14"/>
  <c r="I71" i="14"/>
  <c r="I72" i="14"/>
  <c r="I73" i="14"/>
  <c r="I74" i="14"/>
  <c r="I75" i="14"/>
  <c r="I77" i="14"/>
  <c r="I78" i="14"/>
  <c r="I79" i="14"/>
  <c r="I80" i="14"/>
  <c r="I81" i="14"/>
  <c r="I83" i="14"/>
  <c r="I86" i="14"/>
  <c r="I87" i="14"/>
  <c r="I88" i="14"/>
  <c r="I89" i="14"/>
  <c r="I90" i="14"/>
  <c r="I91" i="14"/>
  <c r="I92" i="14"/>
  <c r="I94" i="14"/>
  <c r="I95" i="14"/>
  <c r="I96" i="14"/>
  <c r="I97" i="14"/>
  <c r="I98" i="14"/>
  <c r="I101" i="14"/>
  <c r="I102" i="14"/>
  <c r="I110" i="14"/>
  <c r="I112" i="14"/>
  <c r="I113" i="14"/>
  <c r="I123" i="14"/>
  <c r="I124" i="14"/>
  <c r="I125" i="14"/>
  <c r="I126" i="14"/>
  <c r="I127" i="14"/>
  <c r="I128" i="14"/>
  <c r="I129" i="14"/>
  <c r="I130" i="14"/>
  <c r="I131" i="14"/>
  <c r="I133" i="14"/>
  <c r="I134" i="14"/>
  <c r="I135" i="14"/>
  <c r="I139" i="14"/>
  <c r="I140" i="14"/>
  <c r="I141" i="14"/>
  <c r="I142" i="14"/>
  <c r="I143" i="14"/>
  <c r="I144" i="14"/>
  <c r="I146" i="14"/>
  <c r="I147" i="14"/>
  <c r="I148" i="14"/>
  <c r="I150" i="14"/>
  <c r="I151" i="14"/>
  <c r="I152" i="14"/>
  <c r="I153" i="14"/>
  <c r="I154" i="14"/>
  <c r="I155" i="14"/>
  <c r="I158" i="14"/>
  <c r="I159" i="14"/>
  <c r="I160" i="14"/>
  <c r="I161" i="14"/>
  <c r="I162" i="14"/>
  <c r="I163" i="14"/>
  <c r="I164" i="14"/>
  <c r="I165" i="14"/>
  <c r="I166" i="14"/>
  <c r="I167" i="14"/>
  <c r="I172" i="14"/>
  <c r="I173" i="14"/>
  <c r="I174" i="14"/>
  <c r="I175" i="14"/>
  <c r="I176" i="14"/>
  <c r="I177" i="14"/>
  <c r="I178" i="14"/>
  <c r="I180" i="14"/>
  <c r="I181" i="14"/>
  <c r="I182" i="14"/>
  <c r="I184" i="14"/>
  <c r="I186" i="14"/>
  <c r="I187" i="14"/>
  <c r="I192" i="14"/>
  <c r="I193" i="14"/>
  <c r="I194" i="14"/>
  <c r="I195" i="14"/>
  <c r="I196" i="14"/>
  <c r="I197" i="14"/>
  <c r="I198" i="14"/>
  <c r="I199" i="14"/>
  <c r="I200" i="14"/>
  <c r="I202" i="14"/>
  <c r="I210" i="14"/>
  <c r="I211" i="14"/>
  <c r="I212" i="14"/>
  <c r="I213" i="14"/>
  <c r="I215" i="14"/>
  <c r="I216" i="14"/>
  <c r="I217" i="14"/>
  <c r="I221" i="14"/>
  <c r="I222" i="14"/>
  <c r="I224" i="14"/>
  <c r="I225" i="14"/>
  <c r="I226" i="14"/>
  <c r="I227" i="14"/>
  <c r="I228" i="14"/>
  <c r="I235" i="14"/>
  <c r="I236" i="14"/>
  <c r="I237" i="14"/>
  <c r="I246" i="14"/>
  <c r="I247" i="14"/>
  <c r="I248" i="14"/>
  <c r="I249" i="14"/>
  <c r="I250" i="14"/>
  <c r="I251" i="14"/>
  <c r="I252" i="14"/>
  <c r="I253" i="14"/>
  <c r="I254" i="14"/>
  <c r="I255" i="14"/>
  <c r="I257" i="14"/>
  <c r="I259" i="14"/>
  <c r="I260" i="14"/>
  <c r="I261" i="14"/>
  <c r="I262" i="14"/>
  <c r="I263" i="14"/>
  <c r="I264" i="14"/>
  <c r="I265" i="14"/>
  <c r="I266" i="14"/>
  <c r="I270" i="14"/>
  <c r="I271" i="14"/>
  <c r="I275" i="14"/>
  <c r="I276" i="14"/>
  <c r="I277" i="14"/>
  <c r="I278" i="14"/>
  <c r="I279" i="14"/>
  <c r="I280" i="14"/>
  <c r="I281" i="14"/>
  <c r="I282" i="14"/>
  <c r="I283" i="14"/>
  <c r="I284" i="14"/>
  <c r="I285" i="14"/>
  <c r="I295" i="14"/>
  <c r="I301" i="14"/>
  <c r="I302" i="14"/>
  <c r="I303" i="14"/>
  <c r="I304" i="14"/>
  <c r="I305" i="14"/>
  <c r="I306" i="14"/>
  <c r="I307" i="14"/>
  <c r="I308" i="14"/>
  <c r="I309" i="14"/>
  <c r="I310" i="14"/>
  <c r="I315" i="14"/>
  <c r="I316" i="14"/>
  <c r="I317" i="14"/>
  <c r="I318" i="14"/>
  <c r="I321" i="14"/>
  <c r="I322" i="14"/>
  <c r="I323" i="14"/>
  <c r="I324" i="14"/>
  <c r="I329" i="14"/>
  <c r="I330" i="14"/>
  <c r="I331" i="14"/>
  <c r="I332" i="14"/>
  <c r="I333" i="14"/>
  <c r="I334" i="14"/>
  <c r="I341" i="14"/>
  <c r="I342" i="14"/>
  <c r="I343" i="14"/>
  <c r="I344" i="14"/>
  <c r="I352" i="14"/>
  <c r="I353" i="14"/>
  <c r="I354" i="14"/>
  <c r="I355" i="14"/>
  <c r="I360" i="14"/>
  <c r="I367" i="14"/>
  <c r="I368" i="14"/>
  <c r="I369" i="14"/>
  <c r="I370" i="14"/>
  <c r="I371" i="14"/>
  <c r="I372" i="14"/>
  <c r="I373" i="14"/>
  <c r="I376" i="14"/>
  <c r="I377" i="14"/>
  <c r="I380" i="14"/>
  <c r="I381" i="14"/>
  <c r="I384" i="14"/>
  <c r="I385" i="14"/>
  <c r="I386" i="14"/>
  <c r="I387" i="14"/>
  <c r="I390" i="14"/>
  <c r="I391" i="14"/>
  <c r="I396" i="14"/>
  <c r="I397" i="14"/>
  <c r="I401" i="14"/>
  <c r="I402" i="14"/>
  <c r="I403" i="14"/>
  <c r="I404" i="14"/>
  <c r="I407" i="14"/>
  <c r="I410" i="14"/>
  <c r="I411" i="14"/>
  <c r="I416" i="14"/>
  <c r="I417" i="14"/>
  <c r="I418" i="14"/>
  <c r="I421" i="14"/>
  <c r="I422" i="14"/>
  <c r="I423" i="14"/>
  <c r="I424" i="14"/>
  <c r="I426" i="14"/>
  <c r="I427" i="14"/>
  <c r="I428" i="14"/>
  <c r="I429" i="14"/>
  <c r="I430" i="14"/>
  <c r="I431" i="14"/>
  <c r="I432" i="14"/>
  <c r="I433" i="14"/>
  <c r="I434" i="14"/>
  <c r="I435" i="14"/>
  <c r="I436" i="14"/>
  <c r="I437" i="14"/>
  <c r="I438" i="14"/>
  <c r="I439" i="14"/>
  <c r="I440" i="14"/>
  <c r="I441" i="14"/>
  <c r="I442" i="14"/>
  <c r="I443" i="14"/>
  <c r="I444" i="14"/>
  <c r="I445" i="14"/>
  <c r="I446" i="14"/>
  <c r="I447" i="14"/>
  <c r="I448" i="14"/>
  <c r="I449" i="14"/>
  <c r="I450" i="14"/>
  <c r="I451" i="14"/>
  <c r="I454" i="14"/>
  <c r="I455" i="14"/>
  <c r="I456" i="14"/>
  <c r="I457" i="14"/>
  <c r="I460" i="14"/>
  <c r="I461" i="14"/>
  <c r="I462" i="14"/>
  <c r="I463" i="14"/>
  <c r="I464" i="14"/>
  <c r="I465" i="14"/>
  <c r="I466" i="14"/>
  <c r="I467" i="14"/>
  <c r="I468" i="14"/>
  <c r="I469" i="14"/>
  <c r="I473" i="14"/>
  <c r="I475" i="14"/>
  <c r="I476" i="14"/>
  <c r="I484" i="14"/>
  <c r="I485" i="14"/>
  <c r="I487" i="14"/>
  <c r="I488" i="14"/>
  <c r="I489" i="14"/>
  <c r="I490" i="14"/>
  <c r="I495" i="14"/>
  <c r="I496" i="14"/>
  <c r="I497" i="14"/>
  <c r="I498" i="14"/>
  <c r="I501" i="14"/>
  <c r="I502" i="14"/>
  <c r="I503" i="14"/>
  <c r="I504" i="14"/>
  <c r="I505" i="14"/>
  <c r="I506" i="14"/>
  <c r="I520" i="14"/>
  <c r="I523" i="14"/>
  <c r="I570" i="14"/>
  <c r="I571" i="14"/>
  <c r="I572" i="14"/>
  <c r="I573" i="14"/>
  <c r="I574" i="14"/>
  <c r="I575" i="14"/>
  <c r="I576" i="14"/>
  <c r="I577" i="14"/>
  <c r="I578" i="14"/>
  <c r="I580" i="14"/>
  <c r="I581" i="14"/>
  <c r="I582" i="14"/>
  <c r="I583" i="14"/>
  <c r="I584" i="14"/>
  <c r="I585" i="14"/>
  <c r="I586" i="14"/>
  <c r="I587" i="14"/>
  <c r="I588" i="14"/>
  <c r="I589" i="14"/>
  <c r="I590" i="14"/>
  <c r="I591" i="14"/>
  <c r="I593" i="14"/>
  <c r="I594" i="14"/>
  <c r="I595" i="14"/>
  <c r="I596" i="14"/>
  <c r="I597" i="14"/>
  <c r="I598" i="14"/>
  <c r="I599" i="14"/>
  <c r="I600" i="14"/>
  <c r="I601" i="14"/>
  <c r="I602" i="14"/>
  <c r="I604" i="14"/>
  <c r="I605" i="14"/>
  <c r="I607" i="14"/>
  <c r="I608" i="14"/>
  <c r="I609" i="14"/>
  <c r="I610" i="14"/>
  <c r="I611" i="14"/>
  <c r="I612" i="14"/>
  <c r="I614" i="14"/>
  <c r="I615" i="14"/>
  <c r="I616" i="14"/>
  <c r="I617" i="14"/>
  <c r="I618" i="14"/>
  <c r="I619" i="14"/>
  <c r="I620" i="14"/>
  <c r="I621" i="14"/>
  <c r="I622" i="14"/>
  <c r="I623" i="14"/>
  <c r="I624" i="14"/>
  <c r="I625" i="14"/>
  <c r="I626" i="14"/>
  <c r="I627" i="14"/>
  <c r="I628" i="14"/>
  <c r="I629" i="14"/>
  <c r="I630" i="14"/>
  <c r="I631" i="14"/>
  <c r="I632" i="14"/>
  <c r="I633" i="14"/>
  <c r="I634" i="14"/>
  <c r="I635" i="14"/>
  <c r="I636" i="14"/>
  <c r="I637" i="14"/>
  <c r="I638" i="14"/>
  <c r="I639" i="14"/>
  <c r="I640" i="14"/>
  <c r="I641" i="14"/>
  <c r="I642" i="14"/>
  <c r="I643" i="14"/>
  <c r="I644" i="14"/>
  <c r="I645" i="14"/>
  <c r="I646" i="14"/>
  <c r="I647" i="14"/>
  <c r="I648" i="14"/>
  <c r="I649" i="14"/>
  <c r="I650" i="14"/>
  <c r="I652" i="14"/>
  <c r="I654" i="14"/>
  <c r="I676" i="14"/>
  <c r="I677" i="14"/>
  <c r="I678" i="14"/>
  <c r="I679" i="14"/>
  <c r="I680" i="14"/>
  <c r="I681" i="14"/>
  <c r="I682" i="14"/>
  <c r="I683" i="14"/>
  <c r="G11" i="14"/>
  <c r="G12" i="14"/>
  <c r="G13" i="14"/>
  <c r="G14" i="14"/>
  <c r="G15" i="14"/>
  <c r="G16" i="14"/>
  <c r="G17" i="14"/>
  <c r="G18" i="14"/>
  <c r="G20" i="14"/>
  <c r="G21" i="14"/>
  <c r="G22" i="14"/>
  <c r="G26" i="14"/>
  <c r="G27" i="14"/>
  <c r="G28" i="14"/>
  <c r="G29" i="14"/>
  <c r="G30" i="14"/>
  <c r="G31" i="14"/>
  <c r="G32" i="14"/>
  <c r="G33" i="14"/>
  <c r="G34" i="14"/>
  <c r="G35" i="14"/>
  <c r="G37" i="14"/>
  <c r="G38" i="14"/>
  <c r="G39" i="14"/>
  <c r="G40" i="14"/>
  <c r="G41" i="14"/>
  <c r="G42" i="14"/>
  <c r="G43" i="14"/>
  <c r="G44" i="14"/>
  <c r="G45" i="14"/>
  <c r="G46" i="14"/>
  <c r="G47" i="14"/>
  <c r="G48" i="14"/>
  <c r="G50" i="14"/>
  <c r="G51" i="14"/>
  <c r="G52" i="14"/>
  <c r="G53" i="14"/>
  <c r="G55" i="14"/>
  <c r="G56" i="14"/>
  <c r="G62" i="14"/>
  <c r="G63" i="14"/>
  <c r="G64" i="14"/>
  <c r="G65" i="14"/>
  <c r="G66" i="14"/>
  <c r="G67" i="14"/>
  <c r="G68" i="14"/>
  <c r="G69" i="14"/>
  <c r="G70" i="14"/>
  <c r="G71" i="14"/>
  <c r="G72" i="14"/>
  <c r="G74" i="14"/>
  <c r="G75" i="14"/>
  <c r="G77" i="14"/>
  <c r="G80" i="14"/>
  <c r="G81" i="14"/>
  <c r="G82" i="14"/>
  <c r="G83" i="14"/>
  <c r="G84" i="14"/>
  <c r="G85" i="14"/>
  <c r="G86" i="14"/>
  <c r="G87" i="14"/>
  <c r="G88" i="14"/>
  <c r="G89" i="14"/>
  <c r="G90" i="14"/>
  <c r="G91" i="14"/>
  <c r="G92" i="14"/>
  <c r="G94" i="14"/>
  <c r="G95" i="14"/>
  <c r="G97" i="14"/>
  <c r="G98" i="14"/>
  <c r="G100" i="14"/>
  <c r="G101" i="14"/>
  <c r="G114" i="14"/>
  <c r="G115" i="14"/>
  <c r="G118" i="14"/>
  <c r="G119" i="14"/>
  <c r="G123" i="14"/>
  <c r="G124" i="14"/>
  <c r="G125" i="14"/>
  <c r="G126" i="14"/>
  <c r="G127" i="14"/>
  <c r="G128" i="14"/>
  <c r="G129" i="14"/>
  <c r="G130" i="14"/>
  <c r="G131" i="14"/>
  <c r="G136" i="14"/>
  <c r="G137" i="14"/>
  <c r="G138" i="14"/>
  <c r="G139" i="14"/>
  <c r="G140" i="14"/>
  <c r="G141" i="14"/>
  <c r="G142" i="14"/>
  <c r="G143" i="14"/>
  <c r="G144" i="14"/>
  <c r="G145" i="14"/>
  <c r="G148" i="14"/>
  <c r="G150" i="14"/>
  <c r="G151" i="14"/>
  <c r="G152" i="14"/>
  <c r="G153" i="14"/>
  <c r="G154" i="14"/>
  <c r="G155" i="14"/>
  <c r="G156" i="14"/>
  <c r="G157" i="14"/>
  <c r="G158" i="14"/>
  <c r="G159" i="14"/>
  <c r="G160" i="14"/>
  <c r="G161" i="14"/>
  <c r="G162" i="14"/>
  <c r="G163" i="14"/>
  <c r="G164" i="14"/>
  <c r="G165" i="14"/>
  <c r="G166" i="14"/>
  <c r="G167" i="14"/>
  <c r="G172" i="14"/>
  <c r="G173" i="14"/>
  <c r="G174" i="14"/>
  <c r="G175" i="14"/>
  <c r="G176" i="14"/>
  <c r="G177" i="14"/>
  <c r="G178" i="14"/>
  <c r="G180" i="14"/>
  <c r="G181" i="14"/>
  <c r="G188" i="14"/>
  <c r="G192" i="14"/>
  <c r="G193" i="14"/>
  <c r="G194" i="14"/>
  <c r="G195" i="14"/>
  <c r="G196" i="14"/>
  <c r="G197" i="14"/>
  <c r="G198" i="14"/>
  <c r="G199" i="14"/>
  <c r="G200" i="14"/>
  <c r="G201" i="14"/>
  <c r="G202" i="14"/>
  <c r="G204" i="14"/>
  <c r="G205" i="14"/>
  <c r="G207" i="14"/>
  <c r="G208" i="14"/>
  <c r="G212" i="14"/>
  <c r="G213" i="14"/>
  <c r="G214" i="14"/>
  <c r="G215" i="14"/>
  <c r="G216" i="14"/>
  <c r="G217" i="14"/>
  <c r="G219" i="14"/>
  <c r="G220" i="14"/>
  <c r="G221" i="14"/>
  <c r="G222" i="14"/>
  <c r="G223" i="14"/>
  <c r="G224" i="14"/>
  <c r="G225" i="14"/>
  <c r="G227" i="14"/>
  <c r="G228" i="14"/>
  <c r="G235" i="14"/>
  <c r="G236" i="14"/>
  <c r="G237" i="14"/>
  <c r="G242" i="14"/>
  <c r="G243" i="14"/>
  <c r="G244" i="14"/>
  <c r="G245" i="14"/>
  <c r="G246" i="14"/>
  <c r="G247" i="14"/>
  <c r="G248" i="14"/>
  <c r="G251" i="14"/>
  <c r="G252" i="14"/>
  <c r="G256" i="14"/>
  <c r="G257" i="14"/>
  <c r="G259" i="14"/>
  <c r="G260" i="14"/>
  <c r="G263" i="14"/>
  <c r="G264" i="14"/>
  <c r="G265" i="14"/>
  <c r="G266" i="14"/>
  <c r="G275" i="14"/>
  <c r="G276" i="14"/>
  <c r="G277" i="14"/>
  <c r="G278" i="14"/>
  <c r="G279" i="14"/>
  <c r="G280" i="14"/>
  <c r="G281" i="14"/>
  <c r="G282" i="14"/>
  <c r="G283" i="14"/>
  <c r="G284" i="14"/>
  <c r="G285" i="14"/>
  <c r="G294" i="14"/>
  <c r="G295" i="14"/>
  <c r="G296" i="14"/>
  <c r="G297"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41" i="14"/>
  <c r="G342" i="14"/>
  <c r="G343" i="14"/>
  <c r="G344" i="14"/>
  <c r="G345" i="14"/>
  <c r="G346" i="14"/>
  <c r="G348" i="14"/>
  <c r="G349" i="14"/>
  <c r="G352" i="14"/>
  <c r="G353" i="14"/>
  <c r="G354" i="14"/>
  <c r="G355" i="14"/>
  <c r="G356" i="14"/>
  <c r="G357" i="14"/>
  <c r="G358" i="14"/>
  <c r="G359" i="14"/>
  <c r="G360" i="14"/>
  <c r="G361" i="14"/>
  <c r="G362" i="14"/>
  <c r="G363" i="14"/>
  <c r="G364"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2" i="14"/>
  <c r="G483" i="14"/>
  <c r="G484" i="14"/>
  <c r="G485" i="14"/>
  <c r="G486" i="14"/>
  <c r="G487" i="14"/>
  <c r="G488" i="14"/>
  <c r="G489" i="14"/>
  <c r="G490" i="14"/>
  <c r="G491" i="14"/>
  <c r="G492" i="14"/>
  <c r="G493" i="14"/>
  <c r="G494" i="14"/>
  <c r="G495" i="14"/>
  <c r="G496" i="14"/>
  <c r="G497" i="14"/>
  <c r="G498" i="14"/>
  <c r="G499" i="14"/>
  <c r="G500" i="14"/>
  <c r="G501" i="14"/>
  <c r="G502" i="14"/>
  <c r="G503"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51" i="14"/>
  <c r="G652" i="14"/>
  <c r="G653" i="14"/>
  <c r="G654" i="14"/>
  <c r="G655" i="14"/>
  <c r="G656" i="14"/>
  <c r="G657" i="14"/>
  <c r="G658" i="14"/>
  <c r="G659" i="14"/>
  <c r="G660" i="14"/>
  <c r="G680" i="14"/>
  <c r="G681" i="14"/>
  <c r="G682" i="14"/>
  <c r="G683" i="14"/>
  <c r="F11" i="14"/>
  <c r="F12" i="14"/>
  <c r="F13" i="14"/>
  <c r="F14" i="14"/>
  <c r="F15" i="14"/>
  <c r="F16" i="14"/>
  <c r="F17" i="14"/>
  <c r="F18" i="14"/>
  <c r="F20" i="14"/>
  <c r="F21" i="14"/>
  <c r="F22" i="14"/>
  <c r="F26" i="14"/>
  <c r="F27" i="14"/>
  <c r="F28" i="14"/>
  <c r="F29" i="14"/>
  <c r="F30" i="14"/>
  <c r="F31" i="14"/>
  <c r="F32" i="14"/>
  <c r="F33" i="14"/>
  <c r="F34" i="14"/>
  <c r="F35" i="14"/>
  <c r="F37" i="14"/>
  <c r="F38" i="14"/>
  <c r="F39" i="14"/>
  <c r="F40" i="14"/>
  <c r="F41" i="14"/>
  <c r="F42" i="14"/>
  <c r="F43" i="14"/>
  <c r="F44" i="14"/>
  <c r="F45" i="14"/>
  <c r="F46" i="14"/>
  <c r="F47" i="14"/>
  <c r="F48" i="14"/>
  <c r="F50" i="14"/>
  <c r="F51" i="14"/>
  <c r="F52" i="14"/>
  <c r="F53" i="14"/>
  <c r="F55" i="14"/>
  <c r="F56" i="14"/>
  <c r="F62" i="14"/>
  <c r="F63" i="14"/>
  <c r="F64" i="14"/>
  <c r="F65" i="14"/>
  <c r="F66" i="14"/>
  <c r="F67" i="14"/>
  <c r="F68" i="14"/>
  <c r="F69" i="14"/>
  <c r="F70" i="14"/>
  <c r="F71" i="14"/>
  <c r="F72" i="14"/>
  <c r="F74" i="14"/>
  <c r="F75" i="14"/>
  <c r="F77" i="14"/>
  <c r="F80" i="14"/>
  <c r="F81" i="14"/>
  <c r="F82" i="14"/>
  <c r="F83" i="14"/>
  <c r="F84" i="14"/>
  <c r="F85" i="14"/>
  <c r="F86" i="14"/>
  <c r="F87" i="14"/>
  <c r="F88" i="14"/>
  <c r="F89" i="14"/>
  <c r="F90" i="14"/>
  <c r="F91" i="14"/>
  <c r="F92" i="14"/>
  <c r="F94" i="14"/>
  <c r="F95" i="14"/>
  <c r="F97" i="14"/>
  <c r="F98" i="14"/>
  <c r="F100" i="14"/>
  <c r="F101" i="14"/>
  <c r="F114" i="14"/>
  <c r="F115" i="14"/>
  <c r="F118" i="14"/>
  <c r="F119" i="14"/>
  <c r="F123" i="14"/>
  <c r="F124" i="14"/>
  <c r="F125" i="14"/>
  <c r="F126" i="14"/>
  <c r="F127" i="14"/>
  <c r="F128" i="14"/>
  <c r="F129" i="14"/>
  <c r="F130" i="14"/>
  <c r="F131" i="14"/>
  <c r="F136" i="14"/>
  <c r="F137" i="14"/>
  <c r="F138" i="14"/>
  <c r="F139" i="14"/>
  <c r="F140" i="14"/>
  <c r="F141" i="14"/>
  <c r="F142" i="14"/>
  <c r="F143" i="14"/>
  <c r="F144" i="14"/>
  <c r="F145" i="14"/>
  <c r="F148" i="14"/>
  <c r="F150" i="14"/>
  <c r="F151" i="14"/>
  <c r="F152" i="14"/>
  <c r="F153" i="14"/>
  <c r="F154" i="14"/>
  <c r="F155" i="14"/>
  <c r="F156" i="14"/>
  <c r="F157" i="14"/>
  <c r="F158" i="14"/>
  <c r="F159" i="14"/>
  <c r="F160" i="14"/>
  <c r="F161" i="14"/>
  <c r="F162" i="14"/>
  <c r="F163" i="14"/>
  <c r="F164" i="14"/>
  <c r="F165" i="14"/>
  <c r="F166" i="14"/>
  <c r="F167" i="14"/>
  <c r="F172" i="14"/>
  <c r="F173" i="14"/>
  <c r="F174" i="14"/>
  <c r="F175" i="14"/>
  <c r="F176" i="14"/>
  <c r="F177" i="14"/>
  <c r="F178" i="14"/>
  <c r="F180" i="14"/>
  <c r="F181" i="14"/>
  <c r="F188" i="14"/>
  <c r="F192" i="14"/>
  <c r="F193" i="14"/>
  <c r="F194" i="14"/>
  <c r="F195" i="14"/>
  <c r="F196" i="14"/>
  <c r="F197" i="14"/>
  <c r="F198" i="14"/>
  <c r="F199" i="14"/>
  <c r="F200" i="14"/>
  <c r="F201" i="14"/>
  <c r="F202" i="14"/>
  <c r="F204" i="14"/>
  <c r="F205" i="14"/>
  <c r="F207" i="14"/>
  <c r="F208" i="14"/>
  <c r="F212" i="14"/>
  <c r="F213" i="14"/>
  <c r="F214" i="14"/>
  <c r="F215" i="14"/>
  <c r="F216" i="14"/>
  <c r="F217" i="14"/>
  <c r="F219" i="14"/>
  <c r="F220" i="14"/>
  <c r="F221" i="14"/>
  <c r="F222" i="14"/>
  <c r="F223" i="14"/>
  <c r="F224" i="14"/>
  <c r="F225" i="14"/>
  <c r="F227" i="14"/>
  <c r="F228" i="14"/>
  <c r="F235" i="14"/>
  <c r="F236" i="14"/>
  <c r="F237" i="14"/>
  <c r="F242" i="14"/>
  <c r="F243" i="14"/>
  <c r="F244" i="14"/>
  <c r="F245" i="14"/>
  <c r="F246" i="14"/>
  <c r="F247" i="14"/>
  <c r="F248" i="14"/>
  <c r="F251" i="14"/>
  <c r="F252" i="14"/>
  <c r="F256" i="14"/>
  <c r="F257" i="14"/>
  <c r="F259" i="14"/>
  <c r="F260" i="14"/>
  <c r="F263" i="14"/>
  <c r="F264" i="14"/>
  <c r="F265" i="14"/>
  <c r="F266" i="14"/>
  <c r="F275" i="14"/>
  <c r="F276" i="14"/>
  <c r="F277" i="14"/>
  <c r="F278" i="14"/>
  <c r="F279" i="14"/>
  <c r="F282" i="14"/>
  <c r="F283" i="14"/>
  <c r="F284" i="14"/>
  <c r="F285" i="14"/>
  <c r="F295" i="14"/>
  <c r="F296" i="14"/>
  <c r="F297"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41" i="14"/>
  <c r="F342" i="14"/>
  <c r="F343" i="14"/>
  <c r="F344" i="14"/>
  <c r="F345" i="14"/>
  <c r="F346" i="14"/>
  <c r="F348" i="14"/>
  <c r="F349" i="14"/>
  <c r="F352" i="14"/>
  <c r="F353" i="14"/>
  <c r="F354" i="14"/>
  <c r="F355" i="14"/>
  <c r="F356" i="14"/>
  <c r="F357" i="14"/>
  <c r="F358" i="14"/>
  <c r="F359" i="14"/>
  <c r="F360" i="14"/>
  <c r="F361" i="14"/>
  <c r="F362" i="14"/>
  <c r="F363" i="14"/>
  <c r="F364"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2" i="14"/>
  <c r="F413" i="14"/>
  <c r="F414" i="14"/>
  <c r="F415"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2" i="14"/>
  <c r="F483" i="14"/>
  <c r="F484" i="14"/>
  <c r="F485" i="14"/>
  <c r="F486" i="14"/>
  <c r="F487" i="14"/>
  <c r="F488" i="14"/>
  <c r="F489" i="14"/>
  <c r="F490" i="14"/>
  <c r="F491" i="14"/>
  <c r="F492" i="14"/>
  <c r="F493" i="14"/>
  <c r="F494" i="14"/>
  <c r="F495" i="14"/>
  <c r="F496" i="14"/>
  <c r="F499" i="14"/>
  <c r="F500" i="14"/>
  <c r="F501" i="14"/>
  <c r="F502" i="14"/>
  <c r="F503"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0" i="14"/>
  <c r="F641" i="14"/>
  <c r="F642" i="14"/>
  <c r="F643" i="14"/>
  <c r="F644" i="14"/>
  <c r="F645" i="14"/>
  <c r="F646" i="14"/>
  <c r="F651" i="14"/>
  <c r="F652" i="14"/>
  <c r="F653" i="14"/>
  <c r="F654" i="14"/>
  <c r="F655" i="14"/>
  <c r="F656" i="14"/>
  <c r="F657" i="14"/>
  <c r="F658" i="14"/>
  <c r="F659" i="14"/>
  <c r="F660" i="14"/>
  <c r="F676" i="14"/>
  <c r="F677" i="14"/>
  <c r="F678" i="14"/>
  <c r="F679" i="14"/>
  <c r="F680" i="14"/>
  <c r="F681" i="14"/>
  <c r="D647" i="14" l="1"/>
  <c r="C674" i="14"/>
  <c r="D675" i="14"/>
  <c r="D678" i="14"/>
  <c r="G678" i="14" s="1"/>
  <c r="D677" i="14"/>
  <c r="G677" i="14" s="1"/>
  <c r="D679" i="14"/>
  <c r="G679" i="14" s="1"/>
  <c r="I9" i="14"/>
  <c r="I10" i="14"/>
  <c r="G9" i="14"/>
  <c r="G10" i="14"/>
  <c r="F9" i="14"/>
  <c r="F10" i="14"/>
  <c r="D674" i="14" l="1"/>
  <c r="C648" i="14"/>
  <c r="J358" i="14"/>
  <c r="D648" i="14" l="1"/>
  <c r="J234" i="14"/>
  <c r="J601" i="14" l="1"/>
  <c r="J564" i="14"/>
  <c r="J352" i="14" l="1"/>
  <c r="J349" i="14" l="1"/>
  <c r="I8" i="14"/>
  <c r="G8" i="14"/>
  <c r="F8" i="14"/>
  <c r="I7" i="14" l="1"/>
  <c r="F7" i="14" l="1"/>
  <c r="G7" i="14" l="1"/>
</calcChain>
</file>

<file path=xl/sharedStrings.xml><?xml version="1.0" encoding="utf-8"?>
<sst xmlns="http://schemas.openxmlformats.org/spreadsheetml/2006/main" count="1573" uniqueCount="1364">
  <si>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</si>
  <si>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</si>
  <si>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</si>
  <si>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</si>
  <si>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</si>
  <si>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</si>
  <si>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</si>
  <si>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</si>
  <si>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</si>
  <si>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Цветков Д.Е.</t>
  </si>
  <si>
    <t>Заместитель начальника управления сводного бюджетного планирования и анализа исполнения бюджета</t>
  </si>
  <si>
    <t xml:space="preserve">Утверждено законом 84-ЗО от 28.12.2019 (в ред. 54-ЗО от 03.08.2021)
</t>
  </si>
  <si>
    <t>Уточненный план на 01.11.2021</t>
  </si>
  <si>
    <t>Исполнено
на 01.11.2021</t>
  </si>
  <si>
    <t>СВОДКА ОБ ИСПОЛНЕНИИ ОБЛАСТНОГО БЮДЖЕТА ТВЕРСКОЙ ОБЛАСТИ
НА 1 НОЯБРЯ 2021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</si>
  <si>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</si>
  <si>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</si>
  <si>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</si>
  <si>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</si>
  <si>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</si>
  <si>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</si>
  <si>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</si>
  <si>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</si>
  <si>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</si>
  <si>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</si>
  <si>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</si>
  <si>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</si>
  <si>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</si>
  <si>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</si>
  <si>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</si>
  <si>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</si>
  <si>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</si>
  <si>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</si>
  <si>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спиртосодержащую продукцию, производимую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</si>
  <si>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</si>
  <si>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</si>
  <si>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</si>
  <si>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</si>
  <si>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</si>
  <si>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</si>
  <si>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</si>
  <si>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</si>
  <si>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</si>
  <si>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</si>
  <si>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</si>
  <si>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</si>
  <si>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</si>
  <si>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</si>
  <si>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</si>
  <si>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</si>
  <si>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</si>
  <si>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</si>
  <si>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</si>
  <si>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</si>
  <si>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</si>
  <si>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</si>
  <si>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</si>
  <si>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</si>
  <si>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</si>
  <si>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</si>
  <si>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</si>
  <si>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</si>
  <si>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</si>
  <si>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</si>
  <si>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</si>
  <si>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</si>
  <si>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</si>
  <si>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</si>
  <si>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</si>
  <si>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</si>
  <si>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</si>
  <si>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</si>
  <si>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</si>
  <si>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</si>
  <si>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</si>
  <si>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</si>
  <si>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</si>
  <si>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</si>
  <si>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</si>
  <si>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</si>
  <si>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</si>
  <si>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</si>
  <si>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</si>
  <si>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</si>
  <si>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</si>
  <si>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</si>
  <si>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</si>
  <si>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</si>
  <si>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</si>
  <si>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</si>
  <si>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</si>
  <si>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</si>
  <si>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</si>
  <si>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</si>
  <si>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</si>
  <si>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</si>
  <si>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</si>
  <si>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</si>
  <si>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</si>
  <si>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</si>
  <si>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</si>
  <si>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</si>
  <si>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</si>
  <si>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</si>
  <si>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</si>
  <si>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</si>
  <si>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</si>
  <si>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</si>
  <si>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</si>
  <si>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</si>
  <si>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</si>
  <si>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</si>
  <si>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</si>
  <si>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</si>
  <si>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</si>
  <si>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</si>
  <si>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</si>
  <si>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</si>
  <si>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</si>
  <si>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</si>
  <si>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</si>
  <si>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</si>
  <si>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</si>
  <si>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</si>
  <si>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</si>
  <si>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</si>
  <si>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</si>
  <si>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</si>
  <si>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</si>
  <si>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</si>
  <si>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</si>
  <si>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</si>
  <si>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</si>
  <si>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</si>
  <si>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</si>
  <si>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</si>
  <si>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</si>
  <si>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</si>
  <si>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</si>
  <si>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</si>
  <si>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</si>
  <si>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</si>
  <si>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</si>
  <si>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</si>
  <si>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</si>
  <si>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</si>
  <si>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</si>
  <si>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</si>
  <si>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</si>
  <si>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</si>
  <si>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</si>
  <si>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</si>
  <si>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</si>
  <si>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</si>
  <si>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</si>
  <si>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</si>
  <si>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</si>
  <si>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</si>
  <si>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</si>
  <si>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</si>
  <si>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</si>
  <si>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</si>
  <si>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</si>
  <si>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</si>
  <si>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</si>
  <si>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</si>
  <si>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</si>
  <si>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</si>
  <si>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</si>
  <si>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</si>
  <si>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</si>
  <si>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</si>
  <si>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</si>
  <si>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</si>
  <si>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</si>
  <si>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</si>
  <si>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</si>
  <si>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</si>
  <si>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</si>
  <si>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</si>
  <si>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</si>
  <si>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</si>
  <si>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</si>
  <si>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</si>
  <si>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</si>
  <si>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</si>
  <si>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</si>
  <si>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</si>
  <si>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</si>
  <si>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</si>
  <si>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</si>
  <si>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</si>
  <si>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</si>
  <si>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</si>
  <si>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</si>
  <si>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</si>
  <si>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</si>
  <si>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</si>
  <si>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</si>
  <si>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</si>
  <si>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</si>
  <si>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</si>
  <si>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</si>
  <si>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</si>
  <si>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</si>
  <si>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</si>
  <si>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</si>
  <si>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</si>
  <si>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</si>
  <si>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</si>
  <si>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</si>
  <si>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</si>
  <si>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</si>
  <si>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</si>
  <si>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</si>
  <si>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</si>
  <si>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</si>
  <si>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</si>
  <si>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</si>
  <si>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</si>
  <si>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</si>
  <si>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</si>
  <si>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</si>
  <si>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</si>
  <si>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</si>
  <si>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</si>
  <si>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</si>
  <si>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</si>
  <si>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</si>
  <si>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</si>
  <si>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</si>
  <si>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</si>
  <si>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</si>
  <si>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</si>
  <si>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</si>
  <si>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</si>
  <si>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</si>
  <si>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</si>
  <si>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</si>
  <si>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</si>
  <si>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</si>
  <si>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</si>
  <si>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</si>
  <si>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</si>
  <si>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</si>
  <si>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</si>
  <si>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</si>
  <si>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</si>
  <si>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</si>
  <si>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</si>
  <si>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</si>
  <si>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</si>
  <si>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</si>
  <si>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</si>
  <si>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</si>
  <si>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</si>
  <si>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</si>
  <si>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</si>
  <si>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</si>
  <si>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</si>
  <si>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</si>
  <si>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</si>
  <si>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</si>
  <si>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</si>
  <si>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</si>
  <si>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</si>
  <si>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</si>
  <si>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</si>
  <si>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</si>
  <si>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</si>
  <si>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</si>
  <si>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</si>
  <si>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</si>
  <si>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</si>
  <si>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</si>
  <si>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</si>
  <si>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</si>
  <si>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</si>
  <si>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</si>
  <si>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</si>
  <si>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</si>
  <si>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</si>
  <si>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</si>
  <si>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</si>
  <si>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</si>
  <si>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</si>
  <si>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</si>
  <si>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</si>
  <si>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</si>
  <si>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</si>
  <si>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</si>
  <si>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</si>
  <si>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</si>
  <si>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</si>
  <si>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</si>
  <si>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</si>
  <si>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</si>
  <si>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</si>
  <si>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</si>
  <si>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</si>
  <si>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</si>
  <si>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</si>
  <si>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</si>
  <si>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</si>
  <si>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</si>
  <si>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</si>
  <si>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</si>
  <si>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</si>
  <si>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</si>
  <si>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</si>
  <si>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</si>
  <si>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</si>
  <si>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</si>
  <si>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</si>
  <si>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</si>
  <si>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</si>
  <si>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</si>
  <si>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</si>
  <si>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</si>
  <si>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</si>
  <si>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</si>
  <si>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</si>
  <si>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</si>
  <si>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</si>
  <si>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</si>
  <si>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</si>
  <si>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</si>
  <si>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</si>
  <si>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</si>
  <si>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</si>
  <si>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</si>
  <si>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</si>
  <si>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</si>
  <si>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</si>
  <si>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</si>
  <si>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</si>
  <si>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</si>
  <si>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</si>
  <si>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</si>
  <si>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</si>
  <si>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</si>
  <si>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</si>
  <si>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</si>
  <si>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</si>
  <si>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</si>
  <si>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</si>
  <si>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</si>
  <si>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</si>
  <si>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</si>
  <si>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</si>
  <si>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</si>
  <si>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</si>
  <si>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</si>
  <si>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</si>
  <si>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</si>
  <si>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</si>
  <si>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</si>
  <si>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</si>
  <si>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</si>
  <si>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</si>
  <si>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</si>
  <si>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</si>
  <si>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</si>
  <si>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</si>
  <si>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</si>
  <si>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</si>
  <si>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</si>
  <si>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</si>
  <si>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</si>
  <si>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</si>
  <si>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</si>
  <si>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</si>
  <si>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</si>
  <si>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</si>
  <si>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</si>
  <si>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</si>
  <si>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</si>
  <si>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</si>
  <si>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</si>
  <si>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</si>
  <si>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</si>
  <si>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</si>
  <si>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</si>
  <si>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</si>
  <si>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</si>
  <si>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</si>
  <si>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</si>
  <si>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</si>
  <si>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</si>
  <si>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</si>
  <si>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</si>
  <si>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</si>
  <si>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</si>
  <si>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</si>
  <si>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</si>
  <si>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</si>
  <si>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</si>
  <si>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</si>
  <si>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</si>
  <si>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</si>
  <si>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</si>
  <si>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</si>
  <si>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</si>
  <si>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</si>
  <si>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</si>
  <si>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</si>
  <si>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</si>
  <si>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</si>
  <si>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</si>
  <si>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</si>
  <si>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</si>
  <si>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</si>
  <si>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</si>
  <si>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</si>
  <si>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</si>
  <si>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</si>
  <si>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</si>
  <si>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</si>
  <si>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</si>
  <si>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</si>
  <si>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</si>
  <si>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</si>
  <si>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</si>
  <si>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</si>
  <si>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</si>
  <si>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</si>
  <si>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</si>
  <si>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</si>
  <si>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</si>
  <si>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</si>
  <si>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</si>
  <si>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</si>
  <si>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</si>
  <si>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</si>
  <si>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</si>
  <si>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</si>
  <si>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</si>
  <si>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</si>
  <si>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</si>
  <si>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</si>
  <si>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</si>
  <si>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</si>
  <si>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</si>
  <si>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</si>
  <si>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</si>
  <si>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</si>
  <si>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</si>
  <si>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</si>
  <si>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</si>
  <si>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</si>
  <si>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</si>
  <si>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</si>
  <si>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</si>
  <si>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</si>
  <si>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</si>
  <si>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</si>
  <si>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</si>
  <si>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</si>
  <si>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</si>
  <si>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</si>
  <si>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</si>
  <si>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</si>
  <si>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</si>
  <si>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</si>
  <si>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</si>
  <si>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</si>
  <si>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</si>
  <si>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</si>
  <si>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</si>
  <si>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</si>
  <si>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</si>
  <si>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</si>
  <si>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</si>
  <si>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</si>
  <si>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</si>
  <si>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</si>
  <si>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</si>
  <si>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</si>
  <si>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</si>
  <si>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</si>
  <si>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</si>
  <si>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</si>
  <si>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</si>
  <si>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</si>
  <si>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</si>
  <si>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</si>
  <si>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</si>
  <si>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</si>
  <si>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</si>
  <si>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</si>
  <si>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</si>
  <si>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</si>
  <si>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</si>
  <si>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</si>
  <si>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</si>
  <si>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</si>
  <si>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</si>
  <si>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</si>
  <si>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</si>
  <si>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</si>
  <si>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</si>
  <si>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</si>
  <si>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</si>
  <si>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</si>
  <si>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</si>
  <si>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</si>
  <si>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</si>
  <si>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</si>
  <si>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</si>
  <si>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</si>
  <si>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</si>
  <si>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</si>
  <si>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</si>
  <si>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</si>
  <si>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</si>
  <si>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</si>
  <si>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</si>
  <si>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</si>
  <si>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</si>
  <si>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</si>
  <si>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</si>
  <si>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</si>
  <si>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</si>
  <si>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</si>
  <si>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</si>
  <si>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</si>
  <si>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</si>
  <si>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</si>
  <si>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</si>
  <si>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</si>
  <si>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</si>
  <si>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</si>
  <si>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</si>
  <si>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</si>
  <si>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</si>
  <si>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</si>
  <si>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</si>
  <si>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</si>
  <si>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</si>
  <si>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</si>
  <si>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</si>
  <si>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</si>
  <si>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</si>
  <si>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</si>
  <si>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</si>
  <si>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</si>
  <si>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</si>
  <si>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</si>
  <si>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</si>
  <si>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</si>
  <si>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</si>
  <si>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</si>
  <si>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</si>
  <si>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</si>
  <si>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</si>
  <si>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</si>
  <si>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</si>
  <si>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</si>
  <si>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</si>
  <si>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</si>
  <si>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</si>
  <si>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</si>
  <si>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00010300000000000000</t>
  </si>
  <si>
    <t>00010302000010000110</t>
  </si>
  <si>
    <t>00010302010010000110</t>
  </si>
  <si>
    <t>00010302011010000110</t>
  </si>
  <si>
    <t>00010302020010000110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</si>
  <si>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</si>
  <si>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</si>
  <si>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</si>
  <si>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</si>
  <si>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</si>
  <si>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</si>
  <si>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</si>
  <si>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</si>
  <si>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</si>
  <si>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</si>
  <si>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</si>
  <si>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</si>
  <si>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</si>
  <si>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</si>
  <si>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</si>
  <si>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</si>
  <si>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</si>
  <si>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</si>
  <si>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</si>
  <si>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</si>
  <si>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</si>
  <si>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</si>
  <si>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</si>
  <si>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</si>
  <si>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</si>
  <si>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</si>
  <si>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</si>
  <si>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</si>
  <si>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</si>
  <si>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</si>
  <si>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</si>
  <si>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</si>
  <si>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</si>
  <si>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</si>
  <si>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</si>
  <si>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</si>
  <si>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</si>
  <si>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</si>
  <si>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</si>
  <si>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</si>
  <si>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</si>
  <si>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</si>
  <si>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</si>
  <si>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</si>
  <si>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</si>
  <si>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</si>
  <si>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</si>
  <si>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</si>
  <si>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</si>
  <si>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</si>
  <si>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</si>
  <si>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</si>
  <si>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</si>
  <si>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</si>
  <si>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</si>
  <si>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</si>
  <si>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</si>
  <si>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</si>
  <si>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</si>
  <si>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</si>
  <si>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</si>
  <si>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</si>
  <si>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</si>
  <si>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</si>
  <si>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</si>
  <si>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</si>
  <si>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</si>
  <si>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</si>
  <si>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</si>
  <si>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</si>
  <si>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</si>
  <si>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</si>
  <si>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</si>
  <si>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</si>
  <si>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</si>
  <si>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00010901000000000110</t>
  </si>
  <si>
    <t>00010901020040000110</t>
  </si>
  <si>
    <t>00010901020140000110</t>
  </si>
  <si>
    <t>00010901030050000110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</si>
  <si>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</si>
  <si>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</si>
  <si>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</si>
  <si>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</si>
  <si>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</si>
  <si>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</si>
  <si>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</si>
  <si>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</si>
  <si>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</si>
  <si>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</si>
  <si>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</si>
  <si>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</si>
  <si>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</si>
  <si>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</si>
  <si>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</si>
  <si>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</si>
  <si>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</si>
  <si>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</si>
  <si>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</si>
  <si>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</si>
  <si>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</si>
  <si>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</si>
  <si>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</si>
  <si>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</si>
  <si>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</si>
  <si>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</si>
  <si>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</si>
  <si>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</si>
  <si>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</si>
  <si>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</si>
  <si>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</si>
  <si>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</si>
  <si>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</si>
  <si>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</si>
  <si>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</si>
  <si>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</si>
  <si>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</si>
  <si>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</si>
  <si>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</si>
  <si>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</si>
  <si>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</si>
  <si>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</si>
  <si>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</si>
  <si>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</si>
  <si>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</si>
  <si>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</si>
  <si>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</si>
  <si>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</si>
  <si>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</si>
  <si>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</si>
  <si>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</si>
  <si>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</si>
  <si>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</si>
  <si>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</si>
  <si>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</si>
  <si>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</si>
  <si>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</si>
  <si>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</si>
  <si>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</si>
  <si>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</si>
  <si>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</si>
  <si>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</si>
  <si>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</si>
  <si>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</si>
  <si>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</si>
  <si>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</si>
  <si>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</si>
  <si>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</si>
  <si>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</si>
  <si>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</si>
  <si>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</si>
  <si>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</si>
  <si>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</si>
  <si>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</si>
  <si>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</si>
  <si>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</si>
  <si>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</si>
  <si>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</si>
  <si>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</si>
  <si>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00011402023020000440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</si>
  <si>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</si>
  <si>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</si>
  <si>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</si>
  <si>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</si>
  <si>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</si>
  <si>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</si>
  <si>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</si>
  <si>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</si>
  <si>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</si>
  <si>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</si>
  <si>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</si>
  <si>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</si>
  <si>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</si>
  <si>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</si>
  <si>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</si>
  <si>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</si>
  <si>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</si>
  <si>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</si>
  <si>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</si>
  <si>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</si>
  <si>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</si>
  <si>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</si>
  <si>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</si>
  <si>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</si>
  <si>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</si>
  <si>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</si>
  <si>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</si>
  <si>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</si>
  <si>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</si>
  <si>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</si>
  <si>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</si>
  <si>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</si>
  <si>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</si>
  <si>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</si>
  <si>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</si>
  <si>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</si>
  <si>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</si>
  <si>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</si>
  <si>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</si>
  <si>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</si>
  <si>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</si>
  <si>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</si>
  <si>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</si>
  <si>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</si>
  <si>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</si>
  <si>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</si>
  <si>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</si>
  <si>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</si>
  <si>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</si>
  <si>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</si>
  <si>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</si>
  <si>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</si>
  <si>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</si>
  <si>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</si>
  <si>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</si>
  <si>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</si>
  <si>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</si>
  <si>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</si>
  <si>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</si>
  <si>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</si>
  <si>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</si>
  <si>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</si>
  <si>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</si>
  <si>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</si>
  <si>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</si>
  <si>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</si>
  <si>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</si>
  <si>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</si>
  <si>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</si>
  <si>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</si>
  <si>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</si>
  <si>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</si>
  <si>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</si>
  <si>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</si>
  <si>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</si>
  <si>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</si>
  <si>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</si>
  <si>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</si>
  <si>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</si>
  <si>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</si>
  <si>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</si>
  <si>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</si>
  <si>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</si>
  <si>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</si>
  <si>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</si>
  <si>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</si>
  <si>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</si>
  <si>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</si>
  <si>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</si>
  <si>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</si>
  <si>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</si>
  <si>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</si>
  <si>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</si>
  <si>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</si>
  <si>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00020215549020000150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</si>
  <si>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</si>
  <si>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</si>
  <si>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</si>
  <si>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</si>
  <si>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</si>
  <si>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</si>
  <si>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</si>
  <si>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</si>
  <si>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</si>
  <si>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</si>
  <si>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</si>
  <si>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</si>
  <si>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</si>
  <si>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</si>
  <si>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</si>
  <si>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</si>
  <si>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</si>
  <si>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</si>
  <si>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</si>
  <si>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</si>
  <si>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</si>
  <si>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</si>
  <si>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</si>
  <si>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</si>
  <si>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</si>
  <si>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</si>
  <si>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</si>
  <si>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</si>
  <si>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</si>
  <si>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</si>
  <si>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</si>
  <si>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</si>
  <si>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</si>
  <si>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</si>
  <si>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</si>
  <si>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</si>
  <si>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</si>
  <si>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</si>
  <si>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</si>
  <si>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</si>
  <si>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</si>
  <si>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</si>
  <si>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</si>
  <si>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</si>
  <si>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</si>
  <si>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</si>
  <si>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</si>
  <si>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</si>
  <si>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</si>
  <si>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</si>
  <si>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</si>
  <si>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</si>
  <si>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</si>
  <si>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</si>
  <si>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</si>
  <si>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</si>
  <si>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</si>
  <si>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</si>
  <si>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</si>
  <si>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</si>
  <si>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</si>
  <si>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</si>
  <si>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</si>
  <si>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</si>
  <si>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</si>
  <si>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</si>
  <si>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</si>
  <si>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</si>
  <si>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</si>
  <si>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</si>
  <si>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</si>
  <si>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</si>
  <si>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</si>
  <si>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</si>
  <si>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00020225495000000150</t>
  </si>
  <si>
    <t>00020225495020000150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</si>
  <si>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</si>
  <si>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</si>
  <si>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</si>
  <si>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</si>
  <si>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</si>
  <si>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</si>
  <si>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</si>
  <si>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</si>
  <si>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</si>
  <si>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</si>
  <si>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</si>
  <si>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</si>
  <si>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</si>
  <si>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</si>
  <si>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</si>
  <si>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</si>
  <si>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</si>
  <si>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</si>
  <si>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</si>
  <si>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</si>
  <si>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</si>
  <si>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</si>
  <si>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</si>
  <si>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</si>
  <si>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</si>
  <si>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</si>
  <si>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</si>
  <si>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</si>
  <si>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</si>
  <si>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</si>
  <si>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00020227336000000150</t>
  </si>
  <si>
    <t>00020227336020000150</t>
  </si>
  <si>
    <t>00020227384000000150</t>
  </si>
  <si>
    <t>00020227384020000150</t>
  </si>
  <si>
    <t>00020227576000000150</t>
  </si>
  <si>
    <t>00020227576020000150</t>
  </si>
  <si>
    <t>00020229001000000150</t>
  </si>
  <si>
    <t>00020229001020000150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</si>
  <si>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</si>
  <si>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</si>
  <si>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</si>
  <si>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</si>
  <si>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</si>
  <si>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</si>
  <si>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</si>
  <si>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</si>
  <si>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</si>
  <si>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</si>
  <si>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</si>
  <si>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</si>
  <si>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</si>
  <si>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</si>
  <si>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</si>
  <si>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</si>
  <si>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</si>
  <si>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</si>
  <si>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</si>
  <si>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</si>
  <si>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</si>
  <si>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</si>
  <si>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</si>
  <si>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</si>
  <si>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</si>
  <si>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</si>
  <si>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</si>
  <si>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</si>
  <si>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</si>
  <si>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</si>
  <si>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</si>
  <si>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</si>
  <si>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</si>
  <si>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</si>
  <si>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</si>
  <si>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</si>
  <si>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</si>
  <si>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</si>
  <si>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</si>
  <si>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</si>
  <si>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</si>
  <si>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</si>
  <si>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</si>
  <si>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</si>
  <si>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</si>
  <si>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</si>
  <si>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</si>
  <si>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</si>
  <si>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</si>
  <si>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</si>
  <si>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</si>
  <si>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</si>
  <si>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</si>
  <si>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</si>
  <si>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</si>
  <si>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</si>
  <si>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</si>
  <si>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</si>
  <si>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</si>
  <si>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00020245296000000150</t>
  </si>
  <si>
    <t>00020245296020000150</t>
  </si>
  <si>
    <t>00020245303000000150</t>
  </si>
  <si>
    <t>00020245303020000150</t>
  </si>
  <si>
    <t>00020245390000000150</t>
  </si>
  <si>
    <t>00020245390020000150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</si>
  <si>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</si>
  <si>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</si>
  <si>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</si>
  <si>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</si>
  <si>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</si>
  <si>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</si>
  <si>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</si>
  <si>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</si>
  <si>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</si>
  <si>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</si>
  <si>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</si>
  <si>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</si>
  <si>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</si>
  <si>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00020249001000000150</t>
  </si>
  <si>
    <t>00020249001020000150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</si>
  <si>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</si>
  <si>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</si>
  <si>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</si>
  <si>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</si>
  <si>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</si>
  <si>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</si>
  <si>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</si>
  <si>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</si>
  <si>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</si>
  <si>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</si>
  <si>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</si>
  <si>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</si>
  <si>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00021802010020000150</t>
  </si>
  <si>
    <t>00021802030020000150</t>
  </si>
  <si>
    <t>00021825232020000150</t>
  </si>
  <si>
    <t>00021825304020000150</t>
  </si>
  <si>
    <t>00021825497020000150</t>
  </si>
  <si>
    <t>00021825520020000150</t>
  </si>
  <si>
    <t>00021825555020000150</t>
  </si>
  <si>
    <t>00021845303020000150</t>
  </si>
  <si>
    <t>00021845393020000150</t>
  </si>
  <si>
    <t>00021860010020000150</t>
  </si>
  <si>
    <t>00021900000000000000</t>
  </si>
  <si>
    <t>00021900000020000150</t>
  </si>
  <si>
    <t>00021925018020000150</t>
  </si>
  <si>
    <t>00021925041020000150</t>
  </si>
  <si>
    <t>00021925042020000150</t>
  </si>
  <si>
    <t>00021925054020000150</t>
  </si>
  <si>
    <t>00021925064020000150</t>
  </si>
  <si>
    <t>00021925084020000150</t>
  </si>
  <si>
    <t>00021925138020000150</t>
  </si>
  <si>
    <t>00021925170020000150</t>
  </si>
  <si>
    <t>00021925219020000150</t>
  </si>
  <si>
    <t>00021925232020000150</t>
  </si>
  <si>
    <t>00021925256020000150</t>
  </si>
  <si>
    <t>00021925302020000150</t>
  </si>
  <si>
    <t>00021925304020000150</t>
  </si>
  <si>
    <t>00021925382020000150</t>
  </si>
  <si>
    <t>00021925462020000150</t>
  </si>
  <si>
    <t>00021925497020000150</t>
  </si>
  <si>
    <t>00021925508020000150</t>
  </si>
  <si>
    <t>00021925520020000150</t>
  </si>
  <si>
    <t>00021925543020000150</t>
  </si>
  <si>
    <t>00021925555020000150</t>
  </si>
  <si>
    <t>00021925567020000150</t>
  </si>
  <si>
    <t>00021927384020000150</t>
  </si>
  <si>
    <t>00021935118020000150</t>
  </si>
  <si>
    <t>00021935120020000150</t>
  </si>
  <si>
    <t>00021935134020000150</t>
  </si>
  <si>
    <t>00021935137020000150</t>
  </si>
  <si>
    <t>00021935220020000150</t>
  </si>
  <si>
    <t>00021935250020000150</t>
  </si>
  <si>
    <t>00021935290020000150</t>
  </si>
  <si>
    <t>00021935380020000150</t>
  </si>
  <si>
    <t>00021935900020000150</t>
  </si>
  <si>
    <t>00021945303020000150</t>
  </si>
  <si>
    <t>00021945383020000150</t>
  </si>
  <si>
    <t>00021945393020000150</t>
  </si>
  <si>
    <t>00021945422020000150</t>
  </si>
  <si>
    <t>00021945550020000150</t>
  </si>
  <si>
    <t>00021945830020000150</t>
  </si>
  <si>
    <t>00021945833020000150</t>
  </si>
  <si>
    <t>00021945834020000150</t>
  </si>
  <si>
    <t>00021945836020000150</t>
  </si>
  <si>
    <t>00021945837020000150</t>
  </si>
  <si>
    <t>00021945879020000150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</si>
  <si>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</si>
  <si>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</si>
  <si>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</si>
  <si>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</si>
  <si>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</si>
  <si>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</si>
  <si>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</si>
  <si>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</si>
  <si>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</si>
  <si>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</si>
  <si>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</si>
  <si>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</si>
  <si>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</si>
  <si>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</si>
  <si>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</si>
  <si>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</si>
  <si>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</si>
  <si>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</si>
  <si>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</si>
  <si>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</si>
  <si>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</si>
  <si>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</si>
  <si>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</si>
  <si>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</si>
  <si>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</si>
  <si>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</si>
  <si>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</si>
  <si>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</si>
  <si>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</si>
  <si>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</si>
  <si>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</si>
  <si>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</si>
  <si>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</si>
  <si>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</si>
  <si>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</si>
  <si>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</si>
  <si>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</si>
  <si>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</si>
  <si>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</si>
  <si>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</si>
  <si>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</si>
  <si>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</si>
  <si>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</si>
  <si>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</si>
  <si>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</si>
  <si>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</si>
  <si>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</si>
  <si>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</si>
  <si>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</si>
  <si>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</si>
  <si>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</si>
  <si>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</si>
  <si>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</si>
  <si>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</si>
  <si>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</si>
  <si>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</si>
  <si>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</si>
  <si>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</si>
  <si>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</si>
  <si>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</si>
  <si>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</si>
  <si>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</si>
  <si>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</si>
  <si>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</si>
  <si>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</si>
  <si>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</si>
  <si>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</si>
  <si>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</si>
  <si>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</si>
  <si>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</si>
  <si>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</si>
  <si>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</si>
  <si>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</si>
  <si>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</si>
  <si>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</si>
  <si>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</si>
  <si>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</si>
  <si>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</si>
  <si>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</si>
  <si>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</si>
  <si>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</si>
  <si>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</si>
  <si>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</si>
  <si>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</si>
  <si>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</si>
  <si>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</si>
  <si>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</si>
  <si>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</si>
  <si>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</si>
  <si>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</si>
  <si>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</si>
  <si>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</si>
  <si>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</si>
  <si>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</si>
  <si>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</si>
  <si>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</si>
  <si>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</si>
  <si>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</si>
  <si>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</si>
  <si>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</si>
  <si>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</si>
  <si>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</si>
  <si>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</si>
  <si>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</si>
  <si>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</si>
  <si>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</si>
  <si>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</si>
  <si>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</si>
  <si>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</si>
  <si>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</si>
  <si>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</si>
  <si>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</si>
  <si>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</si>
  <si>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</si>
  <si>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</si>
  <si>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</si>
  <si>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</si>
  <si>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</si>
  <si>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</si>
  <si>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</si>
  <si>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</si>
  <si>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</si>
  <si>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</si>
  <si>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</si>
  <si>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</si>
  <si>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</si>
  <si>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</si>
  <si>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</si>
  <si>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</si>
  <si>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</si>
  <si>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</si>
  <si>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</si>
  <si>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</si>
  <si>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</si>
  <si>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</si>
  <si>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</si>
  <si>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</si>
  <si>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</si>
  <si>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</si>
  <si>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</si>
  <si>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</si>
  <si>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</si>
  <si>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</si>
  <si>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</si>
  <si>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</si>
  <si>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</si>
  <si>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</si>
  <si>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</si>
  <si>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</si>
  <si>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</si>
  <si>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</si>
  <si>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</si>
  <si>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</si>
  <si>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</si>
  <si>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</si>
  <si>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</si>
  <si>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</si>
  <si>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</si>
  <si>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</si>
  <si>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</si>
  <si>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</si>
  <si>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</si>
  <si>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</si>
  <si>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</si>
  <si>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</si>
  <si>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</si>
  <si>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</si>
  <si>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</si>
  <si>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</si>
  <si>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</si>
  <si>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</si>
  <si>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</si>
  <si>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</si>
  <si>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</si>
  <si>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</si>
  <si>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</si>
  <si>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</si>
  <si>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</si>
  <si>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</si>
  <si>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</si>
  <si>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</si>
  <si>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</si>
  <si>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</si>
  <si>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</si>
  <si>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</si>
  <si>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</si>
  <si>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</si>
  <si>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</si>
  <si>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</si>
  <si>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</si>
  <si>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</si>
  <si>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</si>
  <si>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</si>
  <si>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</si>
  <si>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</si>
  <si>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</si>
  <si>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</si>
  <si>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</si>
  <si>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</si>
  <si>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</si>
  <si>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</si>
  <si>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</si>
  <si>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</si>
  <si>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</si>
  <si>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</si>
  <si>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</si>
  <si>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</si>
  <si>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</si>
  <si>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</si>
  <si>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</si>
  <si>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</si>
  <si>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</si>
  <si>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</si>
  <si>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</si>
  <si>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</si>
  <si>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</si>
  <si>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</si>
  <si>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</si>
  <si>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00001050000000000000</t>
  </si>
  <si>
    <t>00001050000000000500</t>
  </si>
  <si>
    <t>00001050200000000500</t>
  </si>
  <si>
    <t>00001050201000000510</t>
  </si>
  <si>
    <t>00001050201020000510</t>
  </si>
  <si>
    <t>00001050000000000600</t>
  </si>
  <si>
    <t>00001050200000000600</t>
  </si>
  <si>
    <t>00001050201000000610</t>
  </si>
  <si>
    <t>00001050201020000610</t>
  </si>
  <si>
    <t>Субсидии бюджетам субъектов Российской Федерации на закупку контейнеров для раздельного накопления твердых коммунальных отходов</t>
  </si>
  <si>
    <t>00020225269000000150</t>
  </si>
  <si>
    <t>Межбюджетные трансферты, передаваемые бюджетам субъектов Российской Федерации в целях финансирования расходных обязательств субъектов Российской Федерации по возмещению производителям зерновых культур в части затрат на пооизводство и реализацию зерновых культур</t>
  </si>
  <si>
    <t>00020245368000000150</t>
  </si>
  <si>
    <t>Акцизы на средние дистилляты, производимые на территории Российской Федерации</t>
  </si>
  <si>
    <t>00010302330010000110</t>
  </si>
  <si>
    <t>Платежи за пользование природными ресурсами</t>
  </si>
  <si>
    <t>00010903000000000110</t>
  </si>
  <si>
    <t>Отчисления на воспроизводство минерально- сырьевой базы</t>
  </si>
  <si>
    <t>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</si>
  <si>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</si>
  <si>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</si>
  <si>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ПОСТУПЛЕНИЯ (ПЕРЕЧИСЛЕНИЯ) ПО УРЕГУЛИРОВАНИЮ РАСЧЕТОВ МЕЖДУ БЮДЖЕТАМИ БЮДЖЕТНОЙ СИСТЕМЫ РОССИЙСКОЙ ФЕДЕРАЦИИ</t>
  </si>
  <si>
    <t>00011800000000000000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</si>
  <si>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</si>
  <si>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00011801000000000150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</si>
  <si>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</si>
  <si>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00011801210020000150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</si>
  <si>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</si>
  <si>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</si>
  <si>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</si>
  <si>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</si>
  <si>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</si>
  <si>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00020215844000000150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</si>
  <si>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</si>
  <si>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00020215844020000150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</si>
  <si>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</si>
  <si>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</si>
  <si>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</si>
  <si>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</si>
  <si>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</si>
  <si>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</si>
  <si>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</si>
  <si>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</si>
  <si>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</si>
  <si>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</si>
  <si>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</si>
  <si>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</si>
  <si>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создание мобильных технопарков "Кванториум"</t>
  </si>
  <si>
    <t>00020225247000000150</t>
  </si>
  <si>
    <t>Субсидии бюджетам субъектов Российской Федерации на создание мобильных технопарков "Кванториум"</t>
  </si>
  <si>
    <t>00020225247020000150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</si>
  <si>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</si>
  <si>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</si>
  <si>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</si>
  <si>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</si>
  <si>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</si>
  <si>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</si>
  <si>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</si>
  <si>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</si>
  <si>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00020702030020000150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</si>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</sst>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sz val="8"/>
      <color rgb="FF000000"/>
      <name val="Arial"/>
      <family val="2"/>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4">
    <xf numFmtId="0" fontId="0" fillId="0" borderId="0"/>
    <xf numFmtId="0" fontId="9" fillId="0" borderId="10">
      <alignment horizontal="left" wrapText="1" indent="2"/>
    </xf>
    <xf numFmtId="49" fontId="9" fillId="0" borderId="9">
      <alignment horizontal="center"/>
    </xf>
    <xf numFmtId="4" fontId="9" fillId="0" borderId="8">
      <alignment horizontal="right"/>
    </xf>
  </cellStyleXfs>
  <cellXfs count="61">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49" fontId="2" fillId="0" borderId="4" xfId="0" applyNumberFormat="1" applyFont="1" applyFill="1" applyBorder="1" applyAlignment="1">
      <alignment horizontal="center"/>
    </xf>
    <xf numFmtId="0" fontId="3" fillId="0" borderId="7" xfId="0" applyFont="1" applyFill="1" applyBorder="1" applyAlignment="1">
      <alignment horizontal="left" wrapText="1"/>
    </xf>
    <xf numFmtId="0" fontId="3" fillId="0" borderId="0" xfId="0" applyFont="1" applyFill="1" applyAlignment="1">
      <alignment horizontal="left"/>
    </xf>
    <xf numFmtId="49" fontId="3" fillId="0" borderId="0" xfId="0" applyNumberFormat="1" applyFont="1" applyFill="1" applyAlignment="1">
      <alignment horizontal="right"/>
    </xf>
    <xf numFmtId="49" fontId="8" fillId="3" borderId="0" xfId="0" applyNumberFormat="1" applyFont="1" applyFill="1" applyBorder="1" applyAlignment="1">
      <alignment horizontal="center" wrapText="1"/>
    </xf>
    <xf numFmtId="164" fontId="1" fillId="3" borderId="4" xfId="0" applyNumberFormat="1" applyFont="1" applyFill="1" applyBorder="1" applyAlignment="1">
      <alignment horizontal="right"/>
    </xf>
    <xf numFmtId="49" fontId="1" fillId="0" borderId="4" xfId="0" applyNumberFormat="1" applyFont="1" applyFill="1" applyBorder="1" applyAlignment="1">
      <alignment horizontal="center"/>
    </xf>
    <xf numFmtId="0" fontId="4" fillId="2" borderId="4" xfId="0" applyFont="1" applyFill="1" applyBorder="1" applyAlignment="1">
      <alignment horizontal="left" wrapText="1"/>
    </xf>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4">
    <cellStyle name="xl31" xfId="1"/>
    <cellStyle name="xl44" xfId="2"/>
    <cellStyle name="xl47" xfId="3"/>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88"/>
  <sheetViews>
    <sheetView showGridLines="0" showZeros="0" tabSelected="1" view="pageBreakPreview" zoomScale="90" zoomScaleNormal="90" zoomScaleSheetLayoutView="90" workbookViewId="0">
      <pane ySplit="5" topLeftCell="A510" activePane="bottomLeft" state="frozen"/>
      <selection pane="bottomLeft" activeCell="A577" sqref="A577"/>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6"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29.25" customHeight="1" x14ac:dyDescent="0.2">
      <c r="A1" s="52" t="s">
        <v>14</v>
      </c>
      <c r="B1" s="53"/>
      <c r="C1" s="53"/>
      <c r="D1" s="53"/>
      <c r="E1" s="53"/>
      <c r="F1" s="8"/>
      <c r="G1" s="8"/>
      <c r="H1" s="8"/>
      <c r="I1" s="8"/>
    </row>
    <row r="2" spans="1:14" x14ac:dyDescent="0.2">
      <c r="B2" s="10"/>
      <c r="C2" s="10"/>
      <c r="D2" s="10"/>
      <c r="E2" s="10"/>
    </row>
    <row r="3" spans="1:14" x14ac:dyDescent="0.2">
      <c r="A3" s="12"/>
      <c r="B3" s="13"/>
      <c r="C3" s="13"/>
      <c r="D3" s="13"/>
      <c r="E3" s="13"/>
      <c r="F3" s="27"/>
      <c r="G3" s="11"/>
      <c r="H3" s="19"/>
      <c r="I3" s="27" t="s">
        <v>5</v>
      </c>
    </row>
    <row r="4" spans="1:14" x14ac:dyDescent="0.2">
      <c r="A4" s="59" t="s">
        <v>0</v>
      </c>
      <c r="B4" s="59" t="s">
        <v>1</v>
      </c>
      <c r="C4" s="54" t="s">
        <v>11</v>
      </c>
      <c r="D4" s="54" t="s">
        <v>12</v>
      </c>
      <c r="E4" s="54" t="s">
        <v>13</v>
      </c>
      <c r="F4" s="56" t="s">
        <v>2</v>
      </c>
      <c r="G4" s="57"/>
      <c r="H4" s="54" t="s">
        <v>6</v>
      </c>
      <c r="I4" s="55"/>
    </row>
    <row r="5" spans="1:14" ht="76.5" x14ac:dyDescent="0.2">
      <c r="A5" s="60"/>
      <c r="B5" s="60"/>
      <c r="C5" s="58"/>
      <c r="D5" s="58"/>
      <c r="E5" s="58"/>
      <c r="F5" s="24" t="s">
        <v>3</v>
      </c>
      <c r="G5" s="25" t="s">
        <v>4</v>
      </c>
      <c r="H5" s="20" t="s">
        <v>7</v>
      </c>
      <c r="I5" s="25" t="s">
        <v>8</v>
      </c>
      <c r="N5" s="34"/>
    </row>
    <row r="6" spans="1:14" x14ac:dyDescent="0.2">
      <c r="A6" s="14">
        <v>1</v>
      </c>
      <c r="B6" s="14">
        <v>2</v>
      </c>
      <c r="C6" s="14">
        <v>3</v>
      </c>
      <c r="D6" s="14">
        <v>4</v>
      </c>
      <c r="E6" s="14">
        <v>5</v>
      </c>
      <c r="F6" s="14">
        <v>6</v>
      </c>
      <c r="G6" s="14">
        <v>7</v>
      </c>
      <c r="H6" s="21">
        <v>8</v>
      </c>
      <c r="I6" s="14">
        <v>9</v>
      </c>
      <c r="N6" s="35"/>
    </row>
    <row r="7" spans="1:14" s="15" customFormat="1" x14ac:dyDescent="0.2">
      <c r="A7" s="30" t="s">
        <v>15</v>
      </c>
      <c r="B7" s="28" t="s">
        <v>1083</v>
      </c>
      <c r="C7" s="29">
        <v>86464389.5</v>
      </c>
      <c r="D7" s="29">
        <f>D8+D275</f>
        <v>90768232.622999996</v>
      </c>
      <c r="E7" s="29">
        <v>70336127.702950001</v>
      </c>
      <c r="F7" s="29">
        <f>E7/C7*100</f>
        <v>81.346931505194988</v>
      </c>
      <c r="G7" s="29">
        <f>E7/D7*100</f>
        <v>77.48980636770419</v>
      </c>
      <c r="H7" s="29">
        <v>61977402.039099999</v>
      </c>
      <c r="I7" s="29">
        <f>E7/H7*100</f>
        <v>113.48673127437108</v>
      </c>
      <c r="J7" s="18"/>
      <c r="N7" s="35"/>
    </row>
    <row r="8" spans="1:14" s="15" customFormat="1" x14ac:dyDescent="0.2">
      <c r="A8" s="2" t="s">
        <v>16</v>
      </c>
      <c r="B8" s="3" t="s">
        <v>549</v>
      </c>
      <c r="C8" s="6">
        <v>57658756</v>
      </c>
      <c r="D8" s="6">
        <v>57658756</v>
      </c>
      <c r="E8" s="6">
        <v>50126639.048709996</v>
      </c>
      <c r="F8" s="6">
        <f>E8/C8*100</f>
        <v>86.9367335096685</v>
      </c>
      <c r="G8" s="6">
        <f>E8/D8*100</f>
        <v>86.9367335096685</v>
      </c>
      <c r="H8" s="6">
        <v>43812151.760109998</v>
      </c>
      <c r="I8" s="6">
        <f>E8/H8*100</f>
        <v>114.41263903944841</v>
      </c>
      <c r="J8" s="18"/>
      <c r="K8" s="18"/>
      <c r="N8" s="11"/>
    </row>
    <row r="9" spans="1:14" s="15" customFormat="1" x14ac:dyDescent="0.2">
      <c r="A9" s="2" t="s">
        <v>17</v>
      </c>
      <c r="B9" s="3" t="s">
        <v>550</v>
      </c>
      <c r="C9" s="6">
        <v>29610403</v>
      </c>
      <c r="D9" s="6">
        <v>29610403</v>
      </c>
      <c r="E9" s="6">
        <v>26008975.131020002</v>
      </c>
      <c r="F9" s="6">
        <f t="shared" ref="F9:F75" si="0">E9/C9*100</f>
        <v>87.83728857395154</v>
      </c>
      <c r="G9" s="6">
        <f t="shared" ref="G9:G75" si="1">E9/D9*100</f>
        <v>87.83728857395154</v>
      </c>
      <c r="H9" s="6">
        <v>24564353.72174</v>
      </c>
      <c r="I9" s="6">
        <f t="shared" ref="I9:I77" si="2">E9/H9*100</f>
        <v>105.88096648356549</v>
      </c>
      <c r="N9" s="11"/>
    </row>
    <row r="10" spans="1:14" s="15" customFormat="1" x14ac:dyDescent="0.2">
      <c r="A10" s="4" t="s">
        <v>18</v>
      </c>
      <c r="B10" s="5" t="s">
        <v>551</v>
      </c>
      <c r="C10" s="7">
        <v>14408066</v>
      </c>
      <c r="D10" s="7">
        <v>14408066</v>
      </c>
      <c r="E10" s="7">
        <v>13754406.57708</v>
      </c>
      <c r="F10" s="7">
        <f t="shared" si="0"/>
        <v>95.463239667836064</v>
      </c>
      <c r="G10" s="7">
        <f t="shared" si="1"/>
        <v>95.463239667836064</v>
      </c>
      <c r="H10" s="7">
        <v>13210453.113500001</v>
      </c>
      <c r="I10" s="7">
        <f t="shared" si="2"/>
        <v>104.11759883560788</v>
      </c>
    </row>
    <row r="11" spans="1:14" ht="25.5" x14ac:dyDescent="0.2">
      <c r="A11" s="4" t="s">
        <v>19</v>
      </c>
      <c r="B11" s="5" t="s">
        <v>552</v>
      </c>
      <c r="C11" s="7">
        <v>14408066</v>
      </c>
      <c r="D11" s="7">
        <v>14408066</v>
      </c>
      <c r="E11" s="7">
        <v>13754406.57708</v>
      </c>
      <c r="F11" s="7">
        <f t="shared" si="0"/>
        <v>95.463239667836064</v>
      </c>
      <c r="G11" s="7">
        <f t="shared" si="1"/>
        <v>95.463239667836064</v>
      </c>
      <c r="H11" s="7">
        <v>13210453.113500001</v>
      </c>
      <c r="I11" s="7">
        <f t="shared" si="2"/>
        <v>104.11759883560788</v>
      </c>
      <c r="N11" s="15"/>
    </row>
    <row r="12" spans="1:14" ht="25.5" x14ac:dyDescent="0.2">
      <c r="A12" s="4" t="s">
        <v>20</v>
      </c>
      <c r="B12" s="5" t="s">
        <v>553</v>
      </c>
      <c r="C12" s="7">
        <v>10416273</v>
      </c>
      <c r="D12" s="7">
        <v>10416273</v>
      </c>
      <c r="E12" s="7">
        <v>10280536.36011</v>
      </c>
      <c r="F12" s="7">
        <f t="shared" si="0"/>
        <v>98.696879009507526</v>
      </c>
      <c r="G12" s="7">
        <f t="shared" si="1"/>
        <v>98.696879009507526</v>
      </c>
      <c r="H12" s="7">
        <v>8650417.6580200009</v>
      </c>
      <c r="I12" s="7">
        <f t="shared" si="2"/>
        <v>118.84439302856873</v>
      </c>
      <c r="N12" s="15"/>
    </row>
    <row r="13" spans="1:14" ht="25.5" x14ac:dyDescent="0.2">
      <c r="A13" s="4" t="s">
        <v>21</v>
      </c>
      <c r="B13" s="5" t="s">
        <v>554</v>
      </c>
      <c r="C13" s="7">
        <v>3991793</v>
      </c>
      <c r="D13" s="7">
        <v>3991793</v>
      </c>
      <c r="E13" s="7">
        <v>3473870.21697</v>
      </c>
      <c r="F13" s="7">
        <f t="shared" si="0"/>
        <v>87.025309603228422</v>
      </c>
      <c r="G13" s="7">
        <f t="shared" si="1"/>
        <v>87.025309603228422</v>
      </c>
      <c r="H13" s="7">
        <v>4560035.45548</v>
      </c>
      <c r="I13" s="7">
        <f t="shared" si="2"/>
        <v>76.180772077008612</v>
      </c>
      <c r="N13" s="15"/>
    </row>
    <row r="14" spans="1:14" x14ac:dyDescent="0.2">
      <c r="A14" s="4" t="s">
        <v>22</v>
      </c>
      <c r="B14" s="5" t="s">
        <v>555</v>
      </c>
      <c r="C14" s="7">
        <v>15202337</v>
      </c>
      <c r="D14" s="7">
        <v>15202337</v>
      </c>
      <c r="E14" s="7">
        <v>12254568.55394</v>
      </c>
      <c r="F14" s="7">
        <f t="shared" si="0"/>
        <v>80.609767787281655</v>
      </c>
      <c r="G14" s="7">
        <f t="shared" si="1"/>
        <v>80.609767787281655</v>
      </c>
      <c r="H14" s="7">
        <v>11353900.608239999</v>
      </c>
      <c r="I14" s="7">
        <f t="shared" si="2"/>
        <v>107.93267421282822</v>
      </c>
    </row>
    <row r="15" spans="1:14" ht="51" x14ac:dyDescent="0.2">
      <c r="A15" s="4" t="s">
        <v>23</v>
      </c>
      <c r="B15" s="5" t="s">
        <v>556</v>
      </c>
      <c r="C15" s="7">
        <v>14168325</v>
      </c>
      <c r="D15" s="7">
        <v>14168325</v>
      </c>
      <c r="E15" s="7">
        <v>11119345.3452</v>
      </c>
      <c r="F15" s="7">
        <f t="shared" si="0"/>
        <v>78.480309741624367</v>
      </c>
      <c r="G15" s="7">
        <f t="shared" si="1"/>
        <v>78.480309741624367</v>
      </c>
      <c r="H15" s="7">
        <v>10750420.733419999</v>
      </c>
      <c r="I15" s="7">
        <f t="shared" si="2"/>
        <v>103.4317225430361</v>
      </c>
    </row>
    <row r="16" spans="1:14" ht="76.5" x14ac:dyDescent="0.2">
      <c r="A16" s="4" t="s">
        <v>24</v>
      </c>
      <c r="B16" s="5" t="s">
        <v>557</v>
      </c>
      <c r="C16" s="7">
        <v>97662</v>
      </c>
      <c r="D16" s="7">
        <v>97662</v>
      </c>
      <c r="E16" s="7">
        <v>140721.71287000002</v>
      </c>
      <c r="F16" s="7">
        <f t="shared" si="0"/>
        <v>144.09054992730032</v>
      </c>
      <c r="G16" s="7">
        <f t="shared" si="1"/>
        <v>144.09054992730032</v>
      </c>
      <c r="H16" s="7">
        <v>97741.346269999995</v>
      </c>
      <c r="I16" s="7">
        <f t="shared" si="2"/>
        <v>143.97357744722623</v>
      </c>
    </row>
    <row r="17" spans="1:14" ht="25.5" x14ac:dyDescent="0.2">
      <c r="A17" s="4" t="s">
        <v>25</v>
      </c>
      <c r="B17" s="5" t="s">
        <v>558</v>
      </c>
      <c r="C17" s="7">
        <v>152113</v>
      </c>
      <c r="D17" s="7">
        <v>152113</v>
      </c>
      <c r="E17" s="7">
        <v>147566.93237999998</v>
      </c>
      <c r="F17" s="7">
        <f t="shared" si="0"/>
        <v>97.011387836674047</v>
      </c>
      <c r="G17" s="7">
        <f t="shared" si="1"/>
        <v>97.011387836674047</v>
      </c>
      <c r="H17" s="7">
        <v>151684.53766999999</v>
      </c>
      <c r="I17" s="7">
        <f t="shared" si="2"/>
        <v>97.285415274852767</v>
      </c>
    </row>
    <row r="18" spans="1:14" ht="51" x14ac:dyDescent="0.2">
      <c r="A18" s="4" t="s">
        <v>26</v>
      </c>
      <c r="B18" s="5" t="s">
        <v>559</v>
      </c>
      <c r="C18" s="7">
        <v>447283</v>
      </c>
      <c r="D18" s="7">
        <v>447283</v>
      </c>
      <c r="E18" s="7">
        <v>439257.43568</v>
      </c>
      <c r="F18" s="7">
        <f t="shared" si="0"/>
        <v>98.205707724192521</v>
      </c>
      <c r="G18" s="7">
        <f t="shared" si="1"/>
        <v>98.205707724192521</v>
      </c>
      <c r="H18" s="7">
        <v>354053.95467000001</v>
      </c>
      <c r="I18" s="7">
        <f t="shared" si="2"/>
        <v>124.06511207858554</v>
      </c>
    </row>
    <row r="19" spans="1:14" ht="63.75" x14ac:dyDescent="0.2">
      <c r="A19" s="4" t="s">
        <v>27</v>
      </c>
      <c r="B19" s="5" t="s">
        <v>560</v>
      </c>
      <c r="C19" s="7">
        <v>0</v>
      </c>
      <c r="D19" s="7">
        <v>0</v>
      </c>
      <c r="E19" s="7">
        <v>1240.87716</v>
      </c>
      <c r="F19" s="7">
        <v>0</v>
      </c>
      <c r="G19" s="7">
        <v>0</v>
      </c>
      <c r="H19" s="7">
        <v>0</v>
      </c>
      <c r="I19" s="7">
        <v>0</v>
      </c>
    </row>
    <row r="20" spans="1:14" ht="63.75" x14ac:dyDescent="0.2">
      <c r="A20" s="4" t="s">
        <v>28</v>
      </c>
      <c r="B20" s="5" t="s">
        <v>561</v>
      </c>
      <c r="C20" s="7">
        <v>336954</v>
      </c>
      <c r="D20" s="7">
        <v>336954</v>
      </c>
      <c r="E20" s="7">
        <v>406436.25065</v>
      </c>
      <c r="F20" s="7">
        <f t="shared" si="0"/>
        <v>120.62069322518801</v>
      </c>
      <c r="G20" s="7">
        <f t="shared" si="1"/>
        <v>120.62069322518801</v>
      </c>
      <c r="H20" s="7">
        <v>0</v>
      </c>
      <c r="I20" s="7">
        <v>0</v>
      </c>
    </row>
    <row r="21" spans="1:14" s="15" customFormat="1" ht="25.5" x14ac:dyDescent="0.2">
      <c r="A21" s="49" t="s">
        <v>29</v>
      </c>
      <c r="B21" s="50" t="s">
        <v>562</v>
      </c>
      <c r="C21" s="51">
        <v>11930655.1</v>
      </c>
      <c r="D21" s="51">
        <v>11930655.1</v>
      </c>
      <c r="E21" s="51">
        <v>9852372.8933700006</v>
      </c>
      <c r="F21" s="51">
        <f t="shared" si="0"/>
        <v>82.580317767881837</v>
      </c>
      <c r="G21" s="51">
        <f t="shared" si="1"/>
        <v>82.580317767881837</v>
      </c>
      <c r="H21" s="51">
        <v>7359925.8256400004</v>
      </c>
      <c r="I21" s="51">
        <f t="shared" si="2"/>
        <v>133.86511123586308</v>
      </c>
      <c r="N21" s="11"/>
    </row>
    <row r="22" spans="1:14" s="15" customFormat="1" ht="25.5" x14ac:dyDescent="0.2">
      <c r="A22" s="4" t="s">
        <v>30</v>
      </c>
      <c r="B22" s="5" t="s">
        <v>563</v>
      </c>
      <c r="C22" s="7">
        <v>11930655.1</v>
      </c>
      <c r="D22" s="7">
        <v>11930655.1</v>
      </c>
      <c r="E22" s="7">
        <v>9852372.8933700006</v>
      </c>
      <c r="F22" s="7">
        <f t="shared" si="0"/>
        <v>82.580317767881837</v>
      </c>
      <c r="G22" s="7">
        <f t="shared" si="1"/>
        <v>82.580317767881837</v>
      </c>
      <c r="H22" s="7">
        <v>7359925.8256400004</v>
      </c>
      <c r="I22" s="7">
        <f t="shared" si="2"/>
        <v>133.86511123586308</v>
      </c>
      <c r="N22" s="11"/>
    </row>
    <row r="23" spans="1:14" ht="51" x14ac:dyDescent="0.2">
      <c r="A23" s="4" t="s">
        <v>31</v>
      </c>
      <c r="B23" s="5" t="s">
        <v>564</v>
      </c>
      <c r="C23" s="7">
        <v>0</v>
      </c>
      <c r="D23" s="7">
        <v>0</v>
      </c>
      <c r="E23" s="7">
        <v>-1.788E-2</v>
      </c>
      <c r="F23" s="7">
        <v>0</v>
      </c>
      <c r="G23" s="7">
        <v>0</v>
      </c>
      <c r="H23" s="7">
        <v>0</v>
      </c>
      <c r="I23" s="7">
        <v>0</v>
      </c>
    </row>
    <row r="24" spans="1:14" ht="38.25" x14ac:dyDescent="0.2">
      <c r="A24" s="4" t="s">
        <v>32</v>
      </c>
      <c r="B24" s="5" t="s">
        <v>565</v>
      </c>
      <c r="C24" s="7">
        <v>0</v>
      </c>
      <c r="D24" s="7">
        <v>0</v>
      </c>
      <c r="E24" s="7">
        <v>-1.788E-2</v>
      </c>
      <c r="F24" s="7">
        <v>0</v>
      </c>
      <c r="G24" s="7">
        <v>0</v>
      </c>
      <c r="H24" s="7">
        <v>0</v>
      </c>
      <c r="I24" s="7">
        <v>0</v>
      </c>
      <c r="N24" s="15"/>
    </row>
    <row r="25" spans="1:14" ht="25.5" x14ac:dyDescent="0.2">
      <c r="A25" s="4" t="s">
        <v>33</v>
      </c>
      <c r="B25" s="5" t="s">
        <v>566</v>
      </c>
      <c r="C25" s="7">
        <v>0</v>
      </c>
      <c r="D25" s="7">
        <v>0</v>
      </c>
      <c r="E25" s="7">
        <v>1.1999999999999999E-4</v>
      </c>
      <c r="F25" s="7">
        <v>0</v>
      </c>
      <c r="G25" s="7">
        <v>0</v>
      </c>
      <c r="H25" s="7">
        <v>0</v>
      </c>
      <c r="I25" s="7">
        <v>0</v>
      </c>
      <c r="N25" s="15"/>
    </row>
    <row r="26" spans="1:14" ht="76.5" x14ac:dyDescent="0.2">
      <c r="A26" s="4" t="s">
        <v>34</v>
      </c>
      <c r="B26" s="5" t="s">
        <v>567</v>
      </c>
      <c r="C26" s="7">
        <v>114425</v>
      </c>
      <c r="D26" s="7">
        <v>114425</v>
      </c>
      <c r="E26" s="7">
        <v>38064.930700000004</v>
      </c>
      <c r="F26" s="7">
        <f t="shared" si="0"/>
        <v>33.266271094603454</v>
      </c>
      <c r="G26" s="7">
        <f t="shared" si="1"/>
        <v>33.266271094603454</v>
      </c>
      <c r="H26" s="7">
        <v>79297.90367</v>
      </c>
      <c r="I26" s="7">
        <f t="shared" si="2"/>
        <v>48.002442609842582</v>
      </c>
    </row>
    <row r="27" spans="1:14" x14ac:dyDescent="0.2">
      <c r="A27" s="4" t="s">
        <v>35</v>
      </c>
      <c r="B27" s="5" t="s">
        <v>568</v>
      </c>
      <c r="C27" s="7">
        <v>1292764</v>
      </c>
      <c r="D27" s="7">
        <v>1292764</v>
      </c>
      <c r="E27" s="7">
        <v>1144098.71624</v>
      </c>
      <c r="F27" s="7">
        <f t="shared" si="0"/>
        <v>88.500199281539395</v>
      </c>
      <c r="G27" s="7">
        <f t="shared" si="1"/>
        <v>88.500199281539395</v>
      </c>
      <c r="H27" s="7">
        <v>1170552.36699</v>
      </c>
      <c r="I27" s="7">
        <f t="shared" si="2"/>
        <v>97.74007114111231</v>
      </c>
    </row>
    <row r="28" spans="1:14" ht="25.5" x14ac:dyDescent="0.2">
      <c r="A28" s="4" t="s">
        <v>36</v>
      </c>
      <c r="B28" s="5" t="s">
        <v>569</v>
      </c>
      <c r="C28" s="7">
        <v>918</v>
      </c>
      <c r="D28" s="7">
        <v>918</v>
      </c>
      <c r="E28" s="7">
        <v>952.39300000000003</v>
      </c>
      <c r="F28" s="7">
        <f t="shared" si="0"/>
        <v>103.74651416122005</v>
      </c>
      <c r="G28" s="7">
        <f t="shared" si="1"/>
        <v>103.74651416122005</v>
      </c>
      <c r="H28" s="7">
        <v>912.91032999999993</v>
      </c>
      <c r="I28" s="7">
        <f t="shared" si="2"/>
        <v>104.32492312799222</v>
      </c>
    </row>
    <row r="29" spans="1:14" ht="89.25" x14ac:dyDescent="0.2">
      <c r="A29" s="4" t="s">
        <v>37</v>
      </c>
      <c r="B29" s="5" t="s">
        <v>570</v>
      </c>
      <c r="C29" s="7">
        <v>3557</v>
      </c>
      <c r="D29" s="7">
        <v>3557</v>
      </c>
      <c r="E29" s="7">
        <v>2403.9250000000002</v>
      </c>
      <c r="F29" s="7">
        <f t="shared" si="0"/>
        <v>67.582935057632838</v>
      </c>
      <c r="G29" s="7">
        <f t="shared" si="1"/>
        <v>67.582935057632838</v>
      </c>
      <c r="H29" s="7">
        <v>3443.3036000000002</v>
      </c>
      <c r="I29" s="7">
        <f t="shared" si="2"/>
        <v>69.814494429129041</v>
      </c>
    </row>
    <row r="30" spans="1:14" ht="89.25" x14ac:dyDescent="0.2">
      <c r="A30" s="4" t="s">
        <v>38</v>
      </c>
      <c r="B30" s="5" t="s">
        <v>571</v>
      </c>
      <c r="C30" s="7">
        <v>1363658.2</v>
      </c>
      <c r="D30" s="7">
        <v>1363658.2</v>
      </c>
      <c r="E30" s="7">
        <v>1028987.7742999999</v>
      </c>
      <c r="F30" s="7">
        <f t="shared" si="0"/>
        <v>75.457895116239541</v>
      </c>
      <c r="G30" s="7">
        <f t="shared" si="1"/>
        <v>75.457895116239541</v>
      </c>
      <c r="H30" s="7">
        <v>923422.79998000001</v>
      </c>
      <c r="I30" s="7">
        <f t="shared" si="2"/>
        <v>111.43192201040372</v>
      </c>
    </row>
    <row r="31" spans="1:14" ht="102" x14ac:dyDescent="0.2">
      <c r="A31" s="4" t="s">
        <v>39</v>
      </c>
      <c r="B31" s="5" t="s">
        <v>572</v>
      </c>
      <c r="C31" s="7">
        <v>1045048.5</v>
      </c>
      <c r="D31" s="7">
        <v>1045048.5</v>
      </c>
      <c r="E31" s="7">
        <v>786348.09084000008</v>
      </c>
      <c r="F31" s="7">
        <f t="shared" si="0"/>
        <v>75.245128894974727</v>
      </c>
      <c r="G31" s="7">
        <f t="shared" si="1"/>
        <v>75.245128894974727</v>
      </c>
      <c r="H31" s="31">
        <v>649284.94706999999</v>
      </c>
      <c r="I31" s="7">
        <f t="shared" si="2"/>
        <v>121.10986006814403</v>
      </c>
    </row>
    <row r="32" spans="1:14" ht="127.5" x14ac:dyDescent="0.2">
      <c r="A32" s="4" t="s">
        <v>40</v>
      </c>
      <c r="B32" s="5" t="s">
        <v>573</v>
      </c>
      <c r="C32" s="7">
        <v>318609.7</v>
      </c>
      <c r="D32" s="7">
        <v>318609.7</v>
      </c>
      <c r="E32" s="7">
        <v>242639.68346</v>
      </c>
      <c r="F32" s="7">
        <f t="shared" si="0"/>
        <v>76.155774121126882</v>
      </c>
      <c r="G32" s="7">
        <f t="shared" si="1"/>
        <v>76.155774121126882</v>
      </c>
      <c r="H32" s="31">
        <v>274137.85291000002</v>
      </c>
      <c r="I32" s="7">
        <f t="shared" si="2"/>
        <v>88.510098435643286</v>
      </c>
    </row>
    <row r="33" spans="1:14" ht="76.5" x14ac:dyDescent="0.2">
      <c r="A33" s="4" t="s">
        <v>41</v>
      </c>
      <c r="B33" s="5" t="s">
        <v>574</v>
      </c>
      <c r="C33" s="7">
        <v>4239.2</v>
      </c>
      <c r="D33" s="7">
        <v>4239.2</v>
      </c>
      <c r="E33" s="7">
        <v>2368.2336399999999</v>
      </c>
      <c r="F33" s="7">
        <f t="shared" si="0"/>
        <v>55.865107567465557</v>
      </c>
      <c r="G33" s="7">
        <f t="shared" si="1"/>
        <v>55.865107567465557</v>
      </c>
      <c r="H33" s="31">
        <v>5890.4751900000001</v>
      </c>
      <c r="I33" s="7">
        <f t="shared" si="2"/>
        <v>40.204458275631914</v>
      </c>
    </row>
    <row r="34" spans="1:14" ht="76.5" x14ac:dyDescent="0.2">
      <c r="A34" s="4" t="s">
        <v>42</v>
      </c>
      <c r="B34" s="5" t="s">
        <v>575</v>
      </c>
      <c r="C34" s="7">
        <v>16.399999999999999</v>
      </c>
      <c r="D34" s="7">
        <v>16.399999999999999</v>
      </c>
      <c r="E34" s="7">
        <v>15.39554</v>
      </c>
      <c r="F34" s="7">
        <f t="shared" si="0"/>
        <v>93.875243902439038</v>
      </c>
      <c r="G34" s="7">
        <f t="shared" si="1"/>
        <v>93.875243902439038</v>
      </c>
      <c r="H34" s="31">
        <v>21.31673</v>
      </c>
      <c r="I34" s="7">
        <f t="shared" si="2"/>
        <v>72.222803403711538</v>
      </c>
    </row>
    <row r="35" spans="1:14" s="15" customFormat="1" ht="63.75" x14ac:dyDescent="0.2">
      <c r="A35" s="4" t="s">
        <v>43</v>
      </c>
      <c r="B35" s="5" t="s">
        <v>576</v>
      </c>
      <c r="C35" s="7">
        <v>350.4</v>
      </c>
      <c r="D35" s="7">
        <v>350.4</v>
      </c>
      <c r="E35" s="7">
        <v>109.89950999999999</v>
      </c>
      <c r="F35" s="7">
        <f t="shared" si="0"/>
        <v>31.364015410958906</v>
      </c>
      <c r="G35" s="7">
        <f t="shared" si="1"/>
        <v>31.364015410958906</v>
      </c>
      <c r="H35" s="7">
        <v>496.58911000000001</v>
      </c>
      <c r="I35" s="7">
        <f t="shared" si="2"/>
        <v>22.130873953317259</v>
      </c>
      <c r="N35" s="11"/>
    </row>
    <row r="36" spans="1:14" ht="63.75" x14ac:dyDescent="0.2">
      <c r="A36" s="4" t="s">
        <v>44</v>
      </c>
      <c r="B36" s="5" t="s">
        <v>577</v>
      </c>
      <c r="C36" s="7">
        <v>663.4</v>
      </c>
      <c r="D36" s="7">
        <v>663.4</v>
      </c>
      <c r="E36" s="7">
        <v>1541.11041</v>
      </c>
      <c r="F36" s="7" t="s">
        <v>1363</v>
      </c>
      <c r="G36" s="7" t="s">
        <v>1363</v>
      </c>
      <c r="H36" s="7">
        <v>1333.5877800000001</v>
      </c>
      <c r="I36" s="7">
        <f t="shared" si="2"/>
        <v>115.56122762312653</v>
      </c>
    </row>
    <row r="37" spans="1:14" ht="51" x14ac:dyDescent="0.2">
      <c r="A37" s="4" t="s">
        <v>45</v>
      </c>
      <c r="B37" s="5" t="s">
        <v>578</v>
      </c>
      <c r="C37" s="7">
        <v>4201381.2</v>
      </c>
      <c r="D37" s="7">
        <v>4201381.2</v>
      </c>
      <c r="E37" s="7">
        <v>3490281.3845600002</v>
      </c>
      <c r="F37" s="7">
        <f t="shared" si="0"/>
        <v>83.074618046084453</v>
      </c>
      <c r="G37" s="7">
        <f t="shared" si="1"/>
        <v>83.074618046084453</v>
      </c>
      <c r="H37" s="7">
        <v>2385339.2705700002</v>
      </c>
      <c r="I37" s="7">
        <f t="shared" si="2"/>
        <v>146.32222039114643</v>
      </c>
    </row>
    <row r="38" spans="1:14" ht="76.5" x14ac:dyDescent="0.2">
      <c r="A38" s="4" t="s">
        <v>46</v>
      </c>
      <c r="B38" s="5" t="s">
        <v>579</v>
      </c>
      <c r="C38" s="7">
        <v>2438674.7999999998</v>
      </c>
      <c r="D38" s="7">
        <v>2438674.7999999998</v>
      </c>
      <c r="E38" s="7">
        <v>2025919.7787599999</v>
      </c>
      <c r="F38" s="7">
        <f t="shared" si="0"/>
        <v>83.074618180333033</v>
      </c>
      <c r="G38" s="7">
        <f t="shared" si="1"/>
        <v>83.074618180333033</v>
      </c>
      <c r="H38" s="7">
        <v>1713571.7658900002</v>
      </c>
      <c r="I38" s="7">
        <f t="shared" si="2"/>
        <v>118.22789211911247</v>
      </c>
      <c r="N38" s="15"/>
    </row>
    <row r="39" spans="1:14" ht="76.5" x14ac:dyDescent="0.2">
      <c r="A39" s="4" t="s">
        <v>47</v>
      </c>
      <c r="B39" s="5" t="s">
        <v>580</v>
      </c>
      <c r="C39" s="7">
        <v>1762706.4</v>
      </c>
      <c r="D39" s="7">
        <v>1762706.4</v>
      </c>
      <c r="E39" s="7">
        <v>1464361.6058</v>
      </c>
      <c r="F39" s="7">
        <f t="shared" si="0"/>
        <v>83.07461786035384</v>
      </c>
      <c r="G39" s="7">
        <f t="shared" si="1"/>
        <v>83.07461786035384</v>
      </c>
      <c r="H39" s="7">
        <v>671767.5046799999</v>
      </c>
      <c r="I39" s="7" t="s">
        <v>1363</v>
      </c>
    </row>
    <row r="40" spans="1:14" s="15" customFormat="1" ht="51" x14ac:dyDescent="0.2">
      <c r="A40" s="4" t="s">
        <v>48</v>
      </c>
      <c r="B40" s="5" t="s">
        <v>581</v>
      </c>
      <c r="C40" s="7">
        <v>23942.799999999999</v>
      </c>
      <c r="D40" s="7">
        <v>23942.799999999999</v>
      </c>
      <c r="E40" s="7">
        <v>24955.039559999997</v>
      </c>
      <c r="F40" s="7">
        <f t="shared" si="0"/>
        <v>104.2277409492624</v>
      </c>
      <c r="G40" s="7">
        <f t="shared" si="1"/>
        <v>104.2277409492624</v>
      </c>
      <c r="H40" s="7">
        <v>16773.093720000001</v>
      </c>
      <c r="I40" s="7">
        <f t="shared" si="2"/>
        <v>148.78018317064524</v>
      </c>
      <c r="N40" s="11"/>
    </row>
    <row r="41" spans="1:14" ht="76.5" x14ac:dyDescent="0.2">
      <c r="A41" s="4" t="s">
        <v>49</v>
      </c>
      <c r="B41" s="5" t="s">
        <v>582</v>
      </c>
      <c r="C41" s="7">
        <v>13897.5</v>
      </c>
      <c r="D41" s="7">
        <v>13897.5</v>
      </c>
      <c r="E41" s="7">
        <v>14485.05215</v>
      </c>
      <c r="F41" s="7">
        <f t="shared" si="0"/>
        <v>104.22775427235113</v>
      </c>
      <c r="G41" s="7">
        <f t="shared" si="1"/>
        <v>104.22775427235113</v>
      </c>
      <c r="H41" s="7">
        <v>12049.39703</v>
      </c>
      <c r="I41" s="7">
        <f t="shared" si="2"/>
        <v>120.21391704444484</v>
      </c>
    </row>
    <row r="42" spans="1:14" ht="89.25" x14ac:dyDescent="0.2">
      <c r="A42" s="4" t="s">
        <v>50</v>
      </c>
      <c r="B42" s="5" t="s">
        <v>583</v>
      </c>
      <c r="C42" s="7">
        <v>10045.299999999999</v>
      </c>
      <c r="D42" s="7">
        <v>10045.299999999999</v>
      </c>
      <c r="E42" s="7">
        <v>10469.98741</v>
      </c>
      <c r="F42" s="7">
        <f t="shared" si="0"/>
        <v>104.22772251699801</v>
      </c>
      <c r="G42" s="7">
        <f t="shared" si="1"/>
        <v>104.22772251699801</v>
      </c>
      <c r="H42" s="7">
        <v>4723.6966900000007</v>
      </c>
      <c r="I42" s="7" t="s">
        <v>1363</v>
      </c>
    </row>
    <row r="43" spans="1:14" ht="51" x14ac:dyDescent="0.2">
      <c r="A43" s="4" t="s">
        <v>51</v>
      </c>
      <c r="B43" s="5" t="s">
        <v>584</v>
      </c>
      <c r="C43" s="7">
        <v>5526671.2999999998</v>
      </c>
      <c r="D43" s="7">
        <v>5526671.2999999998</v>
      </c>
      <c r="E43" s="7">
        <v>4733681.3786700005</v>
      </c>
      <c r="F43" s="7">
        <f t="shared" si="0"/>
        <v>85.65158160699734</v>
      </c>
      <c r="G43" s="7">
        <f t="shared" si="1"/>
        <v>85.65158160699734</v>
      </c>
      <c r="H43" s="7">
        <v>3209836.01773</v>
      </c>
      <c r="I43" s="7">
        <f t="shared" si="2"/>
        <v>147.47424331096099</v>
      </c>
      <c r="N43" s="15"/>
    </row>
    <row r="44" spans="1:14" ht="76.5" x14ac:dyDescent="0.2">
      <c r="A44" s="4" t="s">
        <v>52</v>
      </c>
      <c r="B44" s="5" t="s">
        <v>585</v>
      </c>
      <c r="C44" s="7">
        <v>3207934.1</v>
      </c>
      <c r="D44" s="7">
        <v>3207934.1</v>
      </c>
      <c r="E44" s="7">
        <v>2747646.2999400003</v>
      </c>
      <c r="F44" s="7">
        <f t="shared" si="0"/>
        <v>85.651581805873136</v>
      </c>
      <c r="G44" s="7">
        <f t="shared" si="1"/>
        <v>85.651581805873136</v>
      </c>
      <c r="H44" s="7">
        <v>2305870.8843200002</v>
      </c>
      <c r="I44" s="7">
        <f t="shared" si="2"/>
        <v>119.15872300674282</v>
      </c>
    </row>
    <row r="45" spans="1:14" ht="76.5" x14ac:dyDescent="0.2">
      <c r="A45" s="4" t="s">
        <v>53</v>
      </c>
      <c r="B45" s="5" t="s">
        <v>586</v>
      </c>
      <c r="C45" s="7">
        <v>2318737.2000000002</v>
      </c>
      <c r="D45" s="7">
        <v>2318737.2000000002</v>
      </c>
      <c r="E45" s="7">
        <v>1986035.07873</v>
      </c>
      <c r="F45" s="7">
        <f t="shared" si="0"/>
        <v>85.651581331855965</v>
      </c>
      <c r="G45" s="7">
        <f t="shared" si="1"/>
        <v>85.651581331855965</v>
      </c>
      <c r="H45" s="7">
        <v>903965.13341000001</v>
      </c>
      <c r="I45" s="7" t="s">
        <v>1363</v>
      </c>
    </row>
    <row r="46" spans="1:14" ht="51" x14ac:dyDescent="0.2">
      <c r="A46" s="4" t="s">
        <v>54</v>
      </c>
      <c r="B46" s="5" t="s">
        <v>587</v>
      </c>
      <c r="C46" s="7">
        <v>-601931.80000000005</v>
      </c>
      <c r="D46" s="7">
        <v>-601931.80000000005</v>
      </c>
      <c r="E46" s="7">
        <v>-615087.27</v>
      </c>
      <c r="F46" s="7">
        <f t="shared" si="0"/>
        <v>102.18554161783777</v>
      </c>
      <c r="G46" s="7">
        <f t="shared" si="1"/>
        <v>102.18554161783777</v>
      </c>
      <c r="H46" s="7">
        <v>-428297.94295999996</v>
      </c>
      <c r="I46" s="7">
        <f t="shared" si="2"/>
        <v>143.61200657399488</v>
      </c>
    </row>
    <row r="47" spans="1:14" ht="76.5" x14ac:dyDescent="0.2">
      <c r="A47" s="4" t="s">
        <v>55</v>
      </c>
      <c r="B47" s="5" t="s">
        <v>588</v>
      </c>
      <c r="C47" s="7">
        <v>-349388.9</v>
      </c>
      <c r="D47" s="7">
        <v>-349388.9</v>
      </c>
      <c r="E47" s="7">
        <v>-357024.92968</v>
      </c>
      <c r="F47" s="7">
        <f t="shared" si="0"/>
        <v>102.18553871631295</v>
      </c>
      <c r="G47" s="7">
        <f t="shared" si="1"/>
        <v>102.18553871631295</v>
      </c>
      <c r="H47" s="7">
        <v>-307679.19335000002</v>
      </c>
      <c r="I47" s="7">
        <f t="shared" si="2"/>
        <v>116.03804787471176</v>
      </c>
    </row>
    <row r="48" spans="1:14" ht="76.5" x14ac:dyDescent="0.2">
      <c r="A48" s="4" t="s">
        <v>56</v>
      </c>
      <c r="B48" s="5" t="s">
        <v>589</v>
      </c>
      <c r="C48" s="7">
        <v>-252542.9</v>
      </c>
      <c r="D48" s="7">
        <v>-252542.9</v>
      </c>
      <c r="E48" s="7">
        <v>-258062.34031999999</v>
      </c>
      <c r="F48" s="7">
        <f t="shared" si="0"/>
        <v>102.18554563204904</v>
      </c>
      <c r="G48" s="7">
        <f t="shared" si="1"/>
        <v>102.18554563204904</v>
      </c>
      <c r="H48" s="7">
        <v>-120618.74961</v>
      </c>
      <c r="I48" s="7" t="s">
        <v>1363</v>
      </c>
    </row>
    <row r="49" spans="1:14" ht="25.5" x14ac:dyDescent="0.2">
      <c r="A49" s="4" t="s">
        <v>1312</v>
      </c>
      <c r="B49" s="5" t="s">
        <v>1313</v>
      </c>
      <c r="C49" s="7">
        <v>0</v>
      </c>
      <c r="D49" s="7">
        <v>0</v>
      </c>
      <c r="E49" s="7">
        <v>0</v>
      </c>
      <c r="F49" s="7">
        <v>0</v>
      </c>
      <c r="G49" s="7">
        <v>0</v>
      </c>
      <c r="H49" s="7">
        <v>-9095.893</v>
      </c>
      <c r="I49" s="7">
        <f t="shared" si="2"/>
        <v>0</v>
      </c>
    </row>
    <row r="50" spans="1:14" x14ac:dyDescent="0.2">
      <c r="A50" s="2" t="s">
        <v>57</v>
      </c>
      <c r="B50" s="3" t="s">
        <v>590</v>
      </c>
      <c r="C50" s="6">
        <v>3394716.2</v>
      </c>
      <c r="D50" s="6">
        <v>3394716.2</v>
      </c>
      <c r="E50" s="6">
        <v>4257315.2470399998</v>
      </c>
      <c r="F50" s="6">
        <f t="shared" si="0"/>
        <v>125.4100489177858</v>
      </c>
      <c r="G50" s="6">
        <f t="shared" si="1"/>
        <v>125.4100489177858</v>
      </c>
      <c r="H50" s="6">
        <v>3147370.3944099997</v>
      </c>
      <c r="I50" s="6">
        <f t="shared" si="2"/>
        <v>135.26578424329585</v>
      </c>
    </row>
    <row r="51" spans="1:14" x14ac:dyDescent="0.2">
      <c r="A51" s="4" t="s">
        <v>58</v>
      </c>
      <c r="B51" s="5" t="s">
        <v>591</v>
      </c>
      <c r="C51" s="7">
        <v>3392958.5</v>
      </c>
      <c r="D51" s="7">
        <v>3392958.5</v>
      </c>
      <c r="E51" s="7">
        <v>4220326.7429999998</v>
      </c>
      <c r="F51" s="7">
        <f t="shared" si="0"/>
        <v>124.38486185433743</v>
      </c>
      <c r="G51" s="7">
        <f t="shared" si="1"/>
        <v>124.38486185433743</v>
      </c>
      <c r="H51" s="7">
        <v>3147217.3866300001</v>
      </c>
      <c r="I51" s="7">
        <f t="shared" si="2"/>
        <v>134.09708401233357</v>
      </c>
    </row>
    <row r="52" spans="1:14" ht="25.5" x14ac:dyDescent="0.2">
      <c r="A52" s="4" t="s">
        <v>59</v>
      </c>
      <c r="B52" s="5" t="s">
        <v>592</v>
      </c>
      <c r="C52" s="7">
        <v>2507396.4</v>
      </c>
      <c r="D52" s="7">
        <v>2507396.4</v>
      </c>
      <c r="E52" s="7">
        <v>2912109.2761999997</v>
      </c>
      <c r="F52" s="7">
        <f t="shared" si="0"/>
        <v>116.14076163625344</v>
      </c>
      <c r="G52" s="7">
        <f t="shared" si="1"/>
        <v>116.14076163625344</v>
      </c>
      <c r="H52" s="7">
        <v>2254546.0513000004</v>
      </c>
      <c r="I52" s="7">
        <f t="shared" si="2"/>
        <v>129.1661030618931</v>
      </c>
    </row>
    <row r="53" spans="1:14" ht="25.5" x14ac:dyDescent="0.2">
      <c r="A53" s="4" t="s">
        <v>59</v>
      </c>
      <c r="B53" s="5" t="s">
        <v>593</v>
      </c>
      <c r="C53" s="7">
        <v>2507361.7000000002</v>
      </c>
      <c r="D53" s="7">
        <v>2507361.7000000002</v>
      </c>
      <c r="E53" s="7">
        <v>2911908.3136700001</v>
      </c>
      <c r="F53" s="7">
        <f t="shared" si="0"/>
        <v>116.13435403715387</v>
      </c>
      <c r="G53" s="7">
        <f t="shared" si="1"/>
        <v>116.13435403715387</v>
      </c>
      <c r="H53" s="7">
        <v>2254506.51083</v>
      </c>
      <c r="I53" s="7">
        <f t="shared" si="2"/>
        <v>129.1594546159894</v>
      </c>
    </row>
    <row r="54" spans="1:14" ht="25.5" x14ac:dyDescent="0.2">
      <c r="A54" s="4" t="s">
        <v>60</v>
      </c>
      <c r="B54" s="5" t="s">
        <v>594</v>
      </c>
      <c r="C54" s="7">
        <v>34.700000000000003</v>
      </c>
      <c r="D54" s="7">
        <v>34.700000000000003</v>
      </c>
      <c r="E54" s="7">
        <v>200.96252999999999</v>
      </c>
      <c r="F54" s="7" t="s">
        <v>1363</v>
      </c>
      <c r="G54" s="7" t="s">
        <v>1363</v>
      </c>
      <c r="H54" s="7">
        <v>39.540469999999999</v>
      </c>
      <c r="I54" s="7" t="s">
        <v>1363</v>
      </c>
    </row>
    <row r="55" spans="1:14" s="15" customFormat="1" ht="25.5" x14ac:dyDescent="0.2">
      <c r="A55" s="4" t="s">
        <v>61</v>
      </c>
      <c r="B55" s="5" t="s">
        <v>595</v>
      </c>
      <c r="C55" s="7">
        <v>885523</v>
      </c>
      <c r="D55" s="7">
        <v>885523</v>
      </c>
      <c r="E55" s="7">
        <v>1308045.28281</v>
      </c>
      <c r="F55" s="7">
        <f t="shared" si="0"/>
        <v>147.71443348281187</v>
      </c>
      <c r="G55" s="7">
        <f t="shared" si="1"/>
        <v>147.71443348281187</v>
      </c>
      <c r="H55" s="7">
        <v>892629.97505999997</v>
      </c>
      <c r="I55" s="7">
        <f t="shared" si="2"/>
        <v>146.53835512549048</v>
      </c>
    </row>
    <row r="56" spans="1:14" ht="38.25" x14ac:dyDescent="0.2">
      <c r="A56" s="4" t="s">
        <v>62</v>
      </c>
      <c r="B56" s="5" t="s">
        <v>596</v>
      </c>
      <c r="C56" s="7">
        <v>885486.6</v>
      </c>
      <c r="D56" s="7">
        <v>885486.6</v>
      </c>
      <c r="E56" s="7">
        <v>1308149.4225699999</v>
      </c>
      <c r="F56" s="7">
        <f t="shared" si="0"/>
        <v>147.73226636857069</v>
      </c>
      <c r="G56" s="7">
        <f t="shared" si="1"/>
        <v>147.73226636857069</v>
      </c>
      <c r="H56" s="7">
        <v>892619.71424999996</v>
      </c>
      <c r="I56" s="7">
        <f t="shared" si="2"/>
        <v>146.55170636345824</v>
      </c>
    </row>
    <row r="57" spans="1:14" ht="38.25" x14ac:dyDescent="0.2">
      <c r="A57" s="4" t="s">
        <v>63</v>
      </c>
      <c r="B57" s="5" t="s">
        <v>597</v>
      </c>
      <c r="C57" s="7">
        <v>36.4</v>
      </c>
      <c r="D57" s="7">
        <v>36.4</v>
      </c>
      <c r="E57" s="7">
        <v>-104.13976</v>
      </c>
      <c r="F57" s="7">
        <v>0</v>
      </c>
      <c r="G57" s="7">
        <v>0</v>
      </c>
      <c r="H57" s="7">
        <v>10.260809999999999</v>
      </c>
      <c r="I57" s="7">
        <v>0</v>
      </c>
    </row>
    <row r="58" spans="1:14" ht="25.5" x14ac:dyDescent="0.2">
      <c r="A58" s="4" t="s">
        <v>64</v>
      </c>
      <c r="B58" s="5" t="s">
        <v>598</v>
      </c>
      <c r="C58" s="7">
        <v>39.1</v>
      </c>
      <c r="D58" s="7">
        <v>39.1</v>
      </c>
      <c r="E58" s="7">
        <v>172.18398999999999</v>
      </c>
      <c r="F58" s="7" t="s">
        <v>1363</v>
      </c>
      <c r="G58" s="7" t="s">
        <v>1363</v>
      </c>
      <c r="H58" s="7">
        <v>41.36027</v>
      </c>
      <c r="I58" s="7" t="s">
        <v>1363</v>
      </c>
      <c r="N58" s="15"/>
    </row>
    <row r="59" spans="1:14" x14ac:dyDescent="0.2">
      <c r="A59" s="4" t="s">
        <v>65</v>
      </c>
      <c r="B59" s="5" t="s">
        <v>599</v>
      </c>
      <c r="C59" s="7">
        <v>0.7</v>
      </c>
      <c r="D59" s="7">
        <v>0.7</v>
      </c>
      <c r="E59" s="7">
        <v>2.9156900000000001</v>
      </c>
      <c r="F59" s="7" t="s">
        <v>1363</v>
      </c>
      <c r="G59" s="7" t="s">
        <v>1363</v>
      </c>
      <c r="H59" s="7">
        <v>0.39476</v>
      </c>
      <c r="I59" s="7" t="s">
        <v>1363</v>
      </c>
    </row>
    <row r="60" spans="1:14" s="15" customFormat="1" ht="25.5" x14ac:dyDescent="0.2">
      <c r="A60" s="4" t="s">
        <v>66</v>
      </c>
      <c r="B60" s="5" t="s">
        <v>600</v>
      </c>
      <c r="C60" s="7">
        <v>0.7</v>
      </c>
      <c r="D60" s="7">
        <v>0.7</v>
      </c>
      <c r="E60" s="7">
        <v>2.9156900000000001</v>
      </c>
      <c r="F60" s="7" t="s">
        <v>1363</v>
      </c>
      <c r="G60" s="7" t="s">
        <v>1363</v>
      </c>
      <c r="H60" s="7">
        <v>0.39476</v>
      </c>
      <c r="I60" s="7" t="s">
        <v>1363</v>
      </c>
      <c r="N60" s="11"/>
    </row>
    <row r="61" spans="1:14" s="15" customFormat="1" x14ac:dyDescent="0.2">
      <c r="A61" s="4" t="s">
        <v>67</v>
      </c>
      <c r="B61" s="5" t="s">
        <v>601</v>
      </c>
      <c r="C61" s="7">
        <v>1757</v>
      </c>
      <c r="D61" s="7">
        <v>1757</v>
      </c>
      <c r="E61" s="7">
        <v>36985.588349999998</v>
      </c>
      <c r="F61" s="7" t="s">
        <v>1363</v>
      </c>
      <c r="G61" s="7" t="s">
        <v>1363</v>
      </c>
      <c r="H61" s="7">
        <v>152.61301999999998</v>
      </c>
      <c r="I61" s="7" t="s">
        <v>1363</v>
      </c>
      <c r="N61" s="11"/>
    </row>
    <row r="62" spans="1:14" s="15" customFormat="1" x14ac:dyDescent="0.2">
      <c r="A62" s="2" t="s">
        <v>68</v>
      </c>
      <c r="B62" s="3" t="s">
        <v>602</v>
      </c>
      <c r="C62" s="6">
        <v>8526751</v>
      </c>
      <c r="D62" s="6">
        <v>8526751</v>
      </c>
      <c r="E62" s="6">
        <v>6953941.8747200007</v>
      </c>
      <c r="F62" s="6">
        <f t="shared" si="0"/>
        <v>81.554414743904218</v>
      </c>
      <c r="G62" s="6">
        <f t="shared" si="1"/>
        <v>81.554414743904218</v>
      </c>
      <c r="H62" s="6">
        <v>6869313.6890500002</v>
      </c>
      <c r="I62" s="6">
        <f t="shared" si="2"/>
        <v>101.23197439367053</v>
      </c>
      <c r="N62" s="11"/>
    </row>
    <row r="63" spans="1:14" s="15" customFormat="1" x14ac:dyDescent="0.2">
      <c r="A63" s="4" t="s">
        <v>69</v>
      </c>
      <c r="B63" s="5" t="s">
        <v>603</v>
      </c>
      <c r="C63" s="7">
        <v>6919156</v>
      </c>
      <c r="D63" s="7">
        <v>6919156</v>
      </c>
      <c r="E63" s="7">
        <v>6097056.7388699995</v>
      </c>
      <c r="F63" s="7">
        <f t="shared" si="0"/>
        <v>88.118503743375626</v>
      </c>
      <c r="G63" s="7">
        <f t="shared" si="1"/>
        <v>88.118503743375626</v>
      </c>
      <c r="H63" s="7">
        <v>6033440.9027200006</v>
      </c>
      <c r="I63" s="7">
        <f t="shared" si="2"/>
        <v>101.0543873251716</v>
      </c>
    </row>
    <row r="64" spans="1:14" s="15" customFormat="1" ht="25.5" x14ac:dyDescent="0.2">
      <c r="A64" s="4" t="s">
        <v>70</v>
      </c>
      <c r="B64" s="5" t="s">
        <v>604</v>
      </c>
      <c r="C64" s="7">
        <v>6144211</v>
      </c>
      <c r="D64" s="7">
        <v>6144211</v>
      </c>
      <c r="E64" s="7">
        <v>5605265.0788400006</v>
      </c>
      <c r="F64" s="7">
        <f t="shared" si="0"/>
        <v>91.228394969508713</v>
      </c>
      <c r="G64" s="7">
        <f t="shared" si="1"/>
        <v>91.228394969508713</v>
      </c>
      <c r="H64" s="7">
        <v>5487092.2741999999</v>
      </c>
      <c r="I64" s="7">
        <f t="shared" si="2"/>
        <v>102.1536507631855</v>
      </c>
    </row>
    <row r="65" spans="1:14" ht="25.5" x14ac:dyDescent="0.2">
      <c r="A65" s="4" t="s">
        <v>71</v>
      </c>
      <c r="B65" s="5" t="s">
        <v>605</v>
      </c>
      <c r="C65" s="7">
        <v>774945</v>
      </c>
      <c r="D65" s="7">
        <v>774945</v>
      </c>
      <c r="E65" s="7">
        <v>491791.66002999997</v>
      </c>
      <c r="F65" s="7">
        <f t="shared" si="0"/>
        <v>63.461492109762631</v>
      </c>
      <c r="G65" s="7">
        <f t="shared" si="1"/>
        <v>63.461492109762631</v>
      </c>
      <c r="H65" s="7">
        <v>546348.62852000003</v>
      </c>
      <c r="I65" s="7">
        <f t="shared" si="2"/>
        <v>90.014257263207725</v>
      </c>
      <c r="N65" s="15"/>
    </row>
    <row r="66" spans="1:14" x14ac:dyDescent="0.2">
      <c r="A66" s="4" t="s">
        <v>72</v>
      </c>
      <c r="B66" s="5" t="s">
        <v>606</v>
      </c>
      <c r="C66" s="7">
        <v>1605243</v>
      </c>
      <c r="D66" s="7">
        <v>1605243</v>
      </c>
      <c r="E66" s="7">
        <v>855294.07585000002</v>
      </c>
      <c r="F66" s="7">
        <f t="shared" si="0"/>
        <v>53.281283634315798</v>
      </c>
      <c r="G66" s="7">
        <f t="shared" si="1"/>
        <v>53.281283634315798</v>
      </c>
      <c r="H66" s="7">
        <v>834002.63354999991</v>
      </c>
      <c r="I66" s="7">
        <f t="shared" si="2"/>
        <v>102.55292266996466</v>
      </c>
      <c r="N66" s="15"/>
    </row>
    <row r="67" spans="1:14" s="15" customFormat="1" x14ac:dyDescent="0.2">
      <c r="A67" s="4" t="s">
        <v>73</v>
      </c>
      <c r="B67" s="5" t="s">
        <v>607</v>
      </c>
      <c r="C67" s="7">
        <v>207324</v>
      </c>
      <c r="D67" s="7">
        <v>207324</v>
      </c>
      <c r="E67" s="7">
        <v>239876.9994</v>
      </c>
      <c r="F67" s="7">
        <f t="shared" si="0"/>
        <v>115.70151038953523</v>
      </c>
      <c r="G67" s="7">
        <f t="shared" si="1"/>
        <v>115.70151038953523</v>
      </c>
      <c r="H67" s="7">
        <v>225986.83757</v>
      </c>
      <c r="I67" s="7">
        <f t="shared" si="2"/>
        <v>106.14644727956666</v>
      </c>
    </row>
    <row r="68" spans="1:14" x14ac:dyDescent="0.2">
      <c r="A68" s="4" t="s">
        <v>74</v>
      </c>
      <c r="B68" s="5" t="s">
        <v>608</v>
      </c>
      <c r="C68" s="7">
        <v>1397919</v>
      </c>
      <c r="D68" s="7">
        <v>1397919</v>
      </c>
      <c r="E68" s="7">
        <v>615417.07645000005</v>
      </c>
      <c r="F68" s="7">
        <f t="shared" si="0"/>
        <v>44.02380083896135</v>
      </c>
      <c r="G68" s="7">
        <f t="shared" si="1"/>
        <v>44.02380083896135</v>
      </c>
      <c r="H68" s="7">
        <v>608015.79598000005</v>
      </c>
      <c r="I68" s="7">
        <f t="shared" si="2"/>
        <v>101.21728424145142</v>
      </c>
    </row>
    <row r="69" spans="1:14" s="15" customFormat="1" x14ac:dyDescent="0.2">
      <c r="A69" s="4" t="s">
        <v>75</v>
      </c>
      <c r="B69" s="5" t="s">
        <v>609</v>
      </c>
      <c r="C69" s="7">
        <v>2352</v>
      </c>
      <c r="D69" s="7">
        <v>2352</v>
      </c>
      <c r="E69" s="7">
        <v>1591.06</v>
      </c>
      <c r="F69" s="7">
        <f t="shared" si="0"/>
        <v>67.647108843537424</v>
      </c>
      <c r="G69" s="7">
        <f t="shared" si="1"/>
        <v>67.647108843537424</v>
      </c>
      <c r="H69" s="7">
        <v>1870.1527800000001</v>
      </c>
      <c r="I69" s="7">
        <f t="shared" si="2"/>
        <v>85.076471666662428</v>
      </c>
      <c r="N69" s="11"/>
    </row>
    <row r="70" spans="1:14" ht="25.5" x14ac:dyDescent="0.2">
      <c r="A70" s="2" t="s">
        <v>76</v>
      </c>
      <c r="B70" s="3" t="s">
        <v>610</v>
      </c>
      <c r="C70" s="6">
        <v>44417</v>
      </c>
      <c r="D70" s="6">
        <v>44417</v>
      </c>
      <c r="E70" s="6">
        <v>42058.693100000004</v>
      </c>
      <c r="F70" s="6">
        <f t="shared" si="0"/>
        <v>94.690530877817054</v>
      </c>
      <c r="G70" s="6">
        <f t="shared" si="1"/>
        <v>94.690530877817054</v>
      </c>
      <c r="H70" s="6">
        <v>33178.057760000003</v>
      </c>
      <c r="I70" s="6">
        <f t="shared" si="2"/>
        <v>126.76659195737081</v>
      </c>
      <c r="N70" s="15"/>
    </row>
    <row r="71" spans="1:14" x14ac:dyDescent="0.2">
      <c r="A71" s="4" t="s">
        <v>77</v>
      </c>
      <c r="B71" s="5" t="s">
        <v>611</v>
      </c>
      <c r="C71" s="7">
        <v>38646</v>
      </c>
      <c r="D71" s="7">
        <v>38646</v>
      </c>
      <c r="E71" s="7">
        <v>35804.894659999998</v>
      </c>
      <c r="F71" s="7">
        <f t="shared" si="0"/>
        <v>92.648384464110123</v>
      </c>
      <c r="G71" s="7">
        <f t="shared" si="1"/>
        <v>92.648384464110123</v>
      </c>
      <c r="H71" s="7">
        <v>27260.079289999998</v>
      </c>
      <c r="I71" s="7">
        <f t="shared" si="2"/>
        <v>131.34552647150426</v>
      </c>
    </row>
    <row r="72" spans="1:14" x14ac:dyDescent="0.2">
      <c r="A72" s="4" t="s">
        <v>78</v>
      </c>
      <c r="B72" s="5" t="s">
        <v>612</v>
      </c>
      <c r="C72" s="7">
        <v>38535</v>
      </c>
      <c r="D72" s="7">
        <v>38535</v>
      </c>
      <c r="E72" s="7">
        <v>35368.745470000002</v>
      </c>
      <c r="F72" s="7">
        <f t="shared" si="0"/>
        <v>91.783431867133785</v>
      </c>
      <c r="G72" s="7">
        <f t="shared" si="1"/>
        <v>91.783431867133785</v>
      </c>
      <c r="H72" s="7">
        <v>26932.608039999999</v>
      </c>
      <c r="I72" s="7">
        <f t="shared" si="2"/>
        <v>131.32313594535944</v>
      </c>
      <c r="N72" s="15"/>
    </row>
    <row r="73" spans="1:14" ht="38.25" x14ac:dyDescent="0.2">
      <c r="A73" s="4" t="s">
        <v>79</v>
      </c>
      <c r="B73" s="5" t="s">
        <v>613</v>
      </c>
      <c r="C73" s="7">
        <v>111</v>
      </c>
      <c r="D73" s="7">
        <v>111</v>
      </c>
      <c r="E73" s="7">
        <v>436.14918999999998</v>
      </c>
      <c r="F73" s="7" t="s">
        <v>1363</v>
      </c>
      <c r="G73" s="7" t="s">
        <v>1363</v>
      </c>
      <c r="H73" s="7">
        <v>327.47125</v>
      </c>
      <c r="I73" s="7">
        <f t="shared" si="2"/>
        <v>133.18701718089756</v>
      </c>
    </row>
    <row r="74" spans="1:14" s="15" customFormat="1" ht="25.5" x14ac:dyDescent="0.2">
      <c r="A74" s="4" t="s">
        <v>80</v>
      </c>
      <c r="B74" s="5" t="s">
        <v>614</v>
      </c>
      <c r="C74" s="7">
        <v>5771</v>
      </c>
      <c r="D74" s="7">
        <v>5771</v>
      </c>
      <c r="E74" s="7">
        <v>6253.7984400000005</v>
      </c>
      <c r="F74" s="7">
        <f t="shared" si="0"/>
        <v>108.36594073817363</v>
      </c>
      <c r="G74" s="7">
        <f t="shared" si="1"/>
        <v>108.36594073817363</v>
      </c>
      <c r="H74" s="7">
        <v>5917.97847</v>
      </c>
      <c r="I74" s="7">
        <f t="shared" si="2"/>
        <v>105.67457235105489</v>
      </c>
      <c r="N74" s="11"/>
    </row>
    <row r="75" spans="1:14" s="15" customFormat="1" x14ac:dyDescent="0.2">
      <c r="A75" s="4" t="s">
        <v>81</v>
      </c>
      <c r="B75" s="5" t="s">
        <v>615</v>
      </c>
      <c r="C75" s="7">
        <v>5767</v>
      </c>
      <c r="D75" s="7">
        <v>5767</v>
      </c>
      <c r="E75" s="7">
        <v>6253.8031100000007</v>
      </c>
      <c r="F75" s="7">
        <f t="shared" si="0"/>
        <v>108.44118449800591</v>
      </c>
      <c r="G75" s="7">
        <f t="shared" si="1"/>
        <v>108.44118449800591</v>
      </c>
      <c r="H75" s="7">
        <v>5917.90272</v>
      </c>
      <c r="I75" s="7">
        <f t="shared" si="2"/>
        <v>105.67600391376493</v>
      </c>
      <c r="N75" s="11"/>
    </row>
    <row r="76" spans="1:14" s="15" customFormat="1" ht="25.5" x14ac:dyDescent="0.2">
      <c r="A76" s="4" t="s">
        <v>82</v>
      </c>
      <c r="B76" s="5" t="s">
        <v>616</v>
      </c>
      <c r="C76" s="7">
        <v>4</v>
      </c>
      <c r="D76" s="7">
        <v>4</v>
      </c>
      <c r="E76" s="7">
        <v>-4.6699999999999997E-3</v>
      </c>
      <c r="F76" s="7">
        <v>0</v>
      </c>
      <c r="G76" s="7">
        <v>0</v>
      </c>
      <c r="H76" s="7">
        <v>7.5749999999999998E-2</v>
      </c>
      <c r="I76" s="7">
        <v>0</v>
      </c>
      <c r="N76" s="11"/>
    </row>
    <row r="77" spans="1:14" x14ac:dyDescent="0.2">
      <c r="A77" s="2" t="s">
        <v>83</v>
      </c>
      <c r="B77" s="3" t="s">
        <v>617</v>
      </c>
      <c r="C77" s="6">
        <v>240475.2</v>
      </c>
      <c r="D77" s="6">
        <v>240475.2</v>
      </c>
      <c r="E77" s="6">
        <v>171652.31127000001</v>
      </c>
      <c r="F77" s="6">
        <f t="shared" ref="F77:F143" si="3">E77/C77*100</f>
        <v>71.380463045669572</v>
      </c>
      <c r="G77" s="6">
        <f t="shared" ref="G77:G143" si="4">E77/D77*100</f>
        <v>71.380463045669572</v>
      </c>
      <c r="H77" s="6">
        <v>146179.70728</v>
      </c>
      <c r="I77" s="6">
        <f t="shared" si="2"/>
        <v>117.42554042826785</v>
      </c>
      <c r="N77" s="15"/>
    </row>
    <row r="78" spans="1:14" ht="38.25" x14ac:dyDescent="0.2">
      <c r="A78" s="4" t="s">
        <v>84</v>
      </c>
      <c r="B78" s="5" t="s">
        <v>618</v>
      </c>
      <c r="C78" s="7">
        <v>0</v>
      </c>
      <c r="D78" s="7">
        <v>0</v>
      </c>
      <c r="E78" s="7">
        <v>0.48299999999999998</v>
      </c>
      <c r="F78" s="7">
        <v>0</v>
      </c>
      <c r="G78" s="7">
        <v>0</v>
      </c>
      <c r="H78" s="7">
        <v>1.55</v>
      </c>
      <c r="I78" s="7">
        <f t="shared" ref="I78:I144" si="5">E78/H78*100</f>
        <v>31.161290322580644</v>
      </c>
      <c r="N78" s="15"/>
    </row>
    <row r="79" spans="1:14" ht="25.5" x14ac:dyDescent="0.2">
      <c r="A79" s="4" t="s">
        <v>85</v>
      </c>
      <c r="B79" s="5" t="s">
        <v>619</v>
      </c>
      <c r="C79" s="7">
        <v>0</v>
      </c>
      <c r="D79" s="7">
        <v>0</v>
      </c>
      <c r="E79" s="7">
        <v>0.48299999999999998</v>
      </c>
      <c r="F79" s="7">
        <v>0</v>
      </c>
      <c r="G79" s="7">
        <v>0</v>
      </c>
      <c r="H79" s="7">
        <v>1.55</v>
      </c>
      <c r="I79" s="7">
        <f t="shared" si="5"/>
        <v>31.161290322580644</v>
      </c>
      <c r="N79" s="15"/>
    </row>
    <row r="80" spans="1:14" ht="51" x14ac:dyDescent="0.2">
      <c r="A80" s="4" t="s">
        <v>86</v>
      </c>
      <c r="B80" s="5" t="s">
        <v>620</v>
      </c>
      <c r="C80" s="7">
        <v>7780.2</v>
      </c>
      <c r="D80" s="7">
        <v>7780.2</v>
      </c>
      <c r="E80" s="7">
        <v>4608.3379999999997</v>
      </c>
      <c r="F80" s="7">
        <f t="shared" si="3"/>
        <v>59.231613583198374</v>
      </c>
      <c r="G80" s="7">
        <f t="shared" si="4"/>
        <v>59.231613583198374</v>
      </c>
      <c r="H80" s="7">
        <v>3153.8454999999999</v>
      </c>
      <c r="I80" s="7">
        <f t="shared" si="5"/>
        <v>146.1180644391109</v>
      </c>
      <c r="N80" s="15"/>
    </row>
    <row r="81" spans="1:14" ht="25.5" x14ac:dyDescent="0.2">
      <c r="A81" s="4" t="s">
        <v>87</v>
      </c>
      <c r="B81" s="5" t="s">
        <v>621</v>
      </c>
      <c r="C81" s="7">
        <v>232695</v>
      </c>
      <c r="D81" s="7">
        <v>232695</v>
      </c>
      <c r="E81" s="7">
        <v>167043.49027000001</v>
      </c>
      <c r="F81" s="7">
        <f t="shared" si="3"/>
        <v>71.786454487634032</v>
      </c>
      <c r="G81" s="7">
        <f t="shared" si="4"/>
        <v>71.786454487634032</v>
      </c>
      <c r="H81" s="7">
        <v>143024.31177999999</v>
      </c>
      <c r="I81" s="7">
        <f t="shared" si="5"/>
        <v>116.79377316420604</v>
      </c>
      <c r="N81" s="15"/>
    </row>
    <row r="82" spans="1:14" ht="63.75" x14ac:dyDescent="0.2">
      <c r="A82" s="4" t="s">
        <v>88</v>
      </c>
      <c r="B82" s="5" t="s">
        <v>622</v>
      </c>
      <c r="C82" s="7">
        <v>219</v>
      </c>
      <c r="D82" s="7">
        <v>219</v>
      </c>
      <c r="E82" s="7">
        <v>15.85</v>
      </c>
      <c r="F82" s="7">
        <f t="shared" si="3"/>
        <v>7.237442922374429</v>
      </c>
      <c r="G82" s="7">
        <f t="shared" si="4"/>
        <v>7.237442922374429</v>
      </c>
      <c r="H82" s="7">
        <v>-8.2088000000000001</v>
      </c>
      <c r="I82" s="7">
        <v>0</v>
      </c>
    </row>
    <row r="83" spans="1:14" ht="25.5" x14ac:dyDescent="0.2">
      <c r="A83" s="4" t="s">
        <v>89</v>
      </c>
      <c r="B83" s="5" t="s">
        <v>623</v>
      </c>
      <c r="C83" s="7">
        <v>143794</v>
      </c>
      <c r="D83" s="7">
        <v>143794</v>
      </c>
      <c r="E83" s="7">
        <v>101325.16637000001</v>
      </c>
      <c r="F83" s="7">
        <f t="shared" si="3"/>
        <v>70.465503685828352</v>
      </c>
      <c r="G83" s="7">
        <f t="shared" si="4"/>
        <v>70.465503685828352</v>
      </c>
      <c r="H83" s="7">
        <v>100267.00288</v>
      </c>
      <c r="I83" s="7">
        <f t="shared" si="5"/>
        <v>101.05534568662277</v>
      </c>
    </row>
    <row r="84" spans="1:14" ht="38.25" x14ac:dyDescent="0.2">
      <c r="A84" s="4" t="s">
        <v>90</v>
      </c>
      <c r="B84" s="5" t="s">
        <v>624</v>
      </c>
      <c r="C84" s="7">
        <v>47484.1</v>
      </c>
      <c r="D84" s="7">
        <v>47484.1</v>
      </c>
      <c r="E84" s="7">
        <v>33254.856289999996</v>
      </c>
      <c r="F84" s="7">
        <f t="shared" si="3"/>
        <v>70.033666616825414</v>
      </c>
      <c r="G84" s="7">
        <f t="shared" si="4"/>
        <v>70.033666616825414</v>
      </c>
      <c r="H84" s="7">
        <v>11029.25</v>
      </c>
      <c r="I84" s="7" t="s">
        <v>1363</v>
      </c>
    </row>
    <row r="85" spans="1:14" ht="51" x14ac:dyDescent="0.2">
      <c r="A85" s="4" t="s">
        <v>91</v>
      </c>
      <c r="B85" s="5" t="s">
        <v>625</v>
      </c>
      <c r="C85" s="7">
        <v>47484.1</v>
      </c>
      <c r="D85" s="7">
        <v>47484.1</v>
      </c>
      <c r="E85" s="7">
        <v>33254.856289999996</v>
      </c>
      <c r="F85" s="7">
        <f t="shared" si="3"/>
        <v>70.033666616825414</v>
      </c>
      <c r="G85" s="7">
        <f t="shared" si="4"/>
        <v>70.033666616825414</v>
      </c>
      <c r="H85" s="7">
        <v>11029.25</v>
      </c>
      <c r="I85" s="7" t="s">
        <v>1363</v>
      </c>
    </row>
    <row r="86" spans="1:14" ht="25.5" x14ac:dyDescent="0.2">
      <c r="A86" s="4" t="s">
        <v>92</v>
      </c>
      <c r="B86" s="5" t="s">
        <v>626</v>
      </c>
      <c r="C86" s="7">
        <v>6125.2</v>
      </c>
      <c r="D86" s="7">
        <v>6125.2</v>
      </c>
      <c r="E86" s="7">
        <v>5344.6049999999996</v>
      </c>
      <c r="F86" s="7">
        <f t="shared" si="3"/>
        <v>87.256007967086774</v>
      </c>
      <c r="G86" s="7">
        <f t="shared" si="4"/>
        <v>87.256007967086774</v>
      </c>
      <c r="H86" s="7">
        <v>4926.0169999999998</v>
      </c>
      <c r="I86" s="7">
        <f t="shared" si="5"/>
        <v>108.49749402001659</v>
      </c>
    </row>
    <row r="87" spans="1:14" ht="51" x14ac:dyDescent="0.2">
      <c r="A87" s="4" t="s">
        <v>93</v>
      </c>
      <c r="B87" s="5" t="s">
        <v>627</v>
      </c>
      <c r="C87" s="7">
        <v>113.9</v>
      </c>
      <c r="D87" s="7">
        <v>113.9</v>
      </c>
      <c r="E87" s="7">
        <v>126.3</v>
      </c>
      <c r="F87" s="7">
        <f t="shared" si="3"/>
        <v>110.88674275680421</v>
      </c>
      <c r="G87" s="7">
        <f t="shared" si="4"/>
        <v>110.88674275680421</v>
      </c>
      <c r="H87" s="7">
        <v>75.099999999999994</v>
      </c>
      <c r="I87" s="7">
        <f t="shared" si="5"/>
        <v>168.1757656458056</v>
      </c>
    </row>
    <row r="88" spans="1:14" ht="25.5" x14ac:dyDescent="0.2">
      <c r="A88" s="4" t="s">
        <v>94</v>
      </c>
      <c r="B88" s="5" t="s">
        <v>628</v>
      </c>
      <c r="C88" s="7">
        <v>21</v>
      </c>
      <c r="D88" s="7">
        <v>21</v>
      </c>
      <c r="E88" s="7">
        <v>0</v>
      </c>
      <c r="F88" s="7">
        <f t="shared" si="3"/>
        <v>0</v>
      </c>
      <c r="G88" s="7">
        <f t="shared" si="4"/>
        <v>0</v>
      </c>
      <c r="H88" s="7">
        <v>21</v>
      </c>
      <c r="I88" s="7">
        <f t="shared" si="5"/>
        <v>0</v>
      </c>
    </row>
    <row r="89" spans="1:14" ht="76.5" x14ac:dyDescent="0.2">
      <c r="A89" s="4" t="s">
        <v>95</v>
      </c>
      <c r="B89" s="5" t="s">
        <v>629</v>
      </c>
      <c r="C89" s="7">
        <v>68</v>
      </c>
      <c r="D89" s="7">
        <v>68</v>
      </c>
      <c r="E89" s="7">
        <v>36</v>
      </c>
      <c r="F89" s="7">
        <f t="shared" si="3"/>
        <v>52.941176470588239</v>
      </c>
      <c r="G89" s="7">
        <f t="shared" si="4"/>
        <v>52.941176470588239</v>
      </c>
      <c r="H89" s="7">
        <v>24</v>
      </c>
      <c r="I89" s="7">
        <f t="shared" si="5"/>
        <v>150</v>
      </c>
    </row>
    <row r="90" spans="1:14" ht="51" x14ac:dyDescent="0.2">
      <c r="A90" s="4" t="s">
        <v>96</v>
      </c>
      <c r="B90" s="5" t="s">
        <v>630</v>
      </c>
      <c r="C90" s="7">
        <v>30222.7</v>
      </c>
      <c r="D90" s="7">
        <v>30222.7</v>
      </c>
      <c r="E90" s="7">
        <v>23214.66761</v>
      </c>
      <c r="F90" s="7">
        <f t="shared" si="3"/>
        <v>76.812024107707117</v>
      </c>
      <c r="G90" s="7">
        <f t="shared" si="4"/>
        <v>76.812024107707117</v>
      </c>
      <c r="H90" s="7">
        <v>23714.125700000001</v>
      </c>
      <c r="I90" s="7">
        <f t="shared" si="5"/>
        <v>97.893837216187137</v>
      </c>
    </row>
    <row r="91" spans="1:14" ht="51" x14ac:dyDescent="0.2">
      <c r="A91" s="4" t="s">
        <v>97</v>
      </c>
      <c r="B91" s="5" t="s">
        <v>631</v>
      </c>
      <c r="C91" s="7">
        <v>7698.4</v>
      </c>
      <c r="D91" s="7">
        <v>7698.4</v>
      </c>
      <c r="E91" s="7">
        <v>5082.3379100000002</v>
      </c>
      <c r="F91" s="7">
        <f t="shared" si="3"/>
        <v>66.018106489660198</v>
      </c>
      <c r="G91" s="7">
        <f t="shared" si="4"/>
        <v>66.018106489660198</v>
      </c>
      <c r="H91" s="7">
        <v>6838.2855</v>
      </c>
      <c r="I91" s="7">
        <f t="shared" si="5"/>
        <v>74.321815168436586</v>
      </c>
    </row>
    <row r="92" spans="1:14" ht="115.5" x14ac:dyDescent="0.25">
      <c r="A92" s="4" t="s">
        <v>98</v>
      </c>
      <c r="B92" s="37" t="s">
        <v>632</v>
      </c>
      <c r="C92" s="7">
        <v>22524.3</v>
      </c>
      <c r="D92" s="7">
        <v>22524.3</v>
      </c>
      <c r="E92" s="7">
        <v>18132.329699999998</v>
      </c>
      <c r="F92" s="7">
        <f t="shared" si="3"/>
        <v>80.501190714028851</v>
      </c>
      <c r="G92" s="7">
        <f t="shared" si="4"/>
        <v>80.501190714028851</v>
      </c>
      <c r="H92" s="7">
        <v>16875.840199999999</v>
      </c>
      <c r="I92" s="7">
        <f t="shared" si="5"/>
        <v>107.44549299536506</v>
      </c>
    </row>
    <row r="93" spans="1:14" ht="76.5" x14ac:dyDescent="0.2">
      <c r="A93" s="4" t="s">
        <v>99</v>
      </c>
      <c r="B93" s="5" t="s">
        <v>633</v>
      </c>
      <c r="C93" s="7">
        <v>1.6</v>
      </c>
      <c r="D93" s="7">
        <v>1.6</v>
      </c>
      <c r="E93" s="7">
        <v>3.2</v>
      </c>
      <c r="F93" s="7" t="s">
        <v>1363</v>
      </c>
      <c r="G93" s="7" t="s">
        <v>1363</v>
      </c>
      <c r="H93" s="7">
        <v>0.35</v>
      </c>
      <c r="I93" s="7" t="s">
        <v>1363</v>
      </c>
    </row>
    <row r="94" spans="1:14" ht="38.25" x14ac:dyDescent="0.2">
      <c r="A94" s="4" t="s">
        <v>100</v>
      </c>
      <c r="B94" s="5" t="s">
        <v>634</v>
      </c>
      <c r="C94" s="7">
        <v>1640</v>
      </c>
      <c r="D94" s="7">
        <v>1640</v>
      </c>
      <c r="E94" s="7">
        <v>1387.2</v>
      </c>
      <c r="F94" s="7">
        <f t="shared" si="3"/>
        <v>84.58536585365853</v>
      </c>
      <c r="G94" s="7">
        <f t="shared" si="4"/>
        <v>84.58536585365853</v>
      </c>
      <c r="H94" s="7">
        <v>1331.2</v>
      </c>
      <c r="I94" s="7">
        <f t="shared" si="5"/>
        <v>104.20673076923077</v>
      </c>
    </row>
    <row r="95" spans="1:14" ht="63.75" x14ac:dyDescent="0.2">
      <c r="A95" s="4" t="s">
        <v>101</v>
      </c>
      <c r="B95" s="5" t="s">
        <v>635</v>
      </c>
      <c r="C95" s="7">
        <v>1640</v>
      </c>
      <c r="D95" s="7">
        <v>1640</v>
      </c>
      <c r="E95" s="7">
        <v>1387.2</v>
      </c>
      <c r="F95" s="7">
        <f t="shared" si="3"/>
        <v>84.58536585365853</v>
      </c>
      <c r="G95" s="7">
        <f t="shared" si="4"/>
        <v>84.58536585365853</v>
      </c>
      <c r="H95" s="7">
        <v>1331.2</v>
      </c>
      <c r="I95" s="7">
        <f t="shared" si="5"/>
        <v>104.20673076923077</v>
      </c>
    </row>
    <row r="96" spans="1:14" s="15" customFormat="1" ht="25.5" x14ac:dyDescent="0.2">
      <c r="A96" s="4" t="s">
        <v>102</v>
      </c>
      <c r="B96" s="5" t="s">
        <v>636</v>
      </c>
      <c r="C96" s="7">
        <v>4</v>
      </c>
      <c r="D96" s="7">
        <v>4</v>
      </c>
      <c r="E96" s="7">
        <v>11.475</v>
      </c>
      <c r="F96" s="7" t="s">
        <v>1363</v>
      </c>
      <c r="G96" s="7" t="s">
        <v>1363</v>
      </c>
      <c r="H96" s="7">
        <v>8.4749999999999996</v>
      </c>
      <c r="I96" s="7">
        <f t="shared" si="5"/>
        <v>135.39823008849558</v>
      </c>
      <c r="N96" s="11"/>
    </row>
    <row r="97" spans="1:9" ht="51" x14ac:dyDescent="0.2">
      <c r="A97" s="4" t="s">
        <v>103</v>
      </c>
      <c r="B97" s="5" t="s">
        <v>637</v>
      </c>
      <c r="C97" s="7">
        <v>1172</v>
      </c>
      <c r="D97" s="7">
        <v>1172</v>
      </c>
      <c r="E97" s="7">
        <v>502.75</v>
      </c>
      <c r="F97" s="7">
        <f t="shared" si="3"/>
        <v>42.896757679180887</v>
      </c>
      <c r="G97" s="7">
        <f t="shared" si="4"/>
        <v>42.896757679180887</v>
      </c>
      <c r="H97" s="7">
        <v>803.5</v>
      </c>
      <c r="I97" s="7">
        <f t="shared" si="5"/>
        <v>62.570006222775355</v>
      </c>
    </row>
    <row r="98" spans="1:9" ht="51" x14ac:dyDescent="0.2">
      <c r="A98" s="4" t="s">
        <v>104</v>
      </c>
      <c r="B98" s="5" t="s">
        <v>638</v>
      </c>
      <c r="C98" s="7">
        <v>567.5</v>
      </c>
      <c r="D98" s="7">
        <v>567.5</v>
      </c>
      <c r="E98" s="7">
        <v>440</v>
      </c>
      <c r="F98" s="7">
        <f t="shared" si="3"/>
        <v>77.533039647577098</v>
      </c>
      <c r="G98" s="7">
        <f t="shared" si="4"/>
        <v>77.533039647577098</v>
      </c>
      <c r="H98" s="7">
        <v>315</v>
      </c>
      <c r="I98" s="7">
        <f t="shared" si="5"/>
        <v>139.68253968253967</v>
      </c>
    </row>
    <row r="99" spans="1:9" ht="39" x14ac:dyDescent="0.25">
      <c r="A99" s="4" t="s">
        <v>105</v>
      </c>
      <c r="B99" s="37" t="s">
        <v>639</v>
      </c>
      <c r="C99" s="7">
        <v>495</v>
      </c>
      <c r="D99" s="7">
        <v>495</v>
      </c>
      <c r="E99" s="7">
        <v>1120</v>
      </c>
      <c r="F99" s="7" t="s">
        <v>1363</v>
      </c>
      <c r="G99" s="7" t="s">
        <v>1363</v>
      </c>
      <c r="H99" s="7">
        <v>480</v>
      </c>
      <c r="I99" s="7" t="s">
        <v>1363</v>
      </c>
    </row>
    <row r="100" spans="1:9" ht="51.75" x14ac:dyDescent="0.25">
      <c r="A100" s="4" t="s">
        <v>106</v>
      </c>
      <c r="B100" s="37" t="s">
        <v>640</v>
      </c>
      <c r="C100" s="7">
        <v>767</v>
      </c>
      <c r="D100" s="7">
        <v>767</v>
      </c>
      <c r="E100" s="7">
        <v>261.42</v>
      </c>
      <c r="F100" s="7">
        <f t="shared" si="3"/>
        <v>34.083441981747072</v>
      </c>
      <c r="G100" s="7">
        <f t="shared" si="4"/>
        <v>34.083441981747072</v>
      </c>
      <c r="H100" s="7">
        <v>37.5</v>
      </c>
      <c r="I100" s="7" t="s">
        <v>1363</v>
      </c>
    </row>
    <row r="101" spans="1:9" ht="25.5" x14ac:dyDescent="0.2">
      <c r="A101" s="2" t="s">
        <v>107</v>
      </c>
      <c r="B101" s="3" t="s">
        <v>641</v>
      </c>
      <c r="C101" s="6">
        <v>25</v>
      </c>
      <c r="D101" s="6">
        <v>25</v>
      </c>
      <c r="E101" s="6">
        <v>6.547E-2</v>
      </c>
      <c r="F101" s="6">
        <f t="shared" si="3"/>
        <v>0.26188</v>
      </c>
      <c r="G101" s="6">
        <f t="shared" si="4"/>
        <v>0.26188</v>
      </c>
      <c r="H101" s="6">
        <v>5.78179</v>
      </c>
      <c r="I101" s="6">
        <f t="shared" si="5"/>
        <v>1.1323482866032839</v>
      </c>
    </row>
    <row r="102" spans="1:9" ht="25.5" x14ac:dyDescent="0.2">
      <c r="A102" s="4" t="s">
        <v>108</v>
      </c>
      <c r="B102" s="5" t="s">
        <v>642</v>
      </c>
      <c r="C102" s="7">
        <v>0</v>
      </c>
      <c r="D102" s="7">
        <v>0</v>
      </c>
      <c r="E102" s="7">
        <v>2.21665</v>
      </c>
      <c r="F102" s="7">
        <v>0</v>
      </c>
      <c r="G102" s="7">
        <v>0</v>
      </c>
      <c r="H102" s="7">
        <v>7.0740100000000004</v>
      </c>
      <c r="I102" s="7">
        <f t="shared" si="5"/>
        <v>31.335126752718757</v>
      </c>
    </row>
    <row r="103" spans="1:9" ht="25.5" x14ac:dyDescent="0.2">
      <c r="A103" s="4" t="s">
        <v>109</v>
      </c>
      <c r="B103" s="5" t="s">
        <v>643</v>
      </c>
      <c r="C103" s="7">
        <v>0</v>
      </c>
      <c r="D103" s="7">
        <v>0</v>
      </c>
      <c r="E103" s="7">
        <v>1.0000000000000001E-5</v>
      </c>
      <c r="F103" s="7">
        <v>0</v>
      </c>
      <c r="G103" s="7">
        <v>0</v>
      </c>
      <c r="H103" s="7">
        <v>0.60526000000000002</v>
      </c>
      <c r="I103" s="7">
        <v>0</v>
      </c>
    </row>
    <row r="104" spans="1:9" ht="25.5" x14ac:dyDescent="0.2">
      <c r="A104" s="4" t="s">
        <v>110</v>
      </c>
      <c r="B104" s="5" t="s">
        <v>644</v>
      </c>
      <c r="C104" s="7">
        <v>0</v>
      </c>
      <c r="D104" s="7">
        <v>0</v>
      </c>
      <c r="E104" s="7">
        <v>2.415</v>
      </c>
      <c r="F104" s="7">
        <v>0</v>
      </c>
      <c r="G104" s="7">
        <v>0</v>
      </c>
      <c r="H104" s="7">
        <v>0</v>
      </c>
      <c r="I104" s="7">
        <v>0</v>
      </c>
    </row>
    <row r="105" spans="1:9" ht="25.5" x14ac:dyDescent="0.2">
      <c r="A105" s="4" t="s">
        <v>111</v>
      </c>
      <c r="B105" s="5" t="s">
        <v>645</v>
      </c>
      <c r="C105" s="7">
        <v>0</v>
      </c>
      <c r="D105" s="7">
        <v>0</v>
      </c>
      <c r="E105" s="7">
        <v>-0.19836000000000001</v>
      </c>
      <c r="F105" s="7">
        <v>0</v>
      </c>
      <c r="G105" s="7">
        <v>0</v>
      </c>
      <c r="H105" s="7">
        <v>6.46875</v>
      </c>
      <c r="I105" s="7">
        <v>0</v>
      </c>
    </row>
    <row r="106" spans="1:9" x14ac:dyDescent="0.2">
      <c r="A106" s="4" t="s">
        <v>1314</v>
      </c>
      <c r="B106" s="5" t="s">
        <v>1315</v>
      </c>
      <c r="C106" s="7">
        <v>0</v>
      </c>
      <c r="D106" s="7">
        <v>0</v>
      </c>
      <c r="E106" s="7">
        <v>0</v>
      </c>
      <c r="F106" s="7">
        <v>0</v>
      </c>
      <c r="G106" s="7">
        <v>0</v>
      </c>
      <c r="H106" s="7">
        <v>0.89051999999999998</v>
      </c>
      <c r="I106" s="7">
        <v>0</v>
      </c>
    </row>
    <row r="107" spans="1:9" x14ac:dyDescent="0.2">
      <c r="A107" s="4" t="s">
        <v>1316</v>
      </c>
      <c r="B107" s="5" t="s">
        <v>1317</v>
      </c>
      <c r="C107" s="7">
        <v>0</v>
      </c>
      <c r="D107" s="7">
        <v>0</v>
      </c>
      <c r="E107" s="7">
        <v>0</v>
      </c>
      <c r="F107" s="7">
        <v>0</v>
      </c>
      <c r="G107" s="7">
        <v>0</v>
      </c>
      <c r="H107" s="7">
        <v>0.89051999999999998</v>
      </c>
      <c r="I107" s="7">
        <v>0</v>
      </c>
    </row>
    <row r="108" spans="1:9" ht="51" x14ac:dyDescent="0.2">
      <c r="A108" s="4" t="s">
        <v>1318</v>
      </c>
      <c r="B108" s="5" t="s">
        <v>1319</v>
      </c>
      <c r="C108" s="7">
        <v>0</v>
      </c>
      <c r="D108" s="7">
        <v>0</v>
      </c>
      <c r="E108" s="7">
        <v>0</v>
      </c>
      <c r="F108" s="7">
        <v>0</v>
      </c>
      <c r="G108" s="7">
        <v>0</v>
      </c>
      <c r="H108" s="7">
        <v>0.89051999999999998</v>
      </c>
      <c r="I108" s="7">
        <v>0</v>
      </c>
    </row>
    <row r="109" spans="1:9" x14ac:dyDescent="0.2">
      <c r="A109" s="4" t="s">
        <v>112</v>
      </c>
      <c r="B109" s="5" t="s">
        <v>646</v>
      </c>
      <c r="C109" s="7">
        <v>1</v>
      </c>
      <c r="D109" s="7">
        <v>1</v>
      </c>
      <c r="E109" s="7">
        <v>-2.2471199999999998</v>
      </c>
      <c r="F109" s="7">
        <v>0</v>
      </c>
      <c r="G109" s="7">
        <v>0</v>
      </c>
      <c r="H109" s="7">
        <v>1.53071</v>
      </c>
      <c r="I109" s="7">
        <v>0</v>
      </c>
    </row>
    <row r="110" spans="1:9" x14ac:dyDescent="0.2">
      <c r="A110" s="4" t="s">
        <v>113</v>
      </c>
      <c r="B110" s="5" t="s">
        <v>647</v>
      </c>
      <c r="C110" s="7">
        <v>1</v>
      </c>
      <c r="D110" s="7">
        <v>1</v>
      </c>
      <c r="E110" s="7">
        <v>1.4000000000000001E-4</v>
      </c>
      <c r="F110" s="7">
        <v>0</v>
      </c>
      <c r="G110" s="7">
        <v>0</v>
      </c>
      <c r="H110" s="7">
        <v>0.22383</v>
      </c>
      <c r="I110" s="7">
        <f t="shared" si="5"/>
        <v>6.2547469061341204E-2</v>
      </c>
    </row>
    <row r="111" spans="1:9" ht="25.5" x14ac:dyDescent="0.2">
      <c r="A111" s="4" t="s">
        <v>114</v>
      </c>
      <c r="B111" s="5" t="s">
        <v>648</v>
      </c>
      <c r="C111" s="7">
        <v>0</v>
      </c>
      <c r="D111" s="7">
        <v>0</v>
      </c>
      <c r="E111" s="7">
        <v>-0.92273000000000005</v>
      </c>
      <c r="F111" s="7">
        <v>0</v>
      </c>
      <c r="G111" s="7">
        <v>0</v>
      </c>
      <c r="H111" s="7">
        <v>1.86067</v>
      </c>
      <c r="I111" s="7">
        <v>0</v>
      </c>
    </row>
    <row r="112" spans="1:9" x14ac:dyDescent="0.2">
      <c r="A112" s="4" t="s">
        <v>115</v>
      </c>
      <c r="B112" s="5" t="s">
        <v>649</v>
      </c>
      <c r="C112" s="7">
        <v>0</v>
      </c>
      <c r="D112" s="7">
        <v>0</v>
      </c>
      <c r="E112" s="7">
        <v>0.66648000000000007</v>
      </c>
      <c r="F112" s="7">
        <v>0</v>
      </c>
      <c r="G112" s="7">
        <v>0</v>
      </c>
      <c r="H112" s="7">
        <v>1.0789600000000001</v>
      </c>
      <c r="I112" s="7">
        <f t="shared" si="5"/>
        <v>61.770593905242087</v>
      </c>
    </row>
    <row r="113" spans="1:9" x14ac:dyDescent="0.2">
      <c r="A113" s="4" t="s">
        <v>116</v>
      </c>
      <c r="B113" s="5" t="s">
        <v>650</v>
      </c>
      <c r="C113" s="7">
        <v>0</v>
      </c>
      <c r="D113" s="7">
        <v>0</v>
      </c>
      <c r="E113" s="7">
        <v>-1.9910099999999999</v>
      </c>
      <c r="F113" s="7">
        <v>0</v>
      </c>
      <c r="G113" s="7">
        <v>0</v>
      </c>
      <c r="H113" s="7">
        <v>-1.6327499999999999</v>
      </c>
      <c r="I113" s="7">
        <f t="shared" si="5"/>
        <v>121.94212218649518</v>
      </c>
    </row>
    <row r="114" spans="1:9" ht="25.5" x14ac:dyDescent="0.2">
      <c r="A114" s="4" t="s">
        <v>117</v>
      </c>
      <c r="B114" s="5" t="s">
        <v>651</v>
      </c>
      <c r="C114" s="7">
        <v>24</v>
      </c>
      <c r="D114" s="7">
        <v>24</v>
      </c>
      <c r="E114" s="7">
        <v>9.5939999999999998E-2</v>
      </c>
      <c r="F114" s="7">
        <f t="shared" si="3"/>
        <v>0.39974999999999999</v>
      </c>
      <c r="G114" s="7">
        <f t="shared" si="4"/>
        <v>0.39974999999999999</v>
      </c>
      <c r="H114" s="7">
        <v>-3.7134499999999999</v>
      </c>
      <c r="I114" s="7">
        <v>0</v>
      </c>
    </row>
    <row r="115" spans="1:9" x14ac:dyDescent="0.2">
      <c r="A115" s="4" t="s">
        <v>118</v>
      </c>
      <c r="B115" s="5" t="s">
        <v>652</v>
      </c>
      <c r="C115" s="7">
        <v>24</v>
      </c>
      <c r="D115" s="7">
        <v>24</v>
      </c>
      <c r="E115" s="7">
        <v>9.5280000000000004E-2</v>
      </c>
      <c r="F115" s="7">
        <f t="shared" si="3"/>
        <v>0.39700000000000002</v>
      </c>
      <c r="G115" s="7">
        <f t="shared" si="4"/>
        <v>0.39700000000000002</v>
      </c>
      <c r="H115" s="7">
        <v>-3.7134499999999999</v>
      </c>
      <c r="I115" s="7">
        <v>0</v>
      </c>
    </row>
    <row r="116" spans="1:9" x14ac:dyDescent="0.2">
      <c r="A116" s="4" t="s">
        <v>119</v>
      </c>
      <c r="B116" s="5" t="s">
        <v>653</v>
      </c>
      <c r="C116" s="7">
        <v>0</v>
      </c>
      <c r="D116" s="7">
        <v>0</v>
      </c>
      <c r="E116" s="7">
        <v>6.6E-4</v>
      </c>
      <c r="F116" s="7">
        <v>0</v>
      </c>
      <c r="G116" s="7">
        <v>0</v>
      </c>
      <c r="H116" s="7">
        <v>0</v>
      </c>
      <c r="I116" s="7">
        <v>0</v>
      </c>
    </row>
    <row r="117" spans="1:9" ht="25.5" x14ac:dyDescent="0.2">
      <c r="A117" s="2" t="s">
        <v>120</v>
      </c>
      <c r="B117" s="3" t="s">
        <v>654</v>
      </c>
      <c r="C117" s="6">
        <v>74542.899999999994</v>
      </c>
      <c r="D117" s="6">
        <v>74542.899999999994</v>
      </c>
      <c r="E117" s="6">
        <v>597083.44547999999</v>
      </c>
      <c r="F117" s="6" t="s">
        <v>1363</v>
      </c>
      <c r="G117" s="6" t="s">
        <v>1363</v>
      </c>
      <c r="H117" s="6">
        <v>73757.517370000001</v>
      </c>
      <c r="I117" s="6" t="s">
        <v>1363</v>
      </c>
    </row>
    <row r="118" spans="1:9" ht="51" x14ac:dyDescent="0.2">
      <c r="A118" s="4" t="s">
        <v>121</v>
      </c>
      <c r="B118" s="5" t="s">
        <v>655</v>
      </c>
      <c r="C118" s="7">
        <v>5767.5</v>
      </c>
      <c r="D118" s="7">
        <v>5767.5</v>
      </c>
      <c r="E118" s="7">
        <v>2421.91644</v>
      </c>
      <c r="F118" s="7">
        <f t="shared" si="3"/>
        <v>41.992482704811437</v>
      </c>
      <c r="G118" s="7">
        <f t="shared" si="4"/>
        <v>41.992482704811437</v>
      </c>
      <c r="H118" s="7">
        <v>836.20111999999995</v>
      </c>
      <c r="I118" s="7" t="s">
        <v>1363</v>
      </c>
    </row>
    <row r="119" spans="1:9" ht="38.25" x14ac:dyDescent="0.2">
      <c r="A119" s="4" t="s">
        <v>122</v>
      </c>
      <c r="B119" s="5" t="s">
        <v>656</v>
      </c>
      <c r="C119" s="7">
        <v>5767.5</v>
      </c>
      <c r="D119" s="7">
        <v>5767.5</v>
      </c>
      <c r="E119" s="7">
        <v>2421.91644</v>
      </c>
      <c r="F119" s="7">
        <f t="shared" si="3"/>
        <v>41.992482704811437</v>
      </c>
      <c r="G119" s="7">
        <f t="shared" si="4"/>
        <v>41.992482704811437</v>
      </c>
      <c r="H119" s="7">
        <v>836.20111999999995</v>
      </c>
      <c r="I119" s="7" t="s">
        <v>1363</v>
      </c>
    </row>
    <row r="120" spans="1:9" x14ac:dyDescent="0.2">
      <c r="A120" s="4" t="s">
        <v>123</v>
      </c>
      <c r="B120" s="5" t="s">
        <v>657</v>
      </c>
      <c r="C120" s="7">
        <v>0</v>
      </c>
      <c r="D120" s="7">
        <v>0</v>
      </c>
      <c r="E120" s="7">
        <v>527041.25542000006</v>
      </c>
      <c r="F120" s="7">
        <v>0</v>
      </c>
      <c r="G120" s="7">
        <v>0</v>
      </c>
      <c r="H120" s="7">
        <v>0</v>
      </c>
      <c r="I120" s="7">
        <v>0</v>
      </c>
    </row>
    <row r="121" spans="1:9" ht="25.5" x14ac:dyDescent="0.2">
      <c r="A121" s="4" t="s">
        <v>124</v>
      </c>
      <c r="B121" s="5" t="s">
        <v>658</v>
      </c>
      <c r="C121" s="7">
        <v>0</v>
      </c>
      <c r="D121" s="7">
        <v>0</v>
      </c>
      <c r="E121" s="7">
        <v>527041.25542000006</v>
      </c>
      <c r="F121" s="7">
        <v>0</v>
      </c>
      <c r="G121" s="7">
        <v>0</v>
      </c>
      <c r="H121" s="7">
        <v>0</v>
      </c>
      <c r="I121" s="7">
        <v>0</v>
      </c>
    </row>
    <row r="122" spans="1:9" ht="25.5" x14ac:dyDescent="0.2">
      <c r="A122" s="4" t="s">
        <v>125</v>
      </c>
      <c r="B122" s="5" t="s">
        <v>659</v>
      </c>
      <c r="C122" s="7">
        <v>0</v>
      </c>
      <c r="D122" s="7">
        <v>0</v>
      </c>
      <c r="E122" s="7">
        <v>527041.25542000006</v>
      </c>
      <c r="F122" s="7">
        <v>0</v>
      </c>
      <c r="G122" s="7">
        <v>0</v>
      </c>
      <c r="H122" s="7">
        <v>0</v>
      </c>
      <c r="I122" s="7">
        <v>0</v>
      </c>
    </row>
    <row r="123" spans="1:9" ht="15" x14ac:dyDescent="0.25">
      <c r="A123" s="4" t="s">
        <v>126</v>
      </c>
      <c r="B123" s="39" t="s">
        <v>660</v>
      </c>
      <c r="C123" s="7">
        <v>412.4</v>
      </c>
      <c r="D123" s="7">
        <v>412.4</v>
      </c>
      <c r="E123" s="7">
        <v>167.67660000000001</v>
      </c>
      <c r="F123" s="7">
        <f t="shared" si="3"/>
        <v>40.658729388942774</v>
      </c>
      <c r="G123" s="7">
        <f t="shared" si="4"/>
        <v>40.658729388942774</v>
      </c>
      <c r="H123" s="7">
        <v>197.39064999999999</v>
      </c>
      <c r="I123" s="7">
        <f t="shared" si="5"/>
        <v>84.946576750215883</v>
      </c>
    </row>
    <row r="124" spans="1:9" ht="26.25" x14ac:dyDescent="0.25">
      <c r="A124" s="4" t="s">
        <v>127</v>
      </c>
      <c r="B124" s="37" t="s">
        <v>661</v>
      </c>
      <c r="C124" s="7">
        <v>412.4</v>
      </c>
      <c r="D124" s="7">
        <v>412.4</v>
      </c>
      <c r="E124" s="7">
        <v>167.67660000000001</v>
      </c>
      <c r="F124" s="7">
        <f t="shared" si="3"/>
        <v>40.658729388942774</v>
      </c>
      <c r="G124" s="7">
        <f t="shared" si="4"/>
        <v>40.658729388942774</v>
      </c>
      <c r="H124" s="7">
        <v>197.39064999999999</v>
      </c>
      <c r="I124" s="7">
        <f t="shared" si="5"/>
        <v>84.946576750215883</v>
      </c>
    </row>
    <row r="125" spans="1:9" ht="51.75" x14ac:dyDescent="0.25">
      <c r="A125" s="4" t="s">
        <v>128</v>
      </c>
      <c r="B125" s="37" t="s">
        <v>662</v>
      </c>
      <c r="C125" s="7">
        <v>66626.8</v>
      </c>
      <c r="D125" s="7">
        <v>66626.8</v>
      </c>
      <c r="E125" s="7">
        <v>64375.571229999994</v>
      </c>
      <c r="F125" s="7">
        <f t="shared" si="3"/>
        <v>96.621136284498121</v>
      </c>
      <c r="G125" s="7">
        <f t="shared" si="4"/>
        <v>96.621136284498121</v>
      </c>
      <c r="H125" s="7">
        <v>71170.628209999995</v>
      </c>
      <c r="I125" s="7">
        <f t="shared" si="5"/>
        <v>90.452442038378351</v>
      </c>
    </row>
    <row r="126" spans="1:9" ht="51.75" x14ac:dyDescent="0.25">
      <c r="A126" s="4" t="s">
        <v>129</v>
      </c>
      <c r="B126" s="37" t="s">
        <v>663</v>
      </c>
      <c r="C126" s="7">
        <v>50947.4</v>
      </c>
      <c r="D126" s="7">
        <v>50947.4</v>
      </c>
      <c r="E126" s="7">
        <v>50485.027470000001</v>
      </c>
      <c r="F126" s="7">
        <f t="shared" si="3"/>
        <v>99.092451175133561</v>
      </c>
      <c r="G126" s="7">
        <f t="shared" si="4"/>
        <v>99.092451175133561</v>
      </c>
      <c r="H126" s="7">
        <v>50158.953079999999</v>
      </c>
      <c r="I126" s="7">
        <f t="shared" si="5"/>
        <v>100.65008212886728</v>
      </c>
    </row>
    <row r="127" spans="1:9" ht="51.75" x14ac:dyDescent="0.25">
      <c r="A127" s="4" t="s">
        <v>130</v>
      </c>
      <c r="B127" s="37" t="s">
        <v>664</v>
      </c>
      <c r="C127" s="7">
        <v>50947.4</v>
      </c>
      <c r="D127" s="7">
        <v>50947.4</v>
      </c>
      <c r="E127" s="7">
        <v>50485.027470000001</v>
      </c>
      <c r="F127" s="7">
        <f t="shared" si="3"/>
        <v>99.092451175133561</v>
      </c>
      <c r="G127" s="7">
        <f t="shared" si="4"/>
        <v>99.092451175133561</v>
      </c>
      <c r="H127" s="7">
        <v>50158.953079999999</v>
      </c>
      <c r="I127" s="7">
        <f t="shared" si="5"/>
        <v>100.65008212886728</v>
      </c>
    </row>
    <row r="128" spans="1:9" ht="51.75" x14ac:dyDescent="0.25">
      <c r="A128" s="4" t="s">
        <v>131</v>
      </c>
      <c r="B128" s="37" t="s">
        <v>665</v>
      </c>
      <c r="C128" s="7">
        <v>3564.8</v>
      </c>
      <c r="D128" s="7">
        <v>3564.8</v>
      </c>
      <c r="E128" s="7">
        <v>3206.4805899999997</v>
      </c>
      <c r="F128" s="7">
        <f t="shared" si="3"/>
        <v>89.948400751795319</v>
      </c>
      <c r="G128" s="7">
        <f t="shared" si="4"/>
        <v>89.948400751795319</v>
      </c>
      <c r="H128" s="7">
        <v>2891.6567400000004</v>
      </c>
      <c r="I128" s="7">
        <f t="shared" si="5"/>
        <v>110.88731748983453</v>
      </c>
    </row>
    <row r="129" spans="1:14" ht="51" x14ac:dyDescent="0.2">
      <c r="A129" s="4" t="s">
        <v>132</v>
      </c>
      <c r="B129" s="5" t="s">
        <v>666</v>
      </c>
      <c r="C129" s="7">
        <v>3564.8</v>
      </c>
      <c r="D129" s="7">
        <v>3564.8</v>
      </c>
      <c r="E129" s="7">
        <v>3206.4805899999997</v>
      </c>
      <c r="F129" s="7">
        <f t="shared" si="3"/>
        <v>89.948400751795319</v>
      </c>
      <c r="G129" s="7">
        <f t="shared" si="4"/>
        <v>89.948400751795319</v>
      </c>
      <c r="H129" s="7">
        <v>2891.6567400000004</v>
      </c>
      <c r="I129" s="7">
        <f t="shared" si="5"/>
        <v>110.88731748983453</v>
      </c>
      <c r="N129" s="15"/>
    </row>
    <row r="130" spans="1:14" ht="25.5" x14ac:dyDescent="0.2">
      <c r="A130" s="4" t="s">
        <v>133</v>
      </c>
      <c r="B130" s="5" t="s">
        <v>667</v>
      </c>
      <c r="C130" s="7">
        <v>12114.3</v>
      </c>
      <c r="D130" s="7">
        <v>12114.3</v>
      </c>
      <c r="E130" s="7">
        <v>10332.86483</v>
      </c>
      <c r="F130" s="7">
        <f t="shared" si="3"/>
        <v>85.294774192483274</v>
      </c>
      <c r="G130" s="7">
        <f t="shared" si="4"/>
        <v>85.294774192483274</v>
      </c>
      <c r="H130" s="7">
        <v>18078.628280000001</v>
      </c>
      <c r="I130" s="7">
        <f t="shared" si="5"/>
        <v>57.155137380810174</v>
      </c>
      <c r="N130" s="15"/>
    </row>
    <row r="131" spans="1:14" ht="25.5" x14ac:dyDescent="0.2">
      <c r="A131" s="4" t="s">
        <v>134</v>
      </c>
      <c r="B131" s="5" t="s">
        <v>668</v>
      </c>
      <c r="C131" s="7">
        <v>12114.3</v>
      </c>
      <c r="D131" s="7">
        <v>12114.3</v>
      </c>
      <c r="E131" s="7">
        <v>10332.86483</v>
      </c>
      <c r="F131" s="7">
        <f t="shared" si="3"/>
        <v>85.294774192483274</v>
      </c>
      <c r="G131" s="7">
        <f t="shared" si="4"/>
        <v>85.294774192483274</v>
      </c>
      <c r="H131" s="7">
        <v>18078.628280000001</v>
      </c>
      <c r="I131" s="7">
        <f t="shared" si="5"/>
        <v>57.155137380810174</v>
      </c>
      <c r="N131" s="15"/>
    </row>
    <row r="132" spans="1:14" ht="76.5" x14ac:dyDescent="0.2">
      <c r="A132" s="4" t="s">
        <v>135</v>
      </c>
      <c r="B132" s="5" t="s">
        <v>669</v>
      </c>
      <c r="C132" s="7">
        <v>0.3</v>
      </c>
      <c r="D132" s="7">
        <v>0.3</v>
      </c>
      <c r="E132" s="7">
        <v>351.19834000000003</v>
      </c>
      <c r="F132" s="7" t="s">
        <v>1363</v>
      </c>
      <c r="G132" s="7" t="s">
        <v>1363</v>
      </c>
      <c r="H132" s="7">
        <v>41.39011</v>
      </c>
      <c r="I132" s="7" t="s">
        <v>1363</v>
      </c>
      <c r="N132" s="15"/>
    </row>
    <row r="133" spans="1:14" ht="25.5" x14ac:dyDescent="0.2">
      <c r="A133" s="4" t="s">
        <v>136</v>
      </c>
      <c r="B133" s="5" t="s">
        <v>670</v>
      </c>
      <c r="C133" s="7">
        <v>75.900000000000006</v>
      </c>
      <c r="D133" s="7">
        <v>75.900000000000006</v>
      </c>
      <c r="E133" s="7">
        <v>319.53896999999995</v>
      </c>
      <c r="F133" s="7" t="s">
        <v>1363</v>
      </c>
      <c r="G133" s="7" t="s">
        <v>1363</v>
      </c>
      <c r="H133" s="7">
        <v>424.31428000000005</v>
      </c>
      <c r="I133" s="7">
        <f t="shared" si="5"/>
        <v>75.307144977538798</v>
      </c>
      <c r="N133" s="15"/>
    </row>
    <row r="134" spans="1:14" ht="25.5" x14ac:dyDescent="0.2">
      <c r="A134" s="4" t="s">
        <v>137</v>
      </c>
      <c r="B134" s="5" t="s">
        <v>671</v>
      </c>
      <c r="C134" s="7">
        <v>75.900000000000006</v>
      </c>
      <c r="D134" s="7">
        <v>75.900000000000006</v>
      </c>
      <c r="E134" s="7">
        <v>319.53896999999995</v>
      </c>
      <c r="F134" s="7" t="s">
        <v>1363</v>
      </c>
      <c r="G134" s="7" t="s">
        <v>1363</v>
      </c>
      <c r="H134" s="7">
        <v>424.31428000000005</v>
      </c>
      <c r="I134" s="7">
        <f t="shared" si="5"/>
        <v>75.307144977538798</v>
      </c>
    </row>
    <row r="135" spans="1:14" ht="63.75" x14ac:dyDescent="0.2">
      <c r="A135" s="4" t="s">
        <v>138</v>
      </c>
      <c r="B135" s="5" t="s">
        <v>672</v>
      </c>
      <c r="C135" s="7">
        <v>75.900000000000006</v>
      </c>
      <c r="D135" s="7">
        <v>75.900000000000006</v>
      </c>
      <c r="E135" s="7">
        <v>319.53896999999995</v>
      </c>
      <c r="F135" s="7" t="s">
        <v>1363</v>
      </c>
      <c r="G135" s="7" t="s">
        <v>1363</v>
      </c>
      <c r="H135" s="7">
        <v>424.31428000000005</v>
      </c>
      <c r="I135" s="7">
        <f t="shared" si="5"/>
        <v>75.307144977538798</v>
      </c>
    </row>
    <row r="136" spans="1:14" x14ac:dyDescent="0.2">
      <c r="A136" s="4" t="s">
        <v>139</v>
      </c>
      <c r="B136" s="5" t="s">
        <v>673</v>
      </c>
      <c r="C136" s="7">
        <v>1220.8</v>
      </c>
      <c r="D136" s="7">
        <v>1220.8</v>
      </c>
      <c r="E136" s="7">
        <v>2413.3195900000001</v>
      </c>
      <c r="F136" s="7">
        <f t="shared" si="3"/>
        <v>197.68345265399739</v>
      </c>
      <c r="G136" s="7">
        <f t="shared" si="4"/>
        <v>197.68345265399739</v>
      </c>
      <c r="H136" s="7">
        <v>769.25699999999995</v>
      </c>
      <c r="I136" s="7" t="s">
        <v>1363</v>
      </c>
    </row>
    <row r="137" spans="1:14" ht="38.25" x14ac:dyDescent="0.2">
      <c r="A137" s="4" t="s">
        <v>140</v>
      </c>
      <c r="B137" s="5" t="s">
        <v>674</v>
      </c>
      <c r="C137" s="7">
        <v>1220.8</v>
      </c>
      <c r="D137" s="7">
        <v>1220.8</v>
      </c>
      <c r="E137" s="7">
        <v>2413.3195900000001</v>
      </c>
      <c r="F137" s="7">
        <f t="shared" si="3"/>
        <v>197.68345265399739</v>
      </c>
      <c r="G137" s="7">
        <f t="shared" si="4"/>
        <v>197.68345265399739</v>
      </c>
      <c r="H137" s="7">
        <v>769.25699999999995</v>
      </c>
      <c r="I137" s="7" t="s">
        <v>1363</v>
      </c>
    </row>
    <row r="138" spans="1:14" ht="38.25" x14ac:dyDescent="0.2">
      <c r="A138" s="4" t="s">
        <v>141</v>
      </c>
      <c r="B138" s="5" t="s">
        <v>675</v>
      </c>
      <c r="C138" s="7">
        <v>1220.8</v>
      </c>
      <c r="D138" s="7">
        <v>1220.8</v>
      </c>
      <c r="E138" s="7">
        <v>2413.3195900000001</v>
      </c>
      <c r="F138" s="7">
        <f t="shared" si="3"/>
        <v>197.68345265399739</v>
      </c>
      <c r="G138" s="7">
        <f t="shared" si="4"/>
        <v>197.68345265399739</v>
      </c>
      <c r="H138" s="7">
        <v>769.25699999999995</v>
      </c>
      <c r="I138" s="7" t="s">
        <v>1363</v>
      </c>
    </row>
    <row r="139" spans="1:14" ht="51" x14ac:dyDescent="0.2">
      <c r="A139" s="4" t="s">
        <v>142</v>
      </c>
      <c r="B139" s="5" t="s">
        <v>676</v>
      </c>
      <c r="C139" s="7">
        <v>439.5</v>
      </c>
      <c r="D139" s="7">
        <v>439.5</v>
      </c>
      <c r="E139" s="7">
        <v>344.16722999999996</v>
      </c>
      <c r="F139" s="7">
        <f t="shared" si="3"/>
        <v>78.308812286689417</v>
      </c>
      <c r="G139" s="7">
        <f t="shared" si="4"/>
        <v>78.308812286689417</v>
      </c>
      <c r="H139" s="7">
        <v>359.72611000000001</v>
      </c>
      <c r="I139" s="7">
        <f t="shared" si="5"/>
        <v>95.674798251369623</v>
      </c>
    </row>
    <row r="140" spans="1:14" ht="51" x14ac:dyDescent="0.2">
      <c r="A140" s="4" t="s">
        <v>143</v>
      </c>
      <c r="B140" s="5" t="s">
        <v>677</v>
      </c>
      <c r="C140" s="7">
        <v>439.5</v>
      </c>
      <c r="D140" s="7">
        <v>439.5</v>
      </c>
      <c r="E140" s="7">
        <v>344.16722999999996</v>
      </c>
      <c r="F140" s="7">
        <f t="shared" si="3"/>
        <v>78.308812286689417</v>
      </c>
      <c r="G140" s="7">
        <f t="shared" si="4"/>
        <v>78.308812286689417</v>
      </c>
      <c r="H140" s="7">
        <v>359.72611000000001</v>
      </c>
      <c r="I140" s="7">
        <f t="shared" si="5"/>
        <v>95.674798251369623</v>
      </c>
    </row>
    <row r="141" spans="1:14" ht="63.75" x14ac:dyDescent="0.2">
      <c r="A141" s="4" t="s">
        <v>144</v>
      </c>
      <c r="B141" s="5" t="s">
        <v>678</v>
      </c>
      <c r="C141" s="7">
        <v>439.5</v>
      </c>
      <c r="D141" s="7">
        <v>439.5</v>
      </c>
      <c r="E141" s="7">
        <v>344.16722999999996</v>
      </c>
      <c r="F141" s="7">
        <f t="shared" si="3"/>
        <v>78.308812286689417</v>
      </c>
      <c r="G141" s="7">
        <f t="shared" si="4"/>
        <v>78.308812286689417</v>
      </c>
      <c r="H141" s="7">
        <v>359.72611000000001</v>
      </c>
      <c r="I141" s="7">
        <f t="shared" si="5"/>
        <v>95.674798251369623</v>
      </c>
    </row>
    <row r="142" spans="1:14" x14ac:dyDescent="0.2">
      <c r="A142" s="2" t="s">
        <v>145</v>
      </c>
      <c r="B142" s="3" t="s">
        <v>679</v>
      </c>
      <c r="C142" s="6">
        <v>437310.2</v>
      </c>
      <c r="D142" s="6">
        <v>437310.2</v>
      </c>
      <c r="E142" s="6">
        <v>409433.50644000003</v>
      </c>
      <c r="F142" s="6">
        <f t="shared" si="3"/>
        <v>93.625418853710713</v>
      </c>
      <c r="G142" s="6">
        <f t="shared" si="4"/>
        <v>93.625418853710713</v>
      </c>
      <c r="H142" s="6">
        <v>271497.14791</v>
      </c>
      <c r="I142" s="6">
        <f t="shared" si="5"/>
        <v>150.8058223048904</v>
      </c>
    </row>
    <row r="143" spans="1:14" x14ac:dyDescent="0.2">
      <c r="A143" s="4" t="s">
        <v>146</v>
      </c>
      <c r="B143" s="5" t="s">
        <v>680</v>
      </c>
      <c r="C143" s="7">
        <v>17771.3</v>
      </c>
      <c r="D143" s="7">
        <v>17771.3</v>
      </c>
      <c r="E143" s="7">
        <v>35297.170100000003</v>
      </c>
      <c r="F143" s="7">
        <f t="shared" si="3"/>
        <v>198.61895359371573</v>
      </c>
      <c r="G143" s="7">
        <f t="shared" si="4"/>
        <v>198.61895359371573</v>
      </c>
      <c r="H143" s="7">
        <v>36228.208159999995</v>
      </c>
      <c r="I143" s="7">
        <f t="shared" si="5"/>
        <v>97.430074223135435</v>
      </c>
    </row>
    <row r="144" spans="1:14" ht="25.5" x14ac:dyDescent="0.2">
      <c r="A144" s="4" t="s">
        <v>147</v>
      </c>
      <c r="B144" s="5" t="s">
        <v>681</v>
      </c>
      <c r="C144" s="7">
        <v>5061</v>
      </c>
      <c r="D144" s="7">
        <v>5061</v>
      </c>
      <c r="E144" s="7">
        <v>3399.02574</v>
      </c>
      <c r="F144" s="7">
        <f t="shared" ref="F144:F207" si="6">E144/C144*100</f>
        <v>67.16114878482513</v>
      </c>
      <c r="G144" s="7">
        <f t="shared" ref="G144:G207" si="7">E144/D144*100</f>
        <v>67.16114878482513</v>
      </c>
      <c r="H144" s="7">
        <v>2682.9525600000002</v>
      </c>
      <c r="I144" s="7">
        <f t="shared" si="5"/>
        <v>126.68974437624794</v>
      </c>
    </row>
    <row r="145" spans="1:9" x14ac:dyDescent="0.2">
      <c r="A145" s="4" t="s">
        <v>148</v>
      </c>
      <c r="B145" s="5" t="s">
        <v>682</v>
      </c>
      <c r="C145" s="7">
        <v>3222.2</v>
      </c>
      <c r="D145" s="7">
        <v>3222.2</v>
      </c>
      <c r="E145" s="7">
        <v>6235.4414699999998</v>
      </c>
      <c r="F145" s="7">
        <f t="shared" si="6"/>
        <v>193.51503537955435</v>
      </c>
      <c r="G145" s="7">
        <f t="shared" si="7"/>
        <v>193.51503537955435</v>
      </c>
      <c r="H145" s="7">
        <v>2926.4720200000002</v>
      </c>
      <c r="I145" s="7" t="s">
        <v>1363</v>
      </c>
    </row>
    <row r="146" spans="1:9" x14ac:dyDescent="0.2">
      <c r="A146" s="4" t="s">
        <v>149</v>
      </c>
      <c r="B146" s="5" t="s">
        <v>683</v>
      </c>
      <c r="C146" s="7">
        <v>9488.1</v>
      </c>
      <c r="D146" s="7">
        <v>9488.1</v>
      </c>
      <c r="E146" s="7">
        <v>25659.356199999998</v>
      </c>
      <c r="F146" s="7" t="s">
        <v>1363</v>
      </c>
      <c r="G146" s="7" t="s">
        <v>1363</v>
      </c>
      <c r="H146" s="7">
        <v>30618.783579999999</v>
      </c>
      <c r="I146" s="7">
        <f t="shared" ref="I146:I202" si="8">E146/H146*100</f>
        <v>83.802663593600528</v>
      </c>
    </row>
    <row r="147" spans="1:9" x14ac:dyDescent="0.2">
      <c r="A147" s="4" t="s">
        <v>150</v>
      </c>
      <c r="B147" s="5" t="s">
        <v>684</v>
      </c>
      <c r="C147" s="7">
        <v>4609.5</v>
      </c>
      <c r="D147" s="7">
        <v>4609.5</v>
      </c>
      <c r="E147" s="7">
        <v>20373.19198</v>
      </c>
      <c r="F147" s="7" t="s">
        <v>1363</v>
      </c>
      <c r="G147" s="7" t="s">
        <v>1363</v>
      </c>
      <c r="H147" s="7">
        <v>21761.37255</v>
      </c>
      <c r="I147" s="7">
        <f t="shared" si="8"/>
        <v>93.620896077164033</v>
      </c>
    </row>
    <row r="148" spans="1:9" x14ac:dyDescent="0.2">
      <c r="A148" s="4" t="s">
        <v>151</v>
      </c>
      <c r="B148" s="5" t="s">
        <v>685</v>
      </c>
      <c r="C148" s="7">
        <v>4878.6000000000004</v>
      </c>
      <c r="D148" s="7">
        <v>4878.6000000000004</v>
      </c>
      <c r="E148" s="7">
        <v>5286.1642199999997</v>
      </c>
      <c r="F148" s="7">
        <f t="shared" si="6"/>
        <v>108.35412249415815</v>
      </c>
      <c r="G148" s="7">
        <f t="shared" si="7"/>
        <v>108.35412249415815</v>
      </c>
      <c r="H148" s="7">
        <v>8857.4110299999993</v>
      </c>
      <c r="I148" s="7">
        <f t="shared" si="8"/>
        <v>59.680692271091317</v>
      </c>
    </row>
    <row r="149" spans="1:9" ht="25.5" x14ac:dyDescent="0.2">
      <c r="A149" s="4" t="s">
        <v>152</v>
      </c>
      <c r="B149" s="5" t="s">
        <v>686</v>
      </c>
      <c r="C149" s="7">
        <v>0</v>
      </c>
      <c r="D149" s="7">
        <v>0</v>
      </c>
      <c r="E149" s="7">
        <v>3.3466900000000002</v>
      </c>
      <c r="F149" s="7">
        <v>0</v>
      </c>
      <c r="G149" s="7">
        <v>0</v>
      </c>
      <c r="H149" s="7">
        <v>0</v>
      </c>
      <c r="I149" s="7">
        <v>0</v>
      </c>
    </row>
    <row r="150" spans="1:9" x14ac:dyDescent="0.2">
      <c r="A150" s="4" t="s">
        <v>153</v>
      </c>
      <c r="B150" s="5" t="s">
        <v>687</v>
      </c>
      <c r="C150" s="7">
        <v>11072</v>
      </c>
      <c r="D150" s="7">
        <v>11072</v>
      </c>
      <c r="E150" s="7">
        <v>860.00940000000003</v>
      </c>
      <c r="F150" s="7">
        <f t="shared" si="6"/>
        <v>7.7674259393063592</v>
      </c>
      <c r="G150" s="7">
        <f t="shared" si="7"/>
        <v>7.7674259393063592</v>
      </c>
      <c r="H150" s="7">
        <v>1354.6663600000002</v>
      </c>
      <c r="I150" s="7">
        <f t="shared" si="8"/>
        <v>63.484960237737056</v>
      </c>
    </row>
    <row r="151" spans="1:9" ht="38.25" x14ac:dyDescent="0.2">
      <c r="A151" s="4" t="s">
        <v>154</v>
      </c>
      <c r="B151" s="5" t="s">
        <v>688</v>
      </c>
      <c r="C151" s="7">
        <v>10412</v>
      </c>
      <c r="D151" s="7">
        <v>10412</v>
      </c>
      <c r="E151" s="7">
        <v>670.43060000000003</v>
      </c>
      <c r="F151" s="7">
        <f t="shared" si="6"/>
        <v>6.439018440261238</v>
      </c>
      <c r="G151" s="7">
        <f t="shared" si="7"/>
        <v>6.439018440261238</v>
      </c>
      <c r="H151" s="7">
        <v>924.89985000000001</v>
      </c>
      <c r="I151" s="7">
        <f t="shared" si="8"/>
        <v>72.486831952670343</v>
      </c>
    </row>
    <row r="152" spans="1:9" ht="38.25" x14ac:dyDescent="0.2">
      <c r="A152" s="4" t="s">
        <v>155</v>
      </c>
      <c r="B152" s="5" t="s">
        <v>689</v>
      </c>
      <c r="C152" s="7">
        <v>10412</v>
      </c>
      <c r="D152" s="7">
        <v>10412</v>
      </c>
      <c r="E152" s="7">
        <v>670.43060000000003</v>
      </c>
      <c r="F152" s="7">
        <f t="shared" si="6"/>
        <v>6.439018440261238</v>
      </c>
      <c r="G152" s="7">
        <f t="shared" si="7"/>
        <v>6.439018440261238</v>
      </c>
      <c r="H152" s="7">
        <v>924.89985000000001</v>
      </c>
      <c r="I152" s="7">
        <f t="shared" si="8"/>
        <v>72.486831952670343</v>
      </c>
    </row>
    <row r="153" spans="1:9" ht="26.25" x14ac:dyDescent="0.25">
      <c r="A153" s="4" t="s">
        <v>156</v>
      </c>
      <c r="B153" s="37" t="s">
        <v>690</v>
      </c>
      <c r="C153" s="7">
        <v>45</v>
      </c>
      <c r="D153" s="7">
        <v>45</v>
      </c>
      <c r="E153" s="7">
        <v>44.578800000000001</v>
      </c>
      <c r="F153" s="7">
        <f t="shared" si="6"/>
        <v>99.064000000000007</v>
      </c>
      <c r="G153" s="7">
        <f t="shared" si="7"/>
        <v>99.064000000000007</v>
      </c>
      <c r="H153" s="7">
        <v>49.766510000000004</v>
      </c>
      <c r="I153" s="7">
        <f t="shared" si="8"/>
        <v>89.575901545034995</v>
      </c>
    </row>
    <row r="154" spans="1:9" ht="39" x14ac:dyDescent="0.25">
      <c r="A154" s="4" t="s">
        <v>157</v>
      </c>
      <c r="B154" s="37" t="s">
        <v>691</v>
      </c>
      <c r="C154" s="7">
        <v>575</v>
      </c>
      <c r="D154" s="7">
        <v>575</v>
      </c>
      <c r="E154" s="7">
        <v>145</v>
      </c>
      <c r="F154" s="7">
        <f t="shared" si="6"/>
        <v>25.217391304347824</v>
      </c>
      <c r="G154" s="7">
        <f t="shared" si="7"/>
        <v>25.217391304347824</v>
      </c>
      <c r="H154" s="7">
        <v>380</v>
      </c>
      <c r="I154" s="7">
        <f t="shared" si="8"/>
        <v>38.15789473684211</v>
      </c>
    </row>
    <row r="155" spans="1:9" ht="77.25" x14ac:dyDescent="0.25">
      <c r="A155" s="4" t="s">
        <v>158</v>
      </c>
      <c r="B155" s="37" t="s">
        <v>692</v>
      </c>
      <c r="C155" s="7">
        <v>575</v>
      </c>
      <c r="D155" s="7">
        <v>575</v>
      </c>
      <c r="E155" s="7">
        <v>145</v>
      </c>
      <c r="F155" s="7">
        <f t="shared" si="6"/>
        <v>25.217391304347824</v>
      </c>
      <c r="G155" s="7">
        <f t="shared" si="7"/>
        <v>25.217391304347824</v>
      </c>
      <c r="H155" s="7">
        <v>380</v>
      </c>
      <c r="I155" s="7">
        <f t="shared" si="8"/>
        <v>38.15789473684211</v>
      </c>
    </row>
    <row r="156" spans="1:9" ht="15" x14ac:dyDescent="0.25">
      <c r="A156" s="4" t="s">
        <v>159</v>
      </c>
      <c r="B156" s="37" t="s">
        <v>693</v>
      </c>
      <c r="C156" s="7">
        <v>40</v>
      </c>
      <c r="D156" s="7">
        <v>40</v>
      </c>
      <c r="E156" s="7">
        <v>0</v>
      </c>
      <c r="F156" s="7">
        <f t="shared" si="6"/>
        <v>0</v>
      </c>
      <c r="G156" s="7">
        <f t="shared" si="7"/>
        <v>0</v>
      </c>
      <c r="H156" s="7">
        <v>0</v>
      </c>
      <c r="I156" s="7">
        <v>0</v>
      </c>
    </row>
    <row r="157" spans="1:9" ht="25.5" x14ac:dyDescent="0.2">
      <c r="A157" s="4" t="s">
        <v>160</v>
      </c>
      <c r="B157" s="5" t="s">
        <v>694</v>
      </c>
      <c r="C157" s="7">
        <v>40</v>
      </c>
      <c r="D157" s="7">
        <v>40</v>
      </c>
      <c r="E157" s="7">
        <v>0</v>
      </c>
      <c r="F157" s="7">
        <f t="shared" si="6"/>
        <v>0</v>
      </c>
      <c r="G157" s="7">
        <f t="shared" si="7"/>
        <v>0</v>
      </c>
      <c r="H157" s="7">
        <v>0</v>
      </c>
      <c r="I157" s="7">
        <v>0</v>
      </c>
    </row>
    <row r="158" spans="1:9" x14ac:dyDescent="0.2">
      <c r="A158" s="4" t="s">
        <v>161</v>
      </c>
      <c r="B158" s="5" t="s">
        <v>695</v>
      </c>
      <c r="C158" s="7">
        <v>408466.9</v>
      </c>
      <c r="D158" s="7">
        <v>408466.9</v>
      </c>
      <c r="E158" s="7">
        <v>373276.32694</v>
      </c>
      <c r="F158" s="7">
        <f t="shared" si="6"/>
        <v>91.384718551246124</v>
      </c>
      <c r="G158" s="7">
        <f t="shared" si="7"/>
        <v>91.384718551246124</v>
      </c>
      <c r="H158" s="7">
        <v>233914.27338999999</v>
      </c>
      <c r="I158" s="7">
        <f t="shared" si="8"/>
        <v>159.57825981728135</v>
      </c>
    </row>
    <row r="159" spans="1:9" x14ac:dyDescent="0.2">
      <c r="A159" s="4" t="s">
        <v>162</v>
      </c>
      <c r="B159" s="5" t="s">
        <v>696</v>
      </c>
      <c r="C159" s="7">
        <v>408466.9</v>
      </c>
      <c r="D159" s="7">
        <v>408466.9</v>
      </c>
      <c r="E159" s="7">
        <v>373276.32694</v>
      </c>
      <c r="F159" s="7">
        <f t="shared" si="6"/>
        <v>91.384718551246124</v>
      </c>
      <c r="G159" s="7">
        <f t="shared" si="7"/>
        <v>91.384718551246124</v>
      </c>
      <c r="H159" s="7">
        <v>233914.27338999999</v>
      </c>
      <c r="I159" s="7">
        <f t="shared" si="8"/>
        <v>159.57825981728135</v>
      </c>
    </row>
    <row r="160" spans="1:9" ht="38.25" x14ac:dyDescent="0.2">
      <c r="A160" s="4" t="s">
        <v>163</v>
      </c>
      <c r="B160" s="5" t="s">
        <v>697</v>
      </c>
      <c r="C160" s="7">
        <v>10444.5</v>
      </c>
      <c r="D160" s="7">
        <v>10444.5</v>
      </c>
      <c r="E160" s="7">
        <v>0</v>
      </c>
      <c r="F160" s="7">
        <f t="shared" si="6"/>
        <v>0</v>
      </c>
      <c r="G160" s="7">
        <f t="shared" si="7"/>
        <v>0</v>
      </c>
      <c r="H160" s="7">
        <v>2940.6817500000002</v>
      </c>
      <c r="I160" s="7">
        <f t="shared" si="8"/>
        <v>0</v>
      </c>
    </row>
    <row r="161" spans="1:14" ht="25.5" x14ac:dyDescent="0.2">
      <c r="A161" s="4" t="s">
        <v>164</v>
      </c>
      <c r="B161" s="5" t="s">
        <v>698</v>
      </c>
      <c r="C161" s="7">
        <v>375907.3</v>
      </c>
      <c r="D161" s="7">
        <v>375907.3</v>
      </c>
      <c r="E161" s="7">
        <v>359791.93929000001</v>
      </c>
      <c r="F161" s="7">
        <f t="shared" si="6"/>
        <v>95.712942869159505</v>
      </c>
      <c r="G161" s="7">
        <f t="shared" si="7"/>
        <v>95.712942869159505</v>
      </c>
      <c r="H161" s="7">
        <v>216158.85681999999</v>
      </c>
      <c r="I161" s="7">
        <f t="shared" si="8"/>
        <v>166.44792842775178</v>
      </c>
    </row>
    <row r="162" spans="1:14" ht="25.5" x14ac:dyDescent="0.2">
      <c r="A162" s="4" t="s">
        <v>165</v>
      </c>
      <c r="B162" s="5" t="s">
        <v>699</v>
      </c>
      <c r="C162" s="7">
        <v>22115.1</v>
      </c>
      <c r="D162" s="7">
        <v>22115.1</v>
      </c>
      <c r="E162" s="7">
        <v>13484.387650000001</v>
      </c>
      <c r="F162" s="7">
        <f t="shared" si="6"/>
        <v>60.973667991553292</v>
      </c>
      <c r="G162" s="7">
        <f t="shared" si="7"/>
        <v>60.973667991553292</v>
      </c>
      <c r="H162" s="7">
        <v>14814.73482</v>
      </c>
      <c r="I162" s="7">
        <f t="shared" si="8"/>
        <v>91.020108114226787</v>
      </c>
    </row>
    <row r="163" spans="1:14" ht="25.5" x14ac:dyDescent="0.2">
      <c r="A163" s="2" t="s">
        <v>166</v>
      </c>
      <c r="B163" s="3" t="s">
        <v>700</v>
      </c>
      <c r="C163" s="6">
        <v>2487322.2000000002</v>
      </c>
      <c r="D163" s="6">
        <v>2487322.2000000002</v>
      </c>
      <c r="E163" s="6">
        <v>1217903.1539400001</v>
      </c>
      <c r="F163" s="6">
        <f t="shared" si="6"/>
        <v>48.964430661214699</v>
      </c>
      <c r="G163" s="6">
        <f t="shared" si="7"/>
        <v>48.964430661214699</v>
      </c>
      <c r="H163" s="6">
        <v>721567.20892</v>
      </c>
      <c r="I163" s="6">
        <f t="shared" si="8"/>
        <v>168.78582325863823</v>
      </c>
    </row>
    <row r="164" spans="1:14" s="15" customFormat="1" x14ac:dyDescent="0.2">
      <c r="A164" s="4" t="s">
        <v>167</v>
      </c>
      <c r="B164" s="5" t="s">
        <v>701</v>
      </c>
      <c r="C164" s="7">
        <v>44608.800000000003</v>
      </c>
      <c r="D164" s="7">
        <v>44608.800000000003</v>
      </c>
      <c r="E164" s="7">
        <v>23881.698170000003</v>
      </c>
      <c r="F164" s="7">
        <f t="shared" si="6"/>
        <v>53.535845326482665</v>
      </c>
      <c r="G164" s="7">
        <f t="shared" si="7"/>
        <v>53.535845326482665</v>
      </c>
      <c r="H164" s="7">
        <v>17007.538649999999</v>
      </c>
      <c r="I164" s="7">
        <f t="shared" si="8"/>
        <v>140.41830897147486</v>
      </c>
      <c r="N164" s="11"/>
    </row>
    <row r="165" spans="1:14" ht="38.25" x14ac:dyDescent="0.2">
      <c r="A165" s="4" t="s">
        <v>168</v>
      </c>
      <c r="B165" s="5" t="s">
        <v>702</v>
      </c>
      <c r="C165" s="7">
        <v>8</v>
      </c>
      <c r="D165" s="7">
        <v>8</v>
      </c>
      <c r="E165" s="7">
        <v>1.5</v>
      </c>
      <c r="F165" s="7">
        <f t="shared" si="6"/>
        <v>18.75</v>
      </c>
      <c r="G165" s="7">
        <f t="shared" si="7"/>
        <v>18.75</v>
      </c>
      <c r="H165" s="7">
        <v>6.05</v>
      </c>
      <c r="I165" s="7">
        <f t="shared" si="8"/>
        <v>24.793388429752067</v>
      </c>
    </row>
    <row r="166" spans="1:14" ht="25.5" x14ac:dyDescent="0.2">
      <c r="A166" s="4" t="s">
        <v>169</v>
      </c>
      <c r="B166" s="5" t="s">
        <v>703</v>
      </c>
      <c r="C166" s="7">
        <v>552.9</v>
      </c>
      <c r="D166" s="7">
        <v>552.9</v>
      </c>
      <c r="E166" s="7">
        <v>199.67</v>
      </c>
      <c r="F166" s="7">
        <f t="shared" si="6"/>
        <v>36.113221197323206</v>
      </c>
      <c r="G166" s="7">
        <f t="shared" si="7"/>
        <v>36.113221197323206</v>
      </c>
      <c r="H166" s="7">
        <v>315.09484000000003</v>
      </c>
      <c r="I166" s="7">
        <f t="shared" si="8"/>
        <v>63.368222723037917</v>
      </c>
    </row>
    <row r="167" spans="1:14" x14ac:dyDescent="0.2">
      <c r="A167" s="4" t="s">
        <v>170</v>
      </c>
      <c r="B167" s="5" t="s">
        <v>704</v>
      </c>
      <c r="C167" s="7">
        <v>1</v>
      </c>
      <c r="D167" s="7">
        <v>1</v>
      </c>
      <c r="E167" s="7">
        <v>0.22500000000000001</v>
      </c>
      <c r="F167" s="7">
        <f t="shared" si="6"/>
        <v>22.5</v>
      </c>
      <c r="G167" s="7">
        <f t="shared" si="7"/>
        <v>22.5</v>
      </c>
      <c r="H167" s="7">
        <v>0.35</v>
      </c>
      <c r="I167" s="7">
        <f t="shared" si="8"/>
        <v>64.285714285714292</v>
      </c>
      <c r="N167" s="15"/>
    </row>
    <row r="168" spans="1:14" ht="25.5" x14ac:dyDescent="0.2">
      <c r="A168" s="4" t="s">
        <v>171</v>
      </c>
      <c r="B168" s="5" t="s">
        <v>705</v>
      </c>
      <c r="C168" s="7">
        <v>29.2</v>
      </c>
      <c r="D168" s="7">
        <v>29.2</v>
      </c>
      <c r="E168" s="7">
        <v>97.25</v>
      </c>
      <c r="F168" s="7" t="s">
        <v>1363</v>
      </c>
      <c r="G168" s="7" t="s">
        <v>1363</v>
      </c>
      <c r="H168" s="7">
        <v>38.299999999999997</v>
      </c>
      <c r="I168" s="7" t="s">
        <v>1363</v>
      </c>
    </row>
    <row r="169" spans="1:14" ht="51" x14ac:dyDescent="0.2">
      <c r="A169" s="4" t="s">
        <v>172</v>
      </c>
      <c r="B169" s="5" t="s">
        <v>706</v>
      </c>
      <c r="C169" s="7">
        <v>29.2</v>
      </c>
      <c r="D169" s="7">
        <v>29.2</v>
      </c>
      <c r="E169" s="7">
        <v>97.25</v>
      </c>
      <c r="F169" s="7" t="s">
        <v>1363</v>
      </c>
      <c r="G169" s="7" t="s">
        <v>1363</v>
      </c>
      <c r="H169" s="7">
        <v>38.299999999999997</v>
      </c>
      <c r="I169" s="7" t="s">
        <v>1363</v>
      </c>
    </row>
    <row r="170" spans="1:14" ht="25.5" x14ac:dyDescent="0.2">
      <c r="A170" s="4" t="s">
        <v>173</v>
      </c>
      <c r="B170" s="5" t="s">
        <v>707</v>
      </c>
      <c r="C170" s="7">
        <v>64</v>
      </c>
      <c r="D170" s="7">
        <v>64</v>
      </c>
      <c r="E170" s="7">
        <v>189.05620000000002</v>
      </c>
      <c r="F170" s="7" t="s">
        <v>1363</v>
      </c>
      <c r="G170" s="7" t="s">
        <v>1363</v>
      </c>
      <c r="H170" s="7">
        <v>60.984099999999998</v>
      </c>
      <c r="I170" s="7" t="s">
        <v>1363</v>
      </c>
    </row>
    <row r="171" spans="1:14" ht="51" x14ac:dyDescent="0.2">
      <c r="A171" s="4" t="s">
        <v>174</v>
      </c>
      <c r="B171" s="5" t="s">
        <v>708</v>
      </c>
      <c r="C171" s="7">
        <v>64</v>
      </c>
      <c r="D171" s="7">
        <v>64</v>
      </c>
      <c r="E171" s="7">
        <v>189.05620000000002</v>
      </c>
      <c r="F171" s="7" t="s">
        <v>1363</v>
      </c>
      <c r="G171" s="7" t="s">
        <v>1363</v>
      </c>
      <c r="H171" s="7">
        <v>60.984099999999998</v>
      </c>
      <c r="I171" s="7" t="s">
        <v>1363</v>
      </c>
    </row>
    <row r="172" spans="1:14" x14ac:dyDescent="0.2">
      <c r="A172" s="4" t="s">
        <v>175</v>
      </c>
      <c r="B172" s="5" t="s">
        <v>709</v>
      </c>
      <c r="C172" s="7">
        <v>43953.7</v>
      </c>
      <c r="D172" s="7">
        <v>43953.7</v>
      </c>
      <c r="E172" s="7">
        <v>23393.99697</v>
      </c>
      <c r="F172" s="7">
        <f t="shared" si="6"/>
        <v>53.224181286217089</v>
      </c>
      <c r="G172" s="7">
        <f t="shared" si="7"/>
        <v>53.224181286217089</v>
      </c>
      <c r="H172" s="7">
        <v>16586.759710000002</v>
      </c>
      <c r="I172" s="7">
        <f t="shared" si="8"/>
        <v>141.04018734832204</v>
      </c>
    </row>
    <row r="173" spans="1:14" ht="25.5" x14ac:dyDescent="0.2">
      <c r="A173" s="4" t="s">
        <v>176</v>
      </c>
      <c r="B173" s="5" t="s">
        <v>710</v>
      </c>
      <c r="C173" s="7">
        <v>43953.7</v>
      </c>
      <c r="D173" s="7">
        <v>43953.7</v>
      </c>
      <c r="E173" s="7">
        <v>23393.99697</v>
      </c>
      <c r="F173" s="7">
        <f t="shared" si="6"/>
        <v>53.224181286217089</v>
      </c>
      <c r="G173" s="7">
        <f t="shared" si="7"/>
        <v>53.224181286217089</v>
      </c>
      <c r="H173" s="7">
        <v>16586.759710000002</v>
      </c>
      <c r="I173" s="7">
        <f t="shared" si="8"/>
        <v>141.04018734832204</v>
      </c>
    </row>
    <row r="174" spans="1:14" x14ac:dyDescent="0.2">
      <c r="A174" s="4" t="s">
        <v>177</v>
      </c>
      <c r="B174" s="5" t="s">
        <v>711</v>
      </c>
      <c r="C174" s="7">
        <v>2442713.4</v>
      </c>
      <c r="D174" s="7">
        <v>2442713.4</v>
      </c>
      <c r="E174" s="7">
        <v>1194021.4557699999</v>
      </c>
      <c r="F174" s="7">
        <f t="shared" si="6"/>
        <v>48.88094754669131</v>
      </c>
      <c r="G174" s="7">
        <f t="shared" si="7"/>
        <v>48.88094754669131</v>
      </c>
      <c r="H174" s="7">
        <v>704559.67027</v>
      </c>
      <c r="I174" s="7">
        <f t="shared" si="8"/>
        <v>169.47059364218637</v>
      </c>
    </row>
    <row r="175" spans="1:14" ht="25.5" x14ac:dyDescent="0.2">
      <c r="A175" s="4" t="s">
        <v>178</v>
      </c>
      <c r="B175" s="5" t="s">
        <v>712</v>
      </c>
      <c r="C175" s="7">
        <v>6236.2</v>
      </c>
      <c r="D175" s="7">
        <v>6236.2</v>
      </c>
      <c r="E175" s="7">
        <v>5262.8814199999997</v>
      </c>
      <c r="F175" s="7">
        <f t="shared" si="6"/>
        <v>84.392441230236358</v>
      </c>
      <c r="G175" s="7">
        <f t="shared" si="7"/>
        <v>84.392441230236358</v>
      </c>
      <c r="H175" s="7">
        <v>5170.7190899999996</v>
      </c>
      <c r="I175" s="7">
        <f t="shared" si="8"/>
        <v>101.78238903324373</v>
      </c>
    </row>
    <row r="176" spans="1:14" ht="25.5" x14ac:dyDescent="0.2">
      <c r="A176" s="4" t="s">
        <v>179</v>
      </c>
      <c r="B176" s="5" t="s">
        <v>713</v>
      </c>
      <c r="C176" s="7">
        <v>6236.2</v>
      </c>
      <c r="D176" s="7">
        <v>6236.2</v>
      </c>
      <c r="E176" s="7">
        <v>5262.8814199999997</v>
      </c>
      <c r="F176" s="7">
        <f t="shared" si="6"/>
        <v>84.392441230236358</v>
      </c>
      <c r="G176" s="7">
        <f t="shared" si="7"/>
        <v>84.392441230236358</v>
      </c>
      <c r="H176" s="7">
        <v>5170.7190899999996</v>
      </c>
      <c r="I176" s="7">
        <f t="shared" si="8"/>
        <v>101.78238903324373</v>
      </c>
    </row>
    <row r="177" spans="1:9" x14ac:dyDescent="0.2">
      <c r="A177" s="4" t="s">
        <v>180</v>
      </c>
      <c r="B177" s="5" t="s">
        <v>714</v>
      </c>
      <c r="C177" s="7">
        <v>2436477.2000000002</v>
      </c>
      <c r="D177" s="7">
        <v>2436477.2000000002</v>
      </c>
      <c r="E177" s="7">
        <v>1188758.5743499999</v>
      </c>
      <c r="F177" s="7">
        <f t="shared" si="6"/>
        <v>48.790055345069504</v>
      </c>
      <c r="G177" s="7">
        <f t="shared" si="7"/>
        <v>48.790055345069504</v>
      </c>
      <c r="H177" s="7">
        <v>699388.95117999997</v>
      </c>
      <c r="I177" s="7">
        <f t="shared" si="8"/>
        <v>169.97102575674691</v>
      </c>
    </row>
    <row r="178" spans="1:9" x14ac:dyDescent="0.2">
      <c r="A178" s="4" t="s">
        <v>181</v>
      </c>
      <c r="B178" s="5" t="s">
        <v>715</v>
      </c>
      <c r="C178" s="7">
        <v>2436477.2000000002</v>
      </c>
      <c r="D178" s="7">
        <v>2436477.2000000002</v>
      </c>
      <c r="E178" s="7">
        <v>1188758.5743499999</v>
      </c>
      <c r="F178" s="7">
        <f t="shared" si="6"/>
        <v>48.790055345069504</v>
      </c>
      <c r="G178" s="7">
        <f t="shared" si="7"/>
        <v>48.790055345069504</v>
      </c>
      <c r="H178" s="7">
        <v>699388.95117999997</v>
      </c>
      <c r="I178" s="7">
        <f t="shared" si="8"/>
        <v>169.97102575674691</v>
      </c>
    </row>
    <row r="179" spans="1:9" x14ac:dyDescent="0.2">
      <c r="A179" s="2" t="s">
        <v>182</v>
      </c>
      <c r="B179" s="3" t="s">
        <v>716</v>
      </c>
      <c r="C179" s="6">
        <v>540.20000000000005</v>
      </c>
      <c r="D179" s="6">
        <v>540.20000000000005</v>
      </c>
      <c r="E179" s="6">
        <v>13069.37802</v>
      </c>
      <c r="F179" s="6" t="s">
        <v>1363</v>
      </c>
      <c r="G179" s="6" t="s">
        <v>1363</v>
      </c>
      <c r="H179" s="6">
        <v>2433.5198</v>
      </c>
      <c r="I179" s="6" t="s">
        <v>1363</v>
      </c>
    </row>
    <row r="180" spans="1:9" x14ac:dyDescent="0.2">
      <c r="A180" s="4" t="s">
        <v>183</v>
      </c>
      <c r="B180" s="5" t="s">
        <v>717</v>
      </c>
      <c r="C180" s="7">
        <v>321.10000000000002</v>
      </c>
      <c r="D180" s="7">
        <v>321.10000000000002</v>
      </c>
      <c r="E180" s="7">
        <v>283.16065000000003</v>
      </c>
      <c r="F180" s="7">
        <f t="shared" si="6"/>
        <v>88.184568670196199</v>
      </c>
      <c r="G180" s="7">
        <f t="shared" si="7"/>
        <v>88.184568670196199</v>
      </c>
      <c r="H180" s="7">
        <v>263.47068000000002</v>
      </c>
      <c r="I180" s="7">
        <f t="shared" si="8"/>
        <v>107.47330594812297</v>
      </c>
    </row>
    <row r="181" spans="1:9" ht="25.5" x14ac:dyDescent="0.2">
      <c r="A181" s="4" t="s">
        <v>184</v>
      </c>
      <c r="B181" s="5" t="s">
        <v>718</v>
      </c>
      <c r="C181" s="7">
        <v>321.10000000000002</v>
      </c>
      <c r="D181" s="7">
        <v>321.10000000000002</v>
      </c>
      <c r="E181" s="7">
        <v>283.16065000000003</v>
      </c>
      <c r="F181" s="7">
        <f t="shared" si="6"/>
        <v>88.184568670196199</v>
      </c>
      <c r="G181" s="7">
        <f t="shared" si="7"/>
        <v>88.184568670196199</v>
      </c>
      <c r="H181" s="7">
        <v>263.47068000000002</v>
      </c>
      <c r="I181" s="7">
        <f t="shared" si="8"/>
        <v>107.47330594812297</v>
      </c>
    </row>
    <row r="182" spans="1:9" ht="51" x14ac:dyDescent="0.2">
      <c r="A182" s="4" t="s">
        <v>185</v>
      </c>
      <c r="B182" s="5" t="s">
        <v>719</v>
      </c>
      <c r="C182" s="7">
        <v>219.1</v>
      </c>
      <c r="D182" s="7">
        <v>219.1</v>
      </c>
      <c r="E182" s="7">
        <v>820.26068999999995</v>
      </c>
      <c r="F182" s="7" t="s">
        <v>1363</v>
      </c>
      <c r="G182" s="7" t="s">
        <v>1363</v>
      </c>
      <c r="H182" s="7">
        <v>1286.528</v>
      </c>
      <c r="I182" s="7">
        <f t="shared" si="8"/>
        <v>63.757702125410397</v>
      </c>
    </row>
    <row r="183" spans="1:9" ht="63.75" x14ac:dyDescent="0.2">
      <c r="A183" s="4" t="s">
        <v>186</v>
      </c>
      <c r="B183" s="5" t="s">
        <v>720</v>
      </c>
      <c r="C183" s="7">
        <v>0</v>
      </c>
      <c r="D183" s="7">
        <v>0</v>
      </c>
      <c r="E183" s="7">
        <v>167.06870999999998</v>
      </c>
      <c r="F183" s="7">
        <v>0</v>
      </c>
      <c r="G183" s="7">
        <v>0</v>
      </c>
      <c r="H183" s="7">
        <v>2.1841599999999999</v>
      </c>
      <c r="I183" s="7" t="s">
        <v>1363</v>
      </c>
    </row>
    <row r="184" spans="1:9" ht="63.75" x14ac:dyDescent="0.2">
      <c r="A184" s="4" t="s">
        <v>187</v>
      </c>
      <c r="B184" s="5" t="s">
        <v>721</v>
      </c>
      <c r="C184" s="7">
        <v>219.1</v>
      </c>
      <c r="D184" s="7">
        <v>219.1</v>
      </c>
      <c r="E184" s="7">
        <v>653.19197999999994</v>
      </c>
      <c r="F184" s="7" t="s">
        <v>1363</v>
      </c>
      <c r="G184" s="7" t="s">
        <v>1363</v>
      </c>
      <c r="H184" s="7">
        <v>1284.34384</v>
      </c>
      <c r="I184" s="7">
        <f t="shared" si="8"/>
        <v>50.858030354239091</v>
      </c>
    </row>
    <row r="185" spans="1:9" ht="63.75" x14ac:dyDescent="0.2">
      <c r="A185" s="4" t="s">
        <v>188</v>
      </c>
      <c r="B185" s="5" t="s">
        <v>722</v>
      </c>
      <c r="C185" s="7">
        <v>0</v>
      </c>
      <c r="D185" s="7">
        <v>0</v>
      </c>
      <c r="E185" s="7">
        <v>167.01900000000001</v>
      </c>
      <c r="F185" s="7">
        <v>0</v>
      </c>
      <c r="G185" s="7">
        <v>0</v>
      </c>
      <c r="H185" s="7">
        <v>2.1841599999999999</v>
      </c>
      <c r="I185" s="7" t="s">
        <v>1363</v>
      </c>
    </row>
    <row r="186" spans="1:9" ht="63.75" x14ac:dyDescent="0.2">
      <c r="A186" s="4" t="s">
        <v>189</v>
      </c>
      <c r="B186" s="5" t="s">
        <v>723</v>
      </c>
      <c r="C186" s="7">
        <v>215.1</v>
      </c>
      <c r="D186" s="7">
        <v>215.1</v>
      </c>
      <c r="E186" s="7">
        <v>653.19197999999994</v>
      </c>
      <c r="F186" s="7" t="s">
        <v>1363</v>
      </c>
      <c r="G186" s="7" t="s">
        <v>1363</v>
      </c>
      <c r="H186" s="7">
        <v>1264.3688400000001</v>
      </c>
      <c r="I186" s="7">
        <f t="shared" si="8"/>
        <v>51.661505672664312</v>
      </c>
    </row>
    <row r="187" spans="1:9" ht="63.75" x14ac:dyDescent="0.2">
      <c r="A187" s="4" t="s">
        <v>190</v>
      </c>
      <c r="B187" s="5" t="s">
        <v>724</v>
      </c>
      <c r="C187" s="7">
        <v>0</v>
      </c>
      <c r="D187" s="7">
        <v>0</v>
      </c>
      <c r="E187" s="7">
        <v>4.9710000000000004E-2</v>
      </c>
      <c r="F187" s="7">
        <v>0</v>
      </c>
      <c r="G187" s="7">
        <v>0</v>
      </c>
      <c r="H187" s="7">
        <v>19.975000000000001</v>
      </c>
      <c r="I187" s="7">
        <f t="shared" si="8"/>
        <v>0.24886107634543181</v>
      </c>
    </row>
    <row r="188" spans="1:9" ht="63.75" x14ac:dyDescent="0.2">
      <c r="A188" s="4" t="s">
        <v>191</v>
      </c>
      <c r="B188" s="5" t="s">
        <v>725</v>
      </c>
      <c r="C188" s="7">
        <v>4</v>
      </c>
      <c r="D188" s="7">
        <v>4</v>
      </c>
      <c r="E188" s="7">
        <v>0</v>
      </c>
      <c r="F188" s="7">
        <f t="shared" si="6"/>
        <v>0</v>
      </c>
      <c r="G188" s="7">
        <f t="shared" si="7"/>
        <v>0</v>
      </c>
      <c r="H188" s="7">
        <v>0</v>
      </c>
      <c r="I188" s="7">
        <v>0</v>
      </c>
    </row>
    <row r="189" spans="1:9" ht="25.5" x14ac:dyDescent="0.2">
      <c r="A189" s="4" t="s">
        <v>192</v>
      </c>
      <c r="B189" s="5" t="s">
        <v>726</v>
      </c>
      <c r="C189" s="7">
        <v>0</v>
      </c>
      <c r="D189" s="7">
        <v>0</v>
      </c>
      <c r="E189" s="7">
        <v>11965.956679999999</v>
      </c>
      <c r="F189" s="7">
        <v>0</v>
      </c>
      <c r="G189" s="7">
        <v>0</v>
      </c>
      <c r="H189" s="7">
        <v>883.52112</v>
      </c>
      <c r="I189" s="7" t="s">
        <v>1363</v>
      </c>
    </row>
    <row r="190" spans="1:9" ht="38.25" x14ac:dyDescent="0.2">
      <c r="A190" s="4" t="s">
        <v>193</v>
      </c>
      <c r="B190" s="5" t="s">
        <v>727</v>
      </c>
      <c r="C190" s="7">
        <v>0</v>
      </c>
      <c r="D190" s="7">
        <v>0</v>
      </c>
      <c r="E190" s="7">
        <v>11965.956679999999</v>
      </c>
      <c r="F190" s="7">
        <v>0</v>
      </c>
      <c r="G190" s="7">
        <v>0</v>
      </c>
      <c r="H190" s="7">
        <v>883.52112</v>
      </c>
      <c r="I190" s="7" t="s">
        <v>1363</v>
      </c>
    </row>
    <row r="191" spans="1:9" ht="38.25" x14ac:dyDescent="0.2">
      <c r="A191" s="4" t="s">
        <v>194</v>
      </c>
      <c r="B191" s="5" t="s">
        <v>728</v>
      </c>
      <c r="C191" s="7">
        <v>0</v>
      </c>
      <c r="D191" s="7">
        <v>0</v>
      </c>
      <c r="E191" s="7">
        <v>11965.956679999999</v>
      </c>
      <c r="F191" s="7">
        <v>0</v>
      </c>
      <c r="G191" s="7">
        <v>0</v>
      </c>
      <c r="H191" s="7">
        <v>883.52112</v>
      </c>
      <c r="I191" s="7" t="s">
        <v>1363</v>
      </c>
    </row>
    <row r="192" spans="1:9" x14ac:dyDescent="0.2">
      <c r="A192" s="2" t="s">
        <v>195</v>
      </c>
      <c r="B192" s="3" t="s">
        <v>729</v>
      </c>
      <c r="C192" s="6">
        <v>6512.4</v>
      </c>
      <c r="D192" s="6">
        <v>6512.4</v>
      </c>
      <c r="E192" s="6">
        <v>5866.0657499999998</v>
      </c>
      <c r="F192" s="6">
        <f t="shared" si="6"/>
        <v>90.075329371660217</v>
      </c>
      <c r="G192" s="6">
        <f t="shared" si="7"/>
        <v>90.075329371660217</v>
      </c>
      <c r="H192" s="6">
        <v>5479.7413699999997</v>
      </c>
      <c r="I192" s="6">
        <f t="shared" si="8"/>
        <v>107.0500476923056</v>
      </c>
    </row>
    <row r="193" spans="1:14" ht="25.5" x14ac:dyDescent="0.2">
      <c r="A193" s="4" t="s">
        <v>196</v>
      </c>
      <c r="B193" s="5" t="s">
        <v>730</v>
      </c>
      <c r="C193" s="7">
        <v>6512.4</v>
      </c>
      <c r="D193" s="7">
        <v>6512.4</v>
      </c>
      <c r="E193" s="7">
        <v>5866.0657499999998</v>
      </c>
      <c r="F193" s="7">
        <f t="shared" si="6"/>
        <v>90.075329371660217</v>
      </c>
      <c r="G193" s="7">
        <f t="shared" si="7"/>
        <v>90.075329371660217</v>
      </c>
      <c r="H193" s="7">
        <v>5479.7413699999997</v>
      </c>
      <c r="I193" s="7">
        <f t="shared" si="8"/>
        <v>107.0500476923056</v>
      </c>
    </row>
    <row r="194" spans="1:14" ht="25.5" x14ac:dyDescent="0.2">
      <c r="A194" s="4" t="s">
        <v>197</v>
      </c>
      <c r="B194" s="5" t="s">
        <v>731</v>
      </c>
      <c r="C194" s="7">
        <v>6512.4</v>
      </c>
      <c r="D194" s="7">
        <v>6512.4</v>
      </c>
      <c r="E194" s="7">
        <v>5866.0657499999998</v>
      </c>
      <c r="F194" s="7">
        <f t="shared" si="6"/>
        <v>90.075329371660217</v>
      </c>
      <c r="G194" s="7">
        <f t="shared" si="7"/>
        <v>90.075329371660217</v>
      </c>
      <c r="H194" s="7">
        <v>5479.7413699999997</v>
      </c>
      <c r="I194" s="7">
        <f t="shared" si="8"/>
        <v>107.0500476923056</v>
      </c>
    </row>
    <row r="195" spans="1:14" x14ac:dyDescent="0.2">
      <c r="A195" s="2" t="s">
        <v>198</v>
      </c>
      <c r="B195" s="3" t="s">
        <v>732</v>
      </c>
      <c r="C195" s="6">
        <v>905060.7</v>
      </c>
      <c r="D195" s="6">
        <v>905060.7</v>
      </c>
      <c r="E195" s="6">
        <v>594468.52787999995</v>
      </c>
      <c r="F195" s="6">
        <f t="shared" si="6"/>
        <v>65.682724692388035</v>
      </c>
      <c r="G195" s="6">
        <f t="shared" si="7"/>
        <v>65.682724692388035</v>
      </c>
      <c r="H195" s="6">
        <v>620355.94097</v>
      </c>
      <c r="I195" s="6">
        <f t="shared" si="8"/>
        <v>95.827006500570945</v>
      </c>
    </row>
    <row r="196" spans="1:14" ht="25.5" x14ac:dyDescent="0.2">
      <c r="A196" s="4" t="s">
        <v>199</v>
      </c>
      <c r="B196" s="5" t="s">
        <v>733</v>
      </c>
      <c r="C196" s="7">
        <v>875685.6</v>
      </c>
      <c r="D196" s="7">
        <v>875685.6</v>
      </c>
      <c r="E196" s="7">
        <v>528254.87260999996</v>
      </c>
      <c r="F196" s="7">
        <f t="shared" si="6"/>
        <v>60.324718438900902</v>
      </c>
      <c r="G196" s="7">
        <f t="shared" si="7"/>
        <v>60.324718438900902</v>
      </c>
      <c r="H196" s="7">
        <v>452325.07801</v>
      </c>
      <c r="I196" s="7">
        <f t="shared" si="8"/>
        <v>116.78655424856221</v>
      </c>
    </row>
    <row r="197" spans="1:14" ht="38.25" x14ac:dyDescent="0.2">
      <c r="A197" s="4" t="s">
        <v>200</v>
      </c>
      <c r="B197" s="5" t="s">
        <v>734</v>
      </c>
      <c r="C197" s="7">
        <v>352.9</v>
      </c>
      <c r="D197" s="7">
        <v>352.9</v>
      </c>
      <c r="E197" s="7">
        <v>702.11557999999991</v>
      </c>
      <c r="F197" s="7">
        <f t="shared" si="6"/>
        <v>198.95595919523942</v>
      </c>
      <c r="G197" s="7">
        <f t="shared" si="7"/>
        <v>198.95595919523942</v>
      </c>
      <c r="H197" s="7">
        <v>516.37747999999999</v>
      </c>
      <c r="I197" s="7">
        <f t="shared" si="8"/>
        <v>135.96944235445741</v>
      </c>
    </row>
    <row r="198" spans="1:14" ht="51" x14ac:dyDescent="0.2">
      <c r="A198" s="4" t="s">
        <v>201</v>
      </c>
      <c r="B198" s="5" t="s">
        <v>735</v>
      </c>
      <c r="C198" s="7">
        <v>352.9</v>
      </c>
      <c r="D198" s="7">
        <v>352.9</v>
      </c>
      <c r="E198" s="7">
        <v>702.11557999999991</v>
      </c>
      <c r="F198" s="7">
        <f t="shared" si="6"/>
        <v>198.95595919523942</v>
      </c>
      <c r="G198" s="7">
        <f t="shared" si="7"/>
        <v>198.95595919523942</v>
      </c>
      <c r="H198" s="7">
        <v>516.37747999999999</v>
      </c>
      <c r="I198" s="7">
        <f t="shared" si="8"/>
        <v>135.96944235445741</v>
      </c>
    </row>
    <row r="199" spans="1:14" s="15" customFormat="1" ht="51" x14ac:dyDescent="0.2">
      <c r="A199" s="4" t="s">
        <v>202</v>
      </c>
      <c r="B199" s="5" t="s">
        <v>736</v>
      </c>
      <c r="C199" s="7">
        <v>876.7</v>
      </c>
      <c r="D199" s="7">
        <v>876.7</v>
      </c>
      <c r="E199" s="7">
        <v>1485.61193</v>
      </c>
      <c r="F199" s="7">
        <f t="shared" si="6"/>
        <v>169.45499372647427</v>
      </c>
      <c r="G199" s="7">
        <f t="shared" si="7"/>
        <v>169.45499372647427</v>
      </c>
      <c r="H199" s="7">
        <v>927.55338000000006</v>
      </c>
      <c r="I199" s="7">
        <f t="shared" si="8"/>
        <v>160.1645751104912</v>
      </c>
      <c r="N199" s="11"/>
    </row>
    <row r="200" spans="1:14" ht="63.75" x14ac:dyDescent="0.2">
      <c r="A200" s="4" t="s">
        <v>203</v>
      </c>
      <c r="B200" s="5" t="s">
        <v>737</v>
      </c>
      <c r="C200" s="7">
        <v>876.7</v>
      </c>
      <c r="D200" s="7">
        <v>876.7</v>
      </c>
      <c r="E200" s="7">
        <v>1485.61193</v>
      </c>
      <c r="F200" s="7">
        <f t="shared" si="6"/>
        <v>169.45499372647427</v>
      </c>
      <c r="G200" s="7">
        <f t="shared" si="7"/>
        <v>169.45499372647427</v>
      </c>
      <c r="H200" s="7">
        <v>927.55338000000006</v>
      </c>
      <c r="I200" s="7">
        <f t="shared" si="8"/>
        <v>160.1645751104912</v>
      </c>
    </row>
    <row r="201" spans="1:14" ht="38.25" x14ac:dyDescent="0.2">
      <c r="A201" s="4" t="s">
        <v>204</v>
      </c>
      <c r="B201" s="5" t="s">
        <v>738</v>
      </c>
      <c r="C201" s="7">
        <v>5693.7</v>
      </c>
      <c r="D201" s="7">
        <v>5693.7</v>
      </c>
      <c r="E201" s="7">
        <v>8463.7464899999995</v>
      </c>
      <c r="F201" s="7">
        <f t="shared" si="6"/>
        <v>148.6510790874124</v>
      </c>
      <c r="G201" s="7">
        <f t="shared" si="7"/>
        <v>148.6510790874124</v>
      </c>
      <c r="H201" s="7">
        <v>3056.0918799999999</v>
      </c>
      <c r="I201" s="7" t="s">
        <v>1363</v>
      </c>
    </row>
    <row r="202" spans="1:14" ht="63.75" x14ac:dyDescent="0.2">
      <c r="A202" s="4" t="s">
        <v>205</v>
      </c>
      <c r="B202" s="5" t="s">
        <v>739</v>
      </c>
      <c r="C202" s="7">
        <v>5179</v>
      </c>
      <c r="D202" s="7">
        <v>5179</v>
      </c>
      <c r="E202" s="7">
        <v>3325.8852099999999</v>
      </c>
      <c r="F202" s="7">
        <f t="shared" si="6"/>
        <v>64.21867561305271</v>
      </c>
      <c r="G202" s="7">
        <f t="shared" si="7"/>
        <v>64.21867561305271</v>
      </c>
      <c r="H202" s="7">
        <v>2703.85</v>
      </c>
      <c r="I202" s="7">
        <f t="shared" si="8"/>
        <v>123.00553691957762</v>
      </c>
      <c r="N202" s="15"/>
    </row>
    <row r="203" spans="1:14" ht="51" x14ac:dyDescent="0.2">
      <c r="A203" s="4" t="s">
        <v>206</v>
      </c>
      <c r="B203" s="5" t="s">
        <v>740</v>
      </c>
      <c r="C203" s="7">
        <v>514.70000000000005</v>
      </c>
      <c r="D203" s="7">
        <v>514.70000000000005</v>
      </c>
      <c r="E203" s="7">
        <v>5137.8612800000001</v>
      </c>
      <c r="F203" s="7" t="s">
        <v>1363</v>
      </c>
      <c r="G203" s="7" t="s">
        <v>1363</v>
      </c>
      <c r="H203" s="7">
        <v>352.24187999999998</v>
      </c>
      <c r="I203" s="7" t="s">
        <v>1363</v>
      </c>
    </row>
    <row r="204" spans="1:14" s="15" customFormat="1" ht="38.25" x14ac:dyDescent="0.2">
      <c r="A204" s="4" t="s">
        <v>207</v>
      </c>
      <c r="B204" s="5" t="s">
        <v>741</v>
      </c>
      <c r="C204" s="7">
        <v>8855.4</v>
      </c>
      <c r="D204" s="7">
        <v>8855.4</v>
      </c>
      <c r="E204" s="7">
        <v>11465.746369999999</v>
      </c>
      <c r="F204" s="7">
        <f t="shared" si="6"/>
        <v>129.47745296655145</v>
      </c>
      <c r="G204" s="7">
        <f t="shared" si="7"/>
        <v>129.47745296655145</v>
      </c>
      <c r="H204" s="7">
        <v>4479.0031300000001</v>
      </c>
      <c r="I204" s="7" t="s">
        <v>1363</v>
      </c>
      <c r="N204" s="11"/>
    </row>
    <row r="205" spans="1:14" s="15" customFormat="1" ht="64.5" x14ac:dyDescent="0.25">
      <c r="A205" s="4" t="s">
        <v>208</v>
      </c>
      <c r="B205" s="37" t="s">
        <v>742</v>
      </c>
      <c r="C205" s="7">
        <v>8546</v>
      </c>
      <c r="D205" s="7">
        <v>8546</v>
      </c>
      <c r="E205" s="7">
        <v>9483.5700500000003</v>
      </c>
      <c r="F205" s="7">
        <f t="shared" si="6"/>
        <v>110.97086414696935</v>
      </c>
      <c r="G205" s="7">
        <f t="shared" si="7"/>
        <v>110.97086414696935</v>
      </c>
      <c r="H205" s="7">
        <v>3998.42076</v>
      </c>
      <c r="I205" s="7" t="s">
        <v>1363</v>
      </c>
      <c r="N205" s="11"/>
    </row>
    <row r="206" spans="1:14" ht="63.75" x14ac:dyDescent="0.2">
      <c r="A206" s="4" t="s">
        <v>209</v>
      </c>
      <c r="B206" s="5" t="s">
        <v>743</v>
      </c>
      <c r="C206" s="7">
        <v>309.39999999999998</v>
      </c>
      <c r="D206" s="7">
        <v>309.39999999999998</v>
      </c>
      <c r="E206" s="7">
        <v>1982.17632</v>
      </c>
      <c r="F206" s="7" t="s">
        <v>1363</v>
      </c>
      <c r="G206" s="7" t="s">
        <v>1363</v>
      </c>
      <c r="H206" s="7">
        <v>480.58236999999997</v>
      </c>
      <c r="I206" s="7" t="s">
        <v>1363</v>
      </c>
    </row>
    <row r="207" spans="1:14" ht="38.25" x14ac:dyDescent="0.2">
      <c r="A207" s="4" t="s">
        <v>210</v>
      </c>
      <c r="B207" s="5" t="s">
        <v>744</v>
      </c>
      <c r="C207" s="7">
        <v>817.8</v>
      </c>
      <c r="D207" s="7">
        <v>817.8</v>
      </c>
      <c r="E207" s="7">
        <v>1479.07654</v>
      </c>
      <c r="F207" s="7">
        <f t="shared" si="6"/>
        <v>180.86042308632921</v>
      </c>
      <c r="G207" s="7">
        <f t="shared" si="7"/>
        <v>180.86042308632921</v>
      </c>
      <c r="H207" s="7">
        <v>632.29178000000002</v>
      </c>
      <c r="I207" s="7" t="s">
        <v>1363</v>
      </c>
    </row>
    <row r="208" spans="1:14" ht="63.75" x14ac:dyDescent="0.2">
      <c r="A208" s="4" t="s">
        <v>211</v>
      </c>
      <c r="B208" s="5" t="s">
        <v>745</v>
      </c>
      <c r="C208" s="7">
        <v>808.8</v>
      </c>
      <c r="D208" s="7">
        <v>808.8</v>
      </c>
      <c r="E208" s="7">
        <v>1461.07654</v>
      </c>
      <c r="F208" s="7">
        <f t="shared" ref="F208:F266" si="9">E208/C208*100</f>
        <v>180.64744559841742</v>
      </c>
      <c r="G208" s="7">
        <f t="shared" ref="G208:G266" si="10">E208/D208*100</f>
        <v>180.64744559841742</v>
      </c>
      <c r="H208" s="7">
        <v>624.79178000000002</v>
      </c>
      <c r="I208" s="7" t="s">
        <v>1363</v>
      </c>
      <c r="N208" s="15"/>
    </row>
    <row r="209" spans="1:14" ht="51" x14ac:dyDescent="0.2">
      <c r="A209" s="4" t="s">
        <v>212</v>
      </c>
      <c r="B209" s="5" t="s">
        <v>746</v>
      </c>
      <c r="C209" s="7">
        <v>9</v>
      </c>
      <c r="D209" s="7">
        <v>9</v>
      </c>
      <c r="E209" s="7">
        <v>18</v>
      </c>
      <c r="F209" s="7" t="s">
        <v>1363</v>
      </c>
      <c r="G209" s="7" t="s">
        <v>1363</v>
      </c>
      <c r="H209" s="7">
        <v>7.5</v>
      </c>
      <c r="I209" s="7" t="s">
        <v>1363</v>
      </c>
    </row>
    <row r="210" spans="1:14" ht="38.25" x14ac:dyDescent="0.2">
      <c r="A210" s="4" t="s">
        <v>213</v>
      </c>
      <c r="B210" s="5" t="s">
        <v>747</v>
      </c>
      <c r="C210" s="7">
        <v>3</v>
      </c>
      <c r="D210" s="7">
        <v>3</v>
      </c>
      <c r="E210" s="7">
        <v>5.9997700000000007</v>
      </c>
      <c r="F210" s="7" t="s">
        <v>1363</v>
      </c>
      <c r="G210" s="7" t="s">
        <v>1363</v>
      </c>
      <c r="H210" s="7">
        <v>6.25</v>
      </c>
      <c r="I210" s="7">
        <f t="shared" ref="I210:I275" si="11">E210/H210*100</f>
        <v>95.996320000000011</v>
      </c>
    </row>
    <row r="211" spans="1:14" ht="63.75" x14ac:dyDescent="0.2">
      <c r="A211" s="4" t="s">
        <v>214</v>
      </c>
      <c r="B211" s="5" t="s">
        <v>748</v>
      </c>
      <c r="C211" s="7">
        <v>3</v>
      </c>
      <c r="D211" s="7">
        <v>3</v>
      </c>
      <c r="E211" s="7">
        <v>5.9997700000000007</v>
      </c>
      <c r="F211" s="7" t="s">
        <v>1363</v>
      </c>
      <c r="G211" s="7" t="s">
        <v>1363</v>
      </c>
      <c r="H211" s="7">
        <v>6.25</v>
      </c>
      <c r="I211" s="7">
        <f t="shared" si="11"/>
        <v>95.996320000000011</v>
      </c>
    </row>
    <row r="212" spans="1:14" ht="38.25" x14ac:dyDescent="0.2">
      <c r="A212" s="4" t="s">
        <v>215</v>
      </c>
      <c r="B212" s="5" t="s">
        <v>749</v>
      </c>
      <c r="C212" s="7">
        <v>57.7</v>
      </c>
      <c r="D212" s="7">
        <v>57.7</v>
      </c>
      <c r="E212" s="7">
        <v>80.3</v>
      </c>
      <c r="F212" s="7">
        <f t="shared" si="9"/>
        <v>139.16811091854419</v>
      </c>
      <c r="G212" s="7">
        <f t="shared" si="10"/>
        <v>139.16811091854419</v>
      </c>
      <c r="H212" s="7">
        <v>41.15</v>
      </c>
      <c r="I212" s="7">
        <f t="shared" si="11"/>
        <v>195.1397326852977</v>
      </c>
    </row>
    <row r="213" spans="1:14" ht="63.75" x14ac:dyDescent="0.2">
      <c r="A213" s="4" t="s">
        <v>216</v>
      </c>
      <c r="B213" s="5" t="s">
        <v>750</v>
      </c>
      <c r="C213" s="7">
        <v>4</v>
      </c>
      <c r="D213" s="7">
        <v>4</v>
      </c>
      <c r="E213" s="7">
        <v>1</v>
      </c>
      <c r="F213" s="7">
        <f t="shared" si="9"/>
        <v>25</v>
      </c>
      <c r="G213" s="7">
        <f t="shared" si="10"/>
        <v>25</v>
      </c>
      <c r="H213" s="7">
        <v>10</v>
      </c>
      <c r="I213" s="7">
        <f t="shared" si="11"/>
        <v>10</v>
      </c>
    </row>
    <row r="214" spans="1:14" ht="51" x14ac:dyDescent="0.2">
      <c r="A214" s="4" t="s">
        <v>217</v>
      </c>
      <c r="B214" s="5" t="s">
        <v>751</v>
      </c>
      <c r="C214" s="7">
        <v>53.7</v>
      </c>
      <c r="D214" s="7">
        <v>53.7</v>
      </c>
      <c r="E214" s="7">
        <v>79.3</v>
      </c>
      <c r="F214" s="7">
        <f t="shared" si="9"/>
        <v>147.67225325884544</v>
      </c>
      <c r="G214" s="7">
        <f t="shared" si="10"/>
        <v>147.67225325884544</v>
      </c>
      <c r="H214" s="7">
        <v>31.15</v>
      </c>
      <c r="I214" s="7" t="s">
        <v>1363</v>
      </c>
    </row>
    <row r="215" spans="1:14" ht="38.25" x14ac:dyDescent="0.2">
      <c r="A215" s="4" t="s">
        <v>218</v>
      </c>
      <c r="B215" s="5" t="s">
        <v>752</v>
      </c>
      <c r="C215" s="7">
        <v>824171.2</v>
      </c>
      <c r="D215" s="7">
        <v>824171.2</v>
      </c>
      <c r="E215" s="7">
        <v>482058.69000999996</v>
      </c>
      <c r="F215" s="7">
        <f t="shared" si="9"/>
        <v>58.490115889756886</v>
      </c>
      <c r="G215" s="7">
        <f t="shared" si="10"/>
        <v>58.490115889756886</v>
      </c>
      <c r="H215" s="7">
        <v>429654.12969999999</v>
      </c>
      <c r="I215" s="7">
        <f t="shared" si="11"/>
        <v>112.19691763386301</v>
      </c>
    </row>
    <row r="216" spans="1:14" ht="51" x14ac:dyDescent="0.2">
      <c r="A216" s="4" t="s">
        <v>219</v>
      </c>
      <c r="B216" s="5" t="s">
        <v>753</v>
      </c>
      <c r="C216" s="7">
        <v>801351.5</v>
      </c>
      <c r="D216" s="7">
        <v>801351.5</v>
      </c>
      <c r="E216" s="7">
        <v>404081.51549999998</v>
      </c>
      <c r="F216" s="7">
        <f t="shared" si="9"/>
        <v>50.425002698566111</v>
      </c>
      <c r="G216" s="7">
        <f t="shared" si="10"/>
        <v>50.425002698566111</v>
      </c>
      <c r="H216" s="7">
        <v>397522.15980999998</v>
      </c>
      <c r="I216" s="7">
        <f t="shared" si="11"/>
        <v>101.6500603873593</v>
      </c>
    </row>
    <row r="217" spans="1:14" ht="63.75" x14ac:dyDescent="0.2">
      <c r="A217" s="4" t="s">
        <v>220</v>
      </c>
      <c r="B217" s="5" t="s">
        <v>754</v>
      </c>
      <c r="C217" s="7">
        <v>129.19999999999999</v>
      </c>
      <c r="D217" s="7">
        <v>129.19999999999999</v>
      </c>
      <c r="E217" s="7">
        <v>215.68378000000001</v>
      </c>
      <c r="F217" s="7">
        <f t="shared" si="9"/>
        <v>166.93791021671828</v>
      </c>
      <c r="G217" s="7">
        <f t="shared" si="10"/>
        <v>166.93791021671828</v>
      </c>
      <c r="H217" s="7">
        <v>383.39121999999998</v>
      </c>
      <c r="I217" s="7">
        <f t="shared" si="11"/>
        <v>56.256838641218764</v>
      </c>
    </row>
    <row r="218" spans="1:14" ht="51" x14ac:dyDescent="0.2">
      <c r="A218" s="4" t="s">
        <v>221</v>
      </c>
      <c r="B218" s="5" t="s">
        <v>755</v>
      </c>
      <c r="C218" s="7">
        <v>22690.5</v>
      </c>
      <c r="D218" s="7">
        <v>22690.5</v>
      </c>
      <c r="E218" s="7">
        <v>77761.490730000005</v>
      </c>
      <c r="F218" s="7" t="s">
        <v>1363</v>
      </c>
      <c r="G218" s="7" t="s">
        <v>1363</v>
      </c>
      <c r="H218" s="7">
        <v>31748.578670000003</v>
      </c>
      <c r="I218" s="7" t="s">
        <v>1363</v>
      </c>
    </row>
    <row r="219" spans="1:14" s="15" customFormat="1" ht="38.25" x14ac:dyDescent="0.2">
      <c r="A219" s="4" t="s">
        <v>222</v>
      </c>
      <c r="B219" s="5" t="s">
        <v>756</v>
      </c>
      <c r="C219" s="7">
        <v>500.8</v>
      </c>
      <c r="D219" s="7">
        <v>500.8</v>
      </c>
      <c r="E219" s="7">
        <v>518.13724000000002</v>
      </c>
      <c r="F219" s="7">
        <f t="shared" si="9"/>
        <v>103.4619089456869</v>
      </c>
      <c r="G219" s="7">
        <f t="shared" si="10"/>
        <v>103.4619089456869</v>
      </c>
      <c r="H219" s="7">
        <v>253.35</v>
      </c>
      <c r="I219" s="7" t="s">
        <v>1363</v>
      </c>
      <c r="N219" s="11"/>
    </row>
    <row r="220" spans="1:14" ht="63.75" x14ac:dyDescent="0.2">
      <c r="A220" s="4" t="s">
        <v>223</v>
      </c>
      <c r="B220" s="5" t="s">
        <v>757</v>
      </c>
      <c r="C220" s="7">
        <v>305</v>
      </c>
      <c r="D220" s="7">
        <v>305</v>
      </c>
      <c r="E220" s="7">
        <v>360.00200000000001</v>
      </c>
      <c r="F220" s="7">
        <f t="shared" si="9"/>
        <v>118.03344262295082</v>
      </c>
      <c r="G220" s="7">
        <f t="shared" si="10"/>
        <v>118.03344262295082</v>
      </c>
      <c r="H220" s="7">
        <v>100</v>
      </c>
      <c r="I220" s="7" t="s">
        <v>1363</v>
      </c>
    </row>
    <row r="221" spans="1:14" ht="51" x14ac:dyDescent="0.2">
      <c r="A221" s="4" t="s">
        <v>224</v>
      </c>
      <c r="B221" s="5" t="s">
        <v>758</v>
      </c>
      <c r="C221" s="7">
        <v>195.8</v>
      </c>
      <c r="D221" s="7">
        <v>195.8</v>
      </c>
      <c r="E221" s="7">
        <v>158.13523999999998</v>
      </c>
      <c r="F221" s="7">
        <f t="shared" si="9"/>
        <v>80.763656792645548</v>
      </c>
      <c r="G221" s="7">
        <f t="shared" si="10"/>
        <v>80.763656792645548</v>
      </c>
      <c r="H221" s="7">
        <v>153.35</v>
      </c>
      <c r="I221" s="7">
        <f t="shared" si="11"/>
        <v>103.12046951418323</v>
      </c>
    </row>
    <row r="222" spans="1:14" ht="51" x14ac:dyDescent="0.2">
      <c r="A222" s="4" t="s">
        <v>225</v>
      </c>
      <c r="B222" s="5" t="s">
        <v>759</v>
      </c>
      <c r="C222" s="7">
        <v>19975.099999999999</v>
      </c>
      <c r="D222" s="7">
        <v>19975.099999999999</v>
      </c>
      <c r="E222" s="7">
        <v>5895.5821599999999</v>
      </c>
      <c r="F222" s="7">
        <f t="shared" si="9"/>
        <v>29.514656547401518</v>
      </c>
      <c r="G222" s="7">
        <f t="shared" si="10"/>
        <v>29.514656547401518</v>
      </c>
      <c r="H222" s="7">
        <v>3324.97577</v>
      </c>
      <c r="I222" s="7">
        <f t="shared" si="11"/>
        <v>177.31203376558742</v>
      </c>
      <c r="N222" s="15"/>
    </row>
    <row r="223" spans="1:14" ht="76.5" x14ac:dyDescent="0.2">
      <c r="A223" s="4" t="s">
        <v>226</v>
      </c>
      <c r="B223" s="5" t="s">
        <v>760</v>
      </c>
      <c r="C223" s="7">
        <v>16589</v>
      </c>
      <c r="D223" s="7">
        <v>16589</v>
      </c>
      <c r="E223" s="7">
        <v>1863.12898</v>
      </c>
      <c r="F223" s="7">
        <f t="shared" si="9"/>
        <v>11.231110856591716</v>
      </c>
      <c r="G223" s="7">
        <f t="shared" si="10"/>
        <v>11.231110856591716</v>
      </c>
      <c r="H223" s="7">
        <v>693</v>
      </c>
      <c r="I223" s="7" t="s">
        <v>1363</v>
      </c>
    </row>
    <row r="224" spans="1:14" ht="63.75" x14ac:dyDescent="0.2">
      <c r="A224" s="4" t="s">
        <v>227</v>
      </c>
      <c r="B224" s="5" t="s">
        <v>761</v>
      </c>
      <c r="C224" s="7">
        <v>3386.1</v>
      </c>
      <c r="D224" s="7">
        <v>3386.1</v>
      </c>
      <c r="E224" s="7">
        <v>4032.45318</v>
      </c>
      <c r="F224" s="7">
        <f t="shared" si="9"/>
        <v>119.08842562239745</v>
      </c>
      <c r="G224" s="7">
        <f t="shared" si="10"/>
        <v>119.08842562239745</v>
      </c>
      <c r="H224" s="7">
        <v>2631.97577</v>
      </c>
      <c r="I224" s="7">
        <f t="shared" si="11"/>
        <v>153.21011788797736</v>
      </c>
    </row>
    <row r="225" spans="1:14" ht="51" x14ac:dyDescent="0.2">
      <c r="A225" s="4" t="s">
        <v>228</v>
      </c>
      <c r="B225" s="5" t="s">
        <v>762</v>
      </c>
      <c r="C225" s="7">
        <v>916.3</v>
      </c>
      <c r="D225" s="7">
        <v>916.3</v>
      </c>
      <c r="E225" s="7">
        <v>810.16481999999996</v>
      </c>
      <c r="F225" s="7">
        <f t="shared" si="9"/>
        <v>88.416983520681001</v>
      </c>
      <c r="G225" s="7">
        <f t="shared" si="10"/>
        <v>88.416983520681001</v>
      </c>
      <c r="H225" s="7">
        <v>1153.3369499999999</v>
      </c>
      <c r="I225" s="7">
        <f t="shared" si="11"/>
        <v>70.245284346434929</v>
      </c>
    </row>
    <row r="226" spans="1:14" ht="89.25" x14ac:dyDescent="0.2">
      <c r="A226" s="4" t="s">
        <v>229</v>
      </c>
      <c r="B226" s="5" t="s">
        <v>763</v>
      </c>
      <c r="C226" s="7">
        <v>0</v>
      </c>
      <c r="D226" s="7">
        <v>0</v>
      </c>
      <c r="E226" s="7">
        <v>52.6</v>
      </c>
      <c r="F226" s="7">
        <v>0</v>
      </c>
      <c r="G226" s="7">
        <v>0</v>
      </c>
      <c r="H226" s="7">
        <v>200</v>
      </c>
      <c r="I226" s="7">
        <f t="shared" si="11"/>
        <v>26.3</v>
      </c>
    </row>
    <row r="227" spans="1:14" ht="76.5" x14ac:dyDescent="0.2">
      <c r="A227" s="4" t="s">
        <v>230</v>
      </c>
      <c r="B227" s="5" t="s">
        <v>764</v>
      </c>
      <c r="C227" s="7">
        <v>493.6</v>
      </c>
      <c r="D227" s="7">
        <v>493.6</v>
      </c>
      <c r="E227" s="7">
        <v>717.56481999999994</v>
      </c>
      <c r="F227" s="7">
        <f t="shared" si="9"/>
        <v>145.37374797406807</v>
      </c>
      <c r="G227" s="7">
        <f t="shared" si="10"/>
        <v>145.37374797406807</v>
      </c>
      <c r="H227" s="7">
        <v>500.89946000000003</v>
      </c>
      <c r="I227" s="7">
        <f t="shared" si="11"/>
        <v>143.2552592490317</v>
      </c>
    </row>
    <row r="228" spans="1:14" ht="140.25" x14ac:dyDescent="0.2">
      <c r="A228" s="4" t="s">
        <v>231</v>
      </c>
      <c r="B228" s="5" t="s">
        <v>765</v>
      </c>
      <c r="C228" s="7">
        <v>422.7</v>
      </c>
      <c r="D228" s="7">
        <v>422.7</v>
      </c>
      <c r="E228" s="7">
        <v>40</v>
      </c>
      <c r="F228" s="7">
        <f t="shared" si="9"/>
        <v>9.4629761059853319</v>
      </c>
      <c r="G228" s="7">
        <f t="shared" si="10"/>
        <v>9.4629761059853319</v>
      </c>
      <c r="H228" s="7">
        <v>452.43748999999997</v>
      </c>
      <c r="I228" s="7">
        <f t="shared" si="11"/>
        <v>8.8410003335488394</v>
      </c>
    </row>
    <row r="229" spans="1:14" s="15" customFormat="1" ht="38.25" x14ac:dyDescent="0.2">
      <c r="A229" s="4" t="s">
        <v>232</v>
      </c>
      <c r="B229" s="5" t="s">
        <v>766</v>
      </c>
      <c r="C229" s="7">
        <v>0</v>
      </c>
      <c r="D229" s="7">
        <v>0</v>
      </c>
      <c r="E229" s="7">
        <v>0.8</v>
      </c>
      <c r="F229" s="7">
        <v>0</v>
      </c>
      <c r="G229" s="7">
        <v>0</v>
      </c>
      <c r="H229" s="7">
        <v>0.15</v>
      </c>
      <c r="I229" s="7" t="s">
        <v>1363</v>
      </c>
      <c r="N229" s="11"/>
    </row>
    <row r="230" spans="1:14" s="15" customFormat="1" ht="63.75" x14ac:dyDescent="0.2">
      <c r="A230" s="4" t="s">
        <v>233</v>
      </c>
      <c r="B230" s="5" t="s">
        <v>767</v>
      </c>
      <c r="C230" s="7">
        <v>0</v>
      </c>
      <c r="D230" s="7">
        <v>0</v>
      </c>
      <c r="E230" s="7">
        <v>0.8</v>
      </c>
      <c r="F230" s="7">
        <v>0</v>
      </c>
      <c r="G230" s="7">
        <v>0</v>
      </c>
      <c r="H230" s="7">
        <v>0.15</v>
      </c>
      <c r="I230" s="7" t="s">
        <v>1363</v>
      </c>
      <c r="N230" s="11"/>
    </row>
    <row r="231" spans="1:14" s="15" customFormat="1" ht="38.25" x14ac:dyDescent="0.2">
      <c r="A231" s="4" t="s">
        <v>234</v>
      </c>
      <c r="B231" s="5" t="s">
        <v>768</v>
      </c>
      <c r="C231" s="7">
        <v>211.3</v>
      </c>
      <c r="D231" s="7">
        <v>211.3</v>
      </c>
      <c r="E231" s="7">
        <v>447.98723999999999</v>
      </c>
      <c r="F231" s="7" t="s">
        <v>1363</v>
      </c>
      <c r="G231" s="7" t="s">
        <v>1363</v>
      </c>
      <c r="H231" s="7">
        <v>162.52664000000001</v>
      </c>
      <c r="I231" s="7" t="s">
        <v>1363</v>
      </c>
      <c r="N231" s="11"/>
    </row>
    <row r="232" spans="1:14" ht="51" x14ac:dyDescent="0.2">
      <c r="A232" s="4" t="s">
        <v>235</v>
      </c>
      <c r="B232" s="5" t="s">
        <v>769</v>
      </c>
      <c r="C232" s="7">
        <v>211.3</v>
      </c>
      <c r="D232" s="7">
        <v>211.3</v>
      </c>
      <c r="E232" s="7">
        <v>447.98723999999999</v>
      </c>
      <c r="F232" s="7" t="s">
        <v>1363</v>
      </c>
      <c r="G232" s="7" t="s">
        <v>1363</v>
      </c>
      <c r="H232" s="7">
        <v>162.52664000000001</v>
      </c>
      <c r="I232" s="7" t="s">
        <v>1363</v>
      </c>
      <c r="N232" s="15"/>
    </row>
    <row r="233" spans="1:14" ht="63.75" x14ac:dyDescent="0.2">
      <c r="A233" s="4" t="s">
        <v>236</v>
      </c>
      <c r="B233" s="5" t="s">
        <v>770</v>
      </c>
      <c r="C233" s="7">
        <v>2</v>
      </c>
      <c r="D233" s="7">
        <v>2</v>
      </c>
      <c r="E233" s="7">
        <v>213.25</v>
      </c>
      <c r="F233" s="7" t="s">
        <v>1363</v>
      </c>
      <c r="G233" s="7" t="s">
        <v>1363</v>
      </c>
      <c r="H233" s="7">
        <v>1</v>
      </c>
      <c r="I233" s="7" t="s">
        <v>1363</v>
      </c>
      <c r="N233" s="15"/>
    </row>
    <row r="234" spans="1:14" ht="76.5" x14ac:dyDescent="0.2">
      <c r="A234" s="4" t="s">
        <v>237</v>
      </c>
      <c r="B234" s="5" t="s">
        <v>771</v>
      </c>
      <c r="C234" s="7">
        <v>2</v>
      </c>
      <c r="D234" s="7">
        <v>2</v>
      </c>
      <c r="E234" s="7">
        <v>213.25</v>
      </c>
      <c r="F234" s="7" t="s">
        <v>1363</v>
      </c>
      <c r="G234" s="7" t="s">
        <v>1363</v>
      </c>
      <c r="H234" s="7">
        <v>1</v>
      </c>
      <c r="I234" s="7" t="s">
        <v>1363</v>
      </c>
      <c r="J234" s="38">
        <f>+E234-'[1]01.06.2020'!$E$188</f>
        <v>-234312.90117</v>
      </c>
      <c r="N234" s="15"/>
    </row>
    <row r="235" spans="1:14" ht="38.25" x14ac:dyDescent="0.2">
      <c r="A235" s="4" t="s">
        <v>238</v>
      </c>
      <c r="B235" s="5" t="s">
        <v>772</v>
      </c>
      <c r="C235" s="7">
        <v>10699.9</v>
      </c>
      <c r="D235" s="7">
        <v>10699.9</v>
      </c>
      <c r="E235" s="7">
        <v>5252.8021500000004</v>
      </c>
      <c r="F235" s="7">
        <f t="shared" si="9"/>
        <v>49.092067682875545</v>
      </c>
      <c r="G235" s="7">
        <f t="shared" si="10"/>
        <v>49.092067682875545</v>
      </c>
      <c r="H235" s="7">
        <v>4272.2985099999996</v>
      </c>
      <c r="I235" s="7">
        <f t="shared" si="11"/>
        <v>122.95026056126403</v>
      </c>
    </row>
    <row r="236" spans="1:14" ht="63.75" x14ac:dyDescent="0.2">
      <c r="A236" s="4" t="s">
        <v>239</v>
      </c>
      <c r="B236" s="5" t="s">
        <v>773</v>
      </c>
      <c r="C236" s="7">
        <v>1174.5</v>
      </c>
      <c r="D236" s="7">
        <v>1174.5</v>
      </c>
      <c r="E236" s="7">
        <v>516.20000000000005</v>
      </c>
      <c r="F236" s="7">
        <f t="shared" si="9"/>
        <v>43.950617283950621</v>
      </c>
      <c r="G236" s="7">
        <f t="shared" si="10"/>
        <v>43.950617283950621</v>
      </c>
      <c r="H236" s="7">
        <v>493.02608000000004</v>
      </c>
      <c r="I236" s="7">
        <f t="shared" si="11"/>
        <v>104.70034364105038</v>
      </c>
    </row>
    <row r="237" spans="1:14" ht="51" x14ac:dyDescent="0.2">
      <c r="A237" s="4" t="s">
        <v>240</v>
      </c>
      <c r="B237" s="5" t="s">
        <v>774</v>
      </c>
      <c r="C237" s="7">
        <v>9525.4</v>
      </c>
      <c r="D237" s="7">
        <v>9525.4</v>
      </c>
      <c r="E237" s="7">
        <v>4736.6021500000006</v>
      </c>
      <c r="F237" s="7">
        <f t="shared" si="9"/>
        <v>49.72601832993891</v>
      </c>
      <c r="G237" s="7">
        <f t="shared" si="10"/>
        <v>49.72601832993891</v>
      </c>
      <c r="H237" s="7">
        <v>3779.27243</v>
      </c>
      <c r="I237" s="7">
        <f t="shared" si="11"/>
        <v>125.3310587614876</v>
      </c>
    </row>
    <row r="238" spans="1:14" ht="51" x14ac:dyDescent="0.2">
      <c r="A238" s="4" t="s">
        <v>241</v>
      </c>
      <c r="B238" s="5" t="s">
        <v>775</v>
      </c>
      <c r="C238" s="7">
        <v>2551.8000000000002</v>
      </c>
      <c r="D238" s="7">
        <v>2551.8000000000002</v>
      </c>
      <c r="E238" s="7">
        <v>9374.8623100000004</v>
      </c>
      <c r="F238" s="7" t="s">
        <v>1363</v>
      </c>
      <c r="G238" s="7" t="s">
        <v>1363</v>
      </c>
      <c r="H238" s="7">
        <v>3844.5927900000002</v>
      </c>
      <c r="I238" s="7" t="s">
        <v>1363</v>
      </c>
    </row>
    <row r="239" spans="1:14" ht="76.5" x14ac:dyDescent="0.2">
      <c r="A239" s="4" t="s">
        <v>242</v>
      </c>
      <c r="B239" s="5" t="s">
        <v>776</v>
      </c>
      <c r="C239" s="7">
        <v>0</v>
      </c>
      <c r="D239" s="7">
        <v>0</v>
      </c>
      <c r="E239" s="7">
        <v>20</v>
      </c>
      <c r="F239" s="7">
        <v>0</v>
      </c>
      <c r="G239" s="7">
        <v>0</v>
      </c>
      <c r="H239" s="7">
        <v>0</v>
      </c>
      <c r="I239" s="7">
        <v>0</v>
      </c>
    </row>
    <row r="240" spans="1:14" s="15" customFormat="1" ht="63.75" x14ac:dyDescent="0.2">
      <c r="A240" s="4" t="s">
        <v>243</v>
      </c>
      <c r="B240" s="5" t="s">
        <v>777</v>
      </c>
      <c r="C240" s="7">
        <v>2551.8000000000002</v>
      </c>
      <c r="D240" s="7">
        <v>2551.8000000000002</v>
      </c>
      <c r="E240" s="7">
        <v>8879.8623100000004</v>
      </c>
      <c r="F240" s="7" t="s">
        <v>1363</v>
      </c>
      <c r="G240" s="7" t="s">
        <v>1363</v>
      </c>
      <c r="H240" s="7">
        <v>3844.5927900000002</v>
      </c>
      <c r="I240" s="7" t="s">
        <v>1363</v>
      </c>
      <c r="N240" s="11"/>
    </row>
    <row r="241" spans="1:14" ht="102" x14ac:dyDescent="0.2">
      <c r="A241" s="4" t="s">
        <v>244</v>
      </c>
      <c r="B241" s="5" t="s">
        <v>778</v>
      </c>
      <c r="C241" s="7">
        <v>0</v>
      </c>
      <c r="D241" s="7">
        <v>0</v>
      </c>
      <c r="E241" s="7">
        <v>475</v>
      </c>
      <c r="F241" s="7">
        <v>0</v>
      </c>
      <c r="G241" s="7">
        <v>0</v>
      </c>
      <c r="H241" s="7">
        <v>0</v>
      </c>
      <c r="I241" s="7">
        <v>0</v>
      </c>
    </row>
    <row r="242" spans="1:14" ht="76.5" x14ac:dyDescent="0.2">
      <c r="A242" s="4" t="s">
        <v>245</v>
      </c>
      <c r="B242" s="5" t="s">
        <v>779</v>
      </c>
      <c r="C242" s="7">
        <v>2940</v>
      </c>
      <c r="D242" s="7">
        <v>2940</v>
      </c>
      <c r="E242" s="7">
        <v>4790.24035</v>
      </c>
      <c r="F242" s="7">
        <f t="shared" si="9"/>
        <v>162.93334523809523</v>
      </c>
      <c r="G242" s="7">
        <f t="shared" si="10"/>
        <v>162.93334523809523</v>
      </c>
      <c r="H242" s="7">
        <v>476.83751000000001</v>
      </c>
      <c r="I242" s="7" t="s">
        <v>1363</v>
      </c>
    </row>
    <row r="243" spans="1:14" ht="102" x14ac:dyDescent="0.2">
      <c r="A243" s="4" t="s">
        <v>246</v>
      </c>
      <c r="B243" s="5" t="s">
        <v>780</v>
      </c>
      <c r="C243" s="7">
        <v>2940</v>
      </c>
      <c r="D243" s="7">
        <v>2940</v>
      </c>
      <c r="E243" s="7">
        <v>4790.24035</v>
      </c>
      <c r="F243" s="7">
        <f t="shared" si="9"/>
        <v>162.93334523809523</v>
      </c>
      <c r="G243" s="7">
        <f t="shared" si="10"/>
        <v>162.93334523809523</v>
      </c>
      <c r="H243" s="7">
        <v>476.83751000000001</v>
      </c>
      <c r="I243" s="7" t="s">
        <v>1363</v>
      </c>
      <c r="N243" s="15"/>
    </row>
    <row r="244" spans="1:14" ht="25.5" x14ac:dyDescent="0.2">
      <c r="A244" s="4" t="s">
        <v>247</v>
      </c>
      <c r="B244" s="5" t="s">
        <v>781</v>
      </c>
      <c r="C244" s="7">
        <v>1729.5</v>
      </c>
      <c r="D244" s="7">
        <v>1729.5</v>
      </c>
      <c r="E244" s="7">
        <v>1289.62068</v>
      </c>
      <c r="F244" s="7">
        <f t="shared" si="9"/>
        <v>74.566098872506501</v>
      </c>
      <c r="G244" s="7">
        <f t="shared" si="10"/>
        <v>74.566098872506501</v>
      </c>
      <c r="H244" s="7">
        <v>516.31759999999997</v>
      </c>
      <c r="I244" s="7" t="s">
        <v>1363</v>
      </c>
    </row>
    <row r="245" spans="1:14" ht="38.25" x14ac:dyDescent="0.2">
      <c r="A245" s="4" t="s">
        <v>248</v>
      </c>
      <c r="B245" s="5" t="s">
        <v>782</v>
      </c>
      <c r="C245" s="7">
        <v>1729.5</v>
      </c>
      <c r="D245" s="7">
        <v>1729.5</v>
      </c>
      <c r="E245" s="7">
        <v>1289.62068</v>
      </c>
      <c r="F245" s="7">
        <f t="shared" si="9"/>
        <v>74.566098872506501</v>
      </c>
      <c r="G245" s="7">
        <f t="shared" si="10"/>
        <v>74.566098872506501</v>
      </c>
      <c r="H245" s="7">
        <v>516.31759999999997</v>
      </c>
      <c r="I245" s="7" t="s">
        <v>1363</v>
      </c>
    </row>
    <row r="246" spans="1:14" ht="76.5" x14ac:dyDescent="0.2">
      <c r="A246" s="4" t="s">
        <v>249</v>
      </c>
      <c r="B246" s="5" t="s">
        <v>783</v>
      </c>
      <c r="C246" s="7">
        <v>13903</v>
      </c>
      <c r="D246" s="7">
        <v>13903</v>
      </c>
      <c r="E246" s="7">
        <v>24434.616839999999</v>
      </c>
      <c r="F246" s="7">
        <f t="shared" si="9"/>
        <v>175.75067855858447</v>
      </c>
      <c r="G246" s="7">
        <f t="shared" si="10"/>
        <v>175.75067855858447</v>
      </c>
      <c r="H246" s="7">
        <v>28653.734940000002</v>
      </c>
      <c r="I246" s="7">
        <f t="shared" si="11"/>
        <v>85.275503843269647</v>
      </c>
    </row>
    <row r="247" spans="1:14" ht="38.25" x14ac:dyDescent="0.2">
      <c r="A247" s="4" t="s">
        <v>250</v>
      </c>
      <c r="B247" s="5" t="s">
        <v>784</v>
      </c>
      <c r="C247" s="7">
        <v>10418.700000000001</v>
      </c>
      <c r="D247" s="7">
        <v>10418.700000000001</v>
      </c>
      <c r="E247" s="7">
        <v>8046.9750100000001</v>
      </c>
      <c r="F247" s="7">
        <f t="shared" si="9"/>
        <v>77.235883651511216</v>
      </c>
      <c r="G247" s="7">
        <f t="shared" si="10"/>
        <v>77.235883651511216</v>
      </c>
      <c r="H247" s="7">
        <v>7746.7136500000006</v>
      </c>
      <c r="I247" s="7">
        <f t="shared" si="11"/>
        <v>103.87598372117446</v>
      </c>
    </row>
    <row r="248" spans="1:14" ht="51" x14ac:dyDescent="0.2">
      <c r="A248" s="4" t="s">
        <v>251</v>
      </c>
      <c r="B248" s="5" t="s">
        <v>785</v>
      </c>
      <c r="C248" s="7">
        <v>10418.700000000001</v>
      </c>
      <c r="D248" s="7">
        <v>10418.700000000001</v>
      </c>
      <c r="E248" s="7">
        <v>8046.9750100000001</v>
      </c>
      <c r="F248" s="7">
        <f t="shared" si="9"/>
        <v>77.235883651511216</v>
      </c>
      <c r="G248" s="7">
        <f t="shared" si="10"/>
        <v>77.235883651511216</v>
      </c>
      <c r="H248" s="7">
        <v>7746.7136500000006</v>
      </c>
      <c r="I248" s="7">
        <f t="shared" si="11"/>
        <v>103.87598372117446</v>
      </c>
    </row>
    <row r="249" spans="1:14" ht="51" x14ac:dyDescent="0.2">
      <c r="A249" s="4" t="s">
        <v>252</v>
      </c>
      <c r="B249" s="5" t="s">
        <v>786</v>
      </c>
      <c r="C249" s="7">
        <v>487.1</v>
      </c>
      <c r="D249" s="7">
        <v>487.1</v>
      </c>
      <c r="E249" s="7">
        <v>3774.7732900000001</v>
      </c>
      <c r="F249" s="7" t="s">
        <v>1363</v>
      </c>
      <c r="G249" s="7" t="s">
        <v>1363</v>
      </c>
      <c r="H249" s="7">
        <v>4883.1190999999999</v>
      </c>
      <c r="I249" s="7">
        <f t="shared" si="11"/>
        <v>77.302503025166843</v>
      </c>
    </row>
    <row r="250" spans="1:14" ht="63.75" x14ac:dyDescent="0.2">
      <c r="A250" s="4" t="s">
        <v>253</v>
      </c>
      <c r="B250" s="5" t="s">
        <v>787</v>
      </c>
      <c r="C250" s="7">
        <v>487.1</v>
      </c>
      <c r="D250" s="7">
        <v>487.1</v>
      </c>
      <c r="E250" s="7">
        <v>3774.7732900000001</v>
      </c>
      <c r="F250" s="7" t="s">
        <v>1363</v>
      </c>
      <c r="G250" s="7" t="s">
        <v>1363</v>
      </c>
      <c r="H250" s="7">
        <v>4883.1190999999999</v>
      </c>
      <c r="I250" s="7">
        <f t="shared" si="11"/>
        <v>77.302503025166843</v>
      </c>
    </row>
    <row r="251" spans="1:14" s="15" customFormat="1" ht="51" x14ac:dyDescent="0.2">
      <c r="A251" s="4" t="s">
        <v>254</v>
      </c>
      <c r="B251" s="5" t="s">
        <v>788</v>
      </c>
      <c r="C251" s="7">
        <v>1.8</v>
      </c>
      <c r="D251" s="7">
        <v>1.8</v>
      </c>
      <c r="E251" s="7">
        <v>0</v>
      </c>
      <c r="F251" s="7">
        <f t="shared" si="9"/>
        <v>0</v>
      </c>
      <c r="G251" s="7">
        <f t="shared" si="10"/>
        <v>0</v>
      </c>
      <c r="H251" s="7">
        <v>8078.8723099999997</v>
      </c>
      <c r="I251" s="7">
        <f t="shared" si="11"/>
        <v>0</v>
      </c>
      <c r="N251" s="11"/>
    </row>
    <row r="252" spans="1:14" ht="51" x14ac:dyDescent="0.2">
      <c r="A252" s="4" t="s">
        <v>255</v>
      </c>
      <c r="B252" s="5" t="s">
        <v>789</v>
      </c>
      <c r="C252" s="7">
        <v>1.8</v>
      </c>
      <c r="D252" s="7">
        <v>1.8</v>
      </c>
      <c r="E252" s="7">
        <v>0</v>
      </c>
      <c r="F252" s="7">
        <f t="shared" si="9"/>
        <v>0</v>
      </c>
      <c r="G252" s="7">
        <f t="shared" si="10"/>
        <v>0</v>
      </c>
      <c r="H252" s="7">
        <v>8078.8723099999997</v>
      </c>
      <c r="I252" s="7">
        <f t="shared" si="11"/>
        <v>0</v>
      </c>
    </row>
    <row r="253" spans="1:14" ht="51" x14ac:dyDescent="0.2">
      <c r="A253" s="4" t="s">
        <v>256</v>
      </c>
      <c r="B253" s="5" t="s">
        <v>790</v>
      </c>
      <c r="C253" s="7">
        <v>2995.4</v>
      </c>
      <c r="D253" s="7">
        <v>2995.4</v>
      </c>
      <c r="E253" s="7">
        <v>12612.868539999999</v>
      </c>
      <c r="F253" s="7" t="s">
        <v>1363</v>
      </c>
      <c r="G253" s="7" t="s">
        <v>1363</v>
      </c>
      <c r="H253" s="7">
        <v>7945.02988</v>
      </c>
      <c r="I253" s="7">
        <f t="shared" si="11"/>
        <v>158.75168162363161</v>
      </c>
    </row>
    <row r="254" spans="1:14" ht="51" x14ac:dyDescent="0.2">
      <c r="A254" s="4" t="s">
        <v>257</v>
      </c>
      <c r="B254" s="5" t="s">
        <v>791</v>
      </c>
      <c r="C254" s="7">
        <v>2995.4</v>
      </c>
      <c r="D254" s="7">
        <v>2995.4</v>
      </c>
      <c r="E254" s="7">
        <v>12612.868539999999</v>
      </c>
      <c r="F254" s="7" t="s">
        <v>1363</v>
      </c>
      <c r="G254" s="7" t="s">
        <v>1363</v>
      </c>
      <c r="H254" s="7">
        <v>7945.02988</v>
      </c>
      <c r="I254" s="7">
        <f t="shared" si="11"/>
        <v>158.75168162363161</v>
      </c>
      <c r="N254" s="15"/>
    </row>
    <row r="255" spans="1:14" x14ac:dyDescent="0.2">
      <c r="A255" s="4" t="s">
        <v>258</v>
      </c>
      <c r="B255" s="5" t="s">
        <v>792</v>
      </c>
      <c r="C255" s="7">
        <v>4741.7</v>
      </c>
      <c r="D255" s="7">
        <v>4741.7</v>
      </c>
      <c r="E255" s="7">
        <v>28348.727260000003</v>
      </c>
      <c r="F255" s="7" t="s">
        <v>1363</v>
      </c>
      <c r="G255" s="7" t="s">
        <v>1363</v>
      </c>
      <c r="H255" s="7">
        <v>132900.34151</v>
      </c>
      <c r="I255" s="7">
        <f t="shared" si="11"/>
        <v>21.33081596172341</v>
      </c>
    </row>
    <row r="256" spans="1:14" ht="63.75" x14ac:dyDescent="0.2">
      <c r="A256" s="4" t="s">
        <v>259</v>
      </c>
      <c r="B256" s="5" t="s">
        <v>793</v>
      </c>
      <c r="C256" s="7">
        <v>423.5</v>
      </c>
      <c r="D256" s="7">
        <v>423.5</v>
      </c>
      <c r="E256" s="7">
        <v>652.16463999999996</v>
      </c>
      <c r="F256" s="7">
        <f t="shared" si="9"/>
        <v>153.99401180637545</v>
      </c>
      <c r="G256" s="7">
        <f t="shared" si="10"/>
        <v>153.99401180637545</v>
      </c>
      <c r="H256" s="7">
        <v>157.32536999999999</v>
      </c>
      <c r="I256" s="7" t="s">
        <v>1363</v>
      </c>
    </row>
    <row r="257" spans="1:14" ht="38.25" x14ac:dyDescent="0.2">
      <c r="A257" s="4" t="s">
        <v>260</v>
      </c>
      <c r="B257" s="5" t="s">
        <v>794</v>
      </c>
      <c r="C257" s="7">
        <v>277.89999999999998</v>
      </c>
      <c r="D257" s="7">
        <v>277.89999999999998</v>
      </c>
      <c r="E257" s="7">
        <v>91.580740000000006</v>
      </c>
      <c r="F257" s="7">
        <f t="shared" si="9"/>
        <v>32.954566390788059</v>
      </c>
      <c r="G257" s="7">
        <f t="shared" si="10"/>
        <v>32.954566390788059</v>
      </c>
      <c r="H257" s="7">
        <v>53.2</v>
      </c>
      <c r="I257" s="7">
        <f t="shared" si="11"/>
        <v>172.14424812030074</v>
      </c>
    </row>
    <row r="258" spans="1:14" s="15" customFormat="1" ht="51" x14ac:dyDescent="0.2">
      <c r="A258" s="4" t="s">
        <v>261</v>
      </c>
      <c r="B258" s="5" t="s">
        <v>795</v>
      </c>
      <c r="C258" s="7">
        <v>145.6</v>
      </c>
      <c r="D258" s="7">
        <v>145.6</v>
      </c>
      <c r="E258" s="7">
        <v>560.58389999999997</v>
      </c>
      <c r="F258" s="7" t="s">
        <v>1363</v>
      </c>
      <c r="G258" s="7" t="s">
        <v>1363</v>
      </c>
      <c r="H258" s="7">
        <v>104.12536999999999</v>
      </c>
      <c r="I258" s="7" t="s">
        <v>1363</v>
      </c>
      <c r="N258" s="11"/>
    </row>
    <row r="259" spans="1:14" ht="25.5" x14ac:dyDescent="0.2">
      <c r="A259" s="4" t="s">
        <v>262</v>
      </c>
      <c r="B259" s="5" t="s">
        <v>796</v>
      </c>
      <c r="C259" s="7">
        <v>3889.5</v>
      </c>
      <c r="D259" s="7">
        <v>3889.5</v>
      </c>
      <c r="E259" s="7">
        <v>127.71829</v>
      </c>
      <c r="F259" s="7">
        <f t="shared" si="9"/>
        <v>3.2836685949350817</v>
      </c>
      <c r="G259" s="7">
        <f t="shared" si="10"/>
        <v>3.2836685949350817</v>
      </c>
      <c r="H259" s="7">
        <v>22171.784600000003</v>
      </c>
      <c r="I259" s="7">
        <f t="shared" si="11"/>
        <v>0.57603973836188171</v>
      </c>
    </row>
    <row r="260" spans="1:14" ht="114.75" x14ac:dyDescent="0.2">
      <c r="A260" s="4" t="s">
        <v>263</v>
      </c>
      <c r="B260" s="5" t="s">
        <v>797</v>
      </c>
      <c r="C260" s="7">
        <v>3889.5</v>
      </c>
      <c r="D260" s="7">
        <v>3889.5</v>
      </c>
      <c r="E260" s="7">
        <v>127.71829</v>
      </c>
      <c r="F260" s="7">
        <f t="shared" si="9"/>
        <v>3.2836685949350817</v>
      </c>
      <c r="G260" s="7">
        <f t="shared" si="10"/>
        <v>3.2836685949350817</v>
      </c>
      <c r="H260" s="7">
        <v>22171.784600000003</v>
      </c>
      <c r="I260" s="7">
        <f t="shared" si="11"/>
        <v>0.57603973836188171</v>
      </c>
    </row>
    <row r="261" spans="1:14" ht="51" x14ac:dyDescent="0.2">
      <c r="A261" s="4" t="s">
        <v>264</v>
      </c>
      <c r="B261" s="5" t="s">
        <v>798</v>
      </c>
      <c r="C261" s="7">
        <v>428.7</v>
      </c>
      <c r="D261" s="7">
        <v>428.7</v>
      </c>
      <c r="E261" s="7">
        <v>27568.84433</v>
      </c>
      <c r="F261" s="7" t="s">
        <v>1363</v>
      </c>
      <c r="G261" s="7" t="s">
        <v>1363</v>
      </c>
      <c r="H261" s="7">
        <v>110571.23154000001</v>
      </c>
      <c r="I261" s="7">
        <f t="shared" si="11"/>
        <v>24.933107776797037</v>
      </c>
      <c r="N261" s="15"/>
    </row>
    <row r="262" spans="1:14" ht="51" x14ac:dyDescent="0.2">
      <c r="A262" s="4" t="s">
        <v>265</v>
      </c>
      <c r="B262" s="5" t="s">
        <v>799</v>
      </c>
      <c r="C262" s="7">
        <v>378.7</v>
      </c>
      <c r="D262" s="7">
        <v>378.7</v>
      </c>
      <c r="E262" s="7">
        <v>27567.700639999999</v>
      </c>
      <c r="F262" s="7" t="s">
        <v>1363</v>
      </c>
      <c r="G262" s="7" t="s">
        <v>1363</v>
      </c>
      <c r="H262" s="7">
        <v>110133.47006000001</v>
      </c>
      <c r="I262" s="7">
        <f t="shared" si="11"/>
        <v>25.031174106274229</v>
      </c>
    </row>
    <row r="263" spans="1:14" ht="51" x14ac:dyDescent="0.2">
      <c r="A263" s="4" t="s">
        <v>266</v>
      </c>
      <c r="B263" s="5" t="s">
        <v>800</v>
      </c>
      <c r="C263" s="7">
        <v>50</v>
      </c>
      <c r="D263" s="7">
        <v>50</v>
      </c>
      <c r="E263" s="7">
        <v>1.1436900000000001</v>
      </c>
      <c r="F263" s="7">
        <f t="shared" si="9"/>
        <v>2.2873800000000002</v>
      </c>
      <c r="G263" s="7">
        <f t="shared" si="10"/>
        <v>2.2873800000000002</v>
      </c>
      <c r="H263" s="7">
        <v>437.76148000000001</v>
      </c>
      <c r="I263" s="7">
        <f t="shared" si="11"/>
        <v>0.26125871102226722</v>
      </c>
    </row>
    <row r="264" spans="1:14" x14ac:dyDescent="0.2">
      <c r="A264" s="4" t="s">
        <v>267</v>
      </c>
      <c r="B264" s="5" t="s">
        <v>801</v>
      </c>
      <c r="C264" s="7">
        <v>6060.9</v>
      </c>
      <c r="D264" s="7">
        <v>6060.9</v>
      </c>
      <c r="E264" s="7">
        <v>7350.4501399999999</v>
      </c>
      <c r="F264" s="7">
        <f t="shared" si="9"/>
        <v>121.27654539754822</v>
      </c>
      <c r="G264" s="7">
        <f t="shared" si="10"/>
        <v>121.27654539754822</v>
      </c>
      <c r="H264" s="7">
        <v>5483.6314000000002</v>
      </c>
      <c r="I264" s="7">
        <f t="shared" si="11"/>
        <v>134.04347600752305</v>
      </c>
    </row>
    <row r="265" spans="1:14" ht="25.5" x14ac:dyDescent="0.2">
      <c r="A265" s="4" t="s">
        <v>268</v>
      </c>
      <c r="B265" s="5" t="s">
        <v>802</v>
      </c>
      <c r="C265" s="7">
        <v>6060.9</v>
      </c>
      <c r="D265" s="7">
        <v>6060.9</v>
      </c>
      <c r="E265" s="7">
        <v>7350.4501399999999</v>
      </c>
      <c r="F265" s="7">
        <f t="shared" si="9"/>
        <v>121.27654539754822</v>
      </c>
      <c r="G265" s="7">
        <f t="shared" si="10"/>
        <v>121.27654539754822</v>
      </c>
      <c r="H265" s="7">
        <v>5483.6314000000002</v>
      </c>
      <c r="I265" s="7">
        <f t="shared" si="11"/>
        <v>134.04347600752305</v>
      </c>
    </row>
    <row r="266" spans="1:14" ht="51" x14ac:dyDescent="0.2">
      <c r="A266" s="4" t="s">
        <v>269</v>
      </c>
      <c r="B266" s="5" t="s">
        <v>803</v>
      </c>
      <c r="C266" s="7">
        <v>6060.9</v>
      </c>
      <c r="D266" s="7">
        <v>6060.9</v>
      </c>
      <c r="E266" s="7">
        <v>7350.4501399999999</v>
      </c>
      <c r="F266" s="7">
        <f t="shared" si="9"/>
        <v>121.27654539754822</v>
      </c>
      <c r="G266" s="7">
        <f t="shared" si="10"/>
        <v>121.27654539754822</v>
      </c>
      <c r="H266" s="7">
        <v>5483.6314000000002</v>
      </c>
      <c r="I266" s="7">
        <f t="shared" si="11"/>
        <v>134.04347600752305</v>
      </c>
    </row>
    <row r="267" spans="1:14" x14ac:dyDescent="0.2">
      <c r="A267" s="2" t="s">
        <v>270</v>
      </c>
      <c r="B267" s="3" t="s">
        <v>804</v>
      </c>
      <c r="C267" s="6">
        <v>24.9</v>
      </c>
      <c r="D267" s="6">
        <v>24.9</v>
      </c>
      <c r="E267" s="6">
        <v>2498.7552099999998</v>
      </c>
      <c r="F267" s="6" t="s">
        <v>1363</v>
      </c>
      <c r="G267" s="6" t="s">
        <v>1363</v>
      </c>
      <c r="H267" s="6">
        <v>-4939.4223000000002</v>
      </c>
      <c r="I267" s="6">
        <v>0</v>
      </c>
    </row>
    <row r="268" spans="1:14" x14ac:dyDescent="0.2">
      <c r="A268" s="4" t="s">
        <v>271</v>
      </c>
      <c r="B268" s="5" t="s">
        <v>805</v>
      </c>
      <c r="C268" s="7">
        <v>0</v>
      </c>
      <c r="D268" s="7">
        <v>0</v>
      </c>
      <c r="E268" s="7">
        <v>1610.5367900000001</v>
      </c>
      <c r="F268" s="7">
        <v>0</v>
      </c>
      <c r="G268" s="7">
        <v>0</v>
      </c>
      <c r="H268" s="7">
        <v>-5755.3320899999999</v>
      </c>
      <c r="I268" s="7">
        <v>0</v>
      </c>
    </row>
    <row r="269" spans="1:14" ht="25.5" x14ac:dyDescent="0.2">
      <c r="A269" s="4" t="s">
        <v>272</v>
      </c>
      <c r="B269" s="5" t="s">
        <v>806</v>
      </c>
      <c r="C269" s="7">
        <v>0</v>
      </c>
      <c r="D269" s="7">
        <v>0</v>
      </c>
      <c r="E269" s="7">
        <v>1610.5367900000001</v>
      </c>
      <c r="F269" s="7">
        <v>0</v>
      </c>
      <c r="G269" s="7">
        <v>0</v>
      </c>
      <c r="H269" s="7">
        <v>-5755.3320899999999</v>
      </c>
      <c r="I269" s="7">
        <v>0</v>
      </c>
    </row>
    <row r="270" spans="1:14" x14ac:dyDescent="0.2">
      <c r="A270" s="4" t="s">
        <v>273</v>
      </c>
      <c r="B270" s="5" t="s">
        <v>807</v>
      </c>
      <c r="C270" s="7">
        <v>24.9</v>
      </c>
      <c r="D270" s="7">
        <v>24.9</v>
      </c>
      <c r="E270" s="7">
        <v>888.21842000000004</v>
      </c>
      <c r="F270" s="7" t="s">
        <v>1363</v>
      </c>
      <c r="G270" s="7" t="s">
        <v>1363</v>
      </c>
      <c r="H270" s="7">
        <v>815.90979000000004</v>
      </c>
      <c r="I270" s="7">
        <f t="shared" si="11"/>
        <v>108.86233145946196</v>
      </c>
    </row>
    <row r="271" spans="1:14" x14ac:dyDescent="0.2">
      <c r="A271" s="4" t="s">
        <v>274</v>
      </c>
      <c r="B271" s="5" t="s">
        <v>808</v>
      </c>
      <c r="C271" s="7">
        <v>24.9</v>
      </c>
      <c r="D271" s="7">
        <v>24.9</v>
      </c>
      <c r="E271" s="7">
        <v>888.21842000000004</v>
      </c>
      <c r="F271" s="7" t="s">
        <v>1363</v>
      </c>
      <c r="G271" s="7" t="s">
        <v>1363</v>
      </c>
      <c r="H271" s="7">
        <v>815.90979000000004</v>
      </c>
      <c r="I271" s="7">
        <f t="shared" si="11"/>
        <v>108.86233145946196</v>
      </c>
    </row>
    <row r="272" spans="1:14" ht="38.25" x14ac:dyDescent="0.2">
      <c r="A272" s="2" t="s">
        <v>1320</v>
      </c>
      <c r="B272" s="3" t="s">
        <v>1321</v>
      </c>
      <c r="C272" s="6">
        <v>0</v>
      </c>
      <c r="D272" s="6">
        <v>0</v>
      </c>
      <c r="E272" s="6">
        <v>0</v>
      </c>
      <c r="F272" s="6">
        <v>0</v>
      </c>
      <c r="G272" s="6">
        <v>0</v>
      </c>
      <c r="H272" s="6">
        <v>1672.9284</v>
      </c>
      <c r="I272" s="6">
        <v>0</v>
      </c>
    </row>
    <row r="273" spans="1:14" ht="38.25" x14ac:dyDescent="0.2">
      <c r="A273" s="4" t="s">
        <v>1322</v>
      </c>
      <c r="B273" s="5" t="s">
        <v>1323</v>
      </c>
      <c r="C273" s="7">
        <v>0</v>
      </c>
      <c r="D273" s="7">
        <v>0</v>
      </c>
      <c r="E273" s="7">
        <v>0</v>
      </c>
      <c r="F273" s="7">
        <v>0</v>
      </c>
      <c r="G273" s="7">
        <v>0</v>
      </c>
      <c r="H273" s="7">
        <v>1672.9284</v>
      </c>
      <c r="I273" s="7">
        <v>0</v>
      </c>
    </row>
    <row r="274" spans="1:14" ht="25.5" x14ac:dyDescent="0.2">
      <c r="A274" s="4" t="s">
        <v>1324</v>
      </c>
      <c r="B274" s="5" t="s">
        <v>1325</v>
      </c>
      <c r="C274" s="7">
        <v>0</v>
      </c>
      <c r="D274" s="7">
        <v>0</v>
      </c>
      <c r="E274" s="7">
        <v>0</v>
      </c>
      <c r="F274" s="7">
        <v>0</v>
      </c>
      <c r="G274" s="7">
        <v>0</v>
      </c>
      <c r="H274" s="7">
        <v>1672.9284</v>
      </c>
      <c r="I274" s="7">
        <v>0</v>
      </c>
    </row>
    <row r="275" spans="1:14" x14ac:dyDescent="0.2">
      <c r="A275" s="2" t="s">
        <v>275</v>
      </c>
      <c r="B275" s="3" t="s">
        <v>809</v>
      </c>
      <c r="C275" s="6">
        <v>28805633.5</v>
      </c>
      <c r="D275" s="6">
        <f>D276+D501+D504+D508+D524</f>
        <v>33109476.622999996</v>
      </c>
      <c r="E275" s="6">
        <v>20209488.654240001</v>
      </c>
      <c r="F275" s="6">
        <f t="shared" ref="F275:F353" si="12">E275/C275*100</f>
        <v>70.158112142334943</v>
      </c>
      <c r="G275" s="6">
        <f t="shared" ref="G275:G353" si="13">E275/D275*100</f>
        <v>61.038381501328765</v>
      </c>
      <c r="H275" s="6">
        <v>18165250.27899</v>
      </c>
      <c r="I275" s="6">
        <f t="shared" si="11"/>
        <v>111.25356570294203</v>
      </c>
    </row>
    <row r="276" spans="1:14" ht="25.5" x14ac:dyDescent="0.2">
      <c r="A276" s="2" t="s">
        <v>276</v>
      </c>
      <c r="B276" s="3" t="s">
        <v>810</v>
      </c>
      <c r="C276" s="6">
        <v>28288584.800000001</v>
      </c>
      <c r="D276" s="6">
        <f>D277+D295+D418+D463</f>
        <v>32592427.922999997</v>
      </c>
      <c r="E276" s="6">
        <v>19804966.739179999</v>
      </c>
      <c r="F276" s="6">
        <f t="shared" si="12"/>
        <v>70.010454320005422</v>
      </c>
      <c r="G276" s="6">
        <f t="shared" si="13"/>
        <v>60.765545868412964</v>
      </c>
      <c r="H276" s="6">
        <v>17873524.96277</v>
      </c>
      <c r="I276" s="6">
        <f t="shared" ref="I276:I354" si="14">E276/H276*100</f>
        <v>110.8061603988756</v>
      </c>
    </row>
    <row r="277" spans="1:14" x14ac:dyDescent="0.2">
      <c r="A277" s="4" t="s">
        <v>277</v>
      </c>
      <c r="B277" s="5" t="s">
        <v>811</v>
      </c>
      <c r="C277" s="7">
        <v>5927650.2999999998</v>
      </c>
      <c r="D277" s="7">
        <f>D278+D280+D282+D284+D294</f>
        <v>7920918.2000000002</v>
      </c>
      <c r="E277" s="7">
        <v>6933214.9000000004</v>
      </c>
      <c r="F277" s="7">
        <f t="shared" si="12"/>
        <v>116.96396631225025</v>
      </c>
      <c r="G277" s="7">
        <f t="shared" si="13"/>
        <v>87.530444387116631</v>
      </c>
      <c r="H277" s="7">
        <v>6701052.5</v>
      </c>
      <c r="I277" s="7">
        <f t="shared" si="14"/>
        <v>103.46456620060805</v>
      </c>
    </row>
    <row r="278" spans="1:14" x14ac:dyDescent="0.2">
      <c r="A278" s="4" t="s">
        <v>278</v>
      </c>
      <c r="B278" s="5" t="s">
        <v>812</v>
      </c>
      <c r="C278" s="7">
        <v>4720516.3</v>
      </c>
      <c r="D278" s="7">
        <v>4720516.3</v>
      </c>
      <c r="E278" s="7">
        <v>3934000</v>
      </c>
      <c r="F278" s="7">
        <f t="shared" si="12"/>
        <v>83.338341613183289</v>
      </c>
      <c r="G278" s="7">
        <f t="shared" si="13"/>
        <v>83.338341613183289</v>
      </c>
      <c r="H278" s="7">
        <v>3934000</v>
      </c>
      <c r="I278" s="7">
        <f t="shared" si="14"/>
        <v>100</v>
      </c>
    </row>
    <row r="279" spans="1:14" ht="25.5" x14ac:dyDescent="0.2">
      <c r="A279" s="4" t="s">
        <v>279</v>
      </c>
      <c r="B279" s="5" t="s">
        <v>813</v>
      </c>
      <c r="C279" s="7">
        <v>4720516.3</v>
      </c>
      <c r="D279" s="7">
        <v>4720516.3</v>
      </c>
      <c r="E279" s="7">
        <v>3934000</v>
      </c>
      <c r="F279" s="7">
        <f t="shared" si="12"/>
        <v>83.338341613183289</v>
      </c>
      <c r="G279" s="7">
        <f t="shared" si="13"/>
        <v>83.338341613183289</v>
      </c>
      <c r="H279" s="7">
        <v>3934000</v>
      </c>
      <c r="I279" s="7">
        <f t="shared" si="14"/>
        <v>100</v>
      </c>
    </row>
    <row r="280" spans="1:14" ht="25.5" x14ac:dyDescent="0.2">
      <c r="A280" s="4" t="s">
        <v>280</v>
      </c>
      <c r="B280" s="5" t="s">
        <v>814</v>
      </c>
      <c r="C280" s="7">
        <v>0</v>
      </c>
      <c r="D280" s="7">
        <v>1500000</v>
      </c>
      <c r="E280" s="7">
        <v>1500000</v>
      </c>
      <c r="F280" s="7">
        <v>0</v>
      </c>
      <c r="G280" s="7">
        <f t="shared" si="13"/>
        <v>100</v>
      </c>
      <c r="H280" s="7">
        <v>822155.3</v>
      </c>
      <c r="I280" s="7">
        <f t="shared" si="14"/>
        <v>182.44728216189813</v>
      </c>
    </row>
    <row r="281" spans="1:14" ht="25.5" x14ac:dyDescent="0.2">
      <c r="A281" s="4" t="s">
        <v>281</v>
      </c>
      <c r="B281" s="5" t="s">
        <v>815</v>
      </c>
      <c r="C281" s="7">
        <v>0</v>
      </c>
      <c r="D281" s="7">
        <v>1500000</v>
      </c>
      <c r="E281" s="7">
        <v>1500000</v>
      </c>
      <c r="F281" s="7">
        <v>0</v>
      </c>
      <c r="G281" s="7">
        <f t="shared" si="13"/>
        <v>100</v>
      </c>
      <c r="H281" s="7">
        <v>822155.3</v>
      </c>
      <c r="I281" s="7">
        <f t="shared" si="14"/>
        <v>182.44728216189813</v>
      </c>
    </row>
    <row r="282" spans="1:14" ht="25.5" x14ac:dyDescent="0.2">
      <c r="A282" s="4" t="s">
        <v>282</v>
      </c>
      <c r="B282" s="5" t="s">
        <v>816</v>
      </c>
      <c r="C282" s="7">
        <v>986757</v>
      </c>
      <c r="D282" s="7">
        <v>986757</v>
      </c>
      <c r="E282" s="7">
        <v>822300</v>
      </c>
      <c r="F282" s="7">
        <f t="shared" si="12"/>
        <v>83.333586688516021</v>
      </c>
      <c r="G282" s="7">
        <f t="shared" si="13"/>
        <v>83.333586688516021</v>
      </c>
      <c r="H282" s="7">
        <v>1024190</v>
      </c>
      <c r="I282" s="7">
        <f t="shared" si="14"/>
        <v>80.287837217703753</v>
      </c>
    </row>
    <row r="283" spans="1:14" ht="38.25" x14ac:dyDescent="0.2">
      <c r="A283" s="4" t="s">
        <v>283</v>
      </c>
      <c r="B283" s="5" t="s">
        <v>817</v>
      </c>
      <c r="C283" s="7">
        <v>986757</v>
      </c>
      <c r="D283" s="7">
        <v>986757</v>
      </c>
      <c r="E283" s="7">
        <v>822300</v>
      </c>
      <c r="F283" s="7">
        <f t="shared" si="12"/>
        <v>83.333586688516021</v>
      </c>
      <c r="G283" s="7">
        <f t="shared" si="13"/>
        <v>83.333586688516021</v>
      </c>
      <c r="H283" s="7">
        <v>1024190</v>
      </c>
      <c r="I283" s="7">
        <f t="shared" si="14"/>
        <v>80.287837217703753</v>
      </c>
    </row>
    <row r="284" spans="1:14" ht="25.5" x14ac:dyDescent="0.2">
      <c r="A284" s="4" t="s">
        <v>284</v>
      </c>
      <c r="B284" s="5" t="s">
        <v>818</v>
      </c>
      <c r="C284" s="7">
        <v>220377</v>
      </c>
      <c r="D284" s="7">
        <v>220377</v>
      </c>
      <c r="E284" s="7">
        <v>183647</v>
      </c>
      <c r="F284" s="7">
        <f t="shared" si="12"/>
        <v>83.333106449402621</v>
      </c>
      <c r="G284" s="7">
        <f t="shared" si="13"/>
        <v>83.333106449402621</v>
      </c>
      <c r="H284" s="7">
        <v>178993</v>
      </c>
      <c r="I284" s="7">
        <f t="shared" si="14"/>
        <v>102.60010167995397</v>
      </c>
    </row>
    <row r="285" spans="1:14" s="15" customFormat="1" ht="38.25" x14ac:dyDescent="0.2">
      <c r="A285" s="4" t="s">
        <v>285</v>
      </c>
      <c r="B285" s="5" t="s">
        <v>819</v>
      </c>
      <c r="C285" s="7">
        <v>220377</v>
      </c>
      <c r="D285" s="7">
        <v>220377</v>
      </c>
      <c r="E285" s="7">
        <v>183647</v>
      </c>
      <c r="F285" s="7">
        <f t="shared" si="12"/>
        <v>83.333106449402621</v>
      </c>
      <c r="G285" s="7">
        <f t="shared" si="13"/>
        <v>83.333106449402621</v>
      </c>
      <c r="H285" s="7">
        <v>178993</v>
      </c>
      <c r="I285" s="7">
        <f t="shared" si="14"/>
        <v>102.60010167995397</v>
      </c>
      <c r="N285" s="11"/>
    </row>
    <row r="286" spans="1:14" s="15" customFormat="1" ht="51" x14ac:dyDescent="0.2">
      <c r="A286" s="4" t="s">
        <v>1326</v>
      </c>
      <c r="B286" s="5" t="s">
        <v>1327</v>
      </c>
      <c r="C286" s="7">
        <v>0</v>
      </c>
      <c r="D286" s="7">
        <v>0</v>
      </c>
      <c r="E286" s="7">
        <v>0</v>
      </c>
      <c r="F286" s="7">
        <v>0</v>
      </c>
      <c r="G286" s="7">
        <v>0</v>
      </c>
      <c r="H286" s="7">
        <v>504000</v>
      </c>
      <c r="I286" s="7">
        <v>0</v>
      </c>
      <c r="N286" s="11"/>
    </row>
    <row r="287" spans="1:14" s="15" customFormat="1" ht="63.75" x14ac:dyDescent="0.2">
      <c r="A287" s="4" t="s">
        <v>1328</v>
      </c>
      <c r="B287" s="5" t="s">
        <v>1329</v>
      </c>
      <c r="C287" s="7">
        <v>0</v>
      </c>
      <c r="D287" s="7">
        <v>0</v>
      </c>
      <c r="E287" s="7">
        <v>0</v>
      </c>
      <c r="F287" s="7">
        <v>0</v>
      </c>
      <c r="G287" s="7">
        <v>0</v>
      </c>
      <c r="H287" s="7">
        <v>504000</v>
      </c>
      <c r="I287" s="7">
        <v>0</v>
      </c>
      <c r="N287" s="11"/>
    </row>
    <row r="288" spans="1:14" s="15" customFormat="1" ht="38.25" x14ac:dyDescent="0.2">
      <c r="A288" s="4" t="s">
        <v>1330</v>
      </c>
      <c r="B288" s="5" t="s">
        <v>1331</v>
      </c>
      <c r="C288" s="7">
        <v>0</v>
      </c>
      <c r="D288" s="7">
        <v>0</v>
      </c>
      <c r="E288" s="7">
        <v>0</v>
      </c>
      <c r="F288" s="7">
        <v>0</v>
      </c>
      <c r="G288" s="7">
        <v>0</v>
      </c>
      <c r="H288" s="7">
        <v>80325</v>
      </c>
      <c r="I288" s="7">
        <v>0</v>
      </c>
      <c r="N288" s="11"/>
    </row>
    <row r="289" spans="1:14" s="15" customFormat="1" ht="38.25" x14ac:dyDescent="0.2">
      <c r="A289" s="4" t="s">
        <v>1332</v>
      </c>
      <c r="B289" s="5" t="s">
        <v>1333</v>
      </c>
      <c r="C289" s="7">
        <v>0</v>
      </c>
      <c r="D289" s="7">
        <v>0</v>
      </c>
      <c r="E289" s="7">
        <v>0</v>
      </c>
      <c r="F289" s="7">
        <v>0</v>
      </c>
      <c r="G289" s="7">
        <v>0</v>
      </c>
      <c r="H289" s="7">
        <v>80325</v>
      </c>
      <c r="I289" s="7">
        <v>0</v>
      </c>
      <c r="N289" s="11"/>
    </row>
    <row r="290" spans="1:14" s="15" customFormat="1" ht="63.75" x14ac:dyDescent="0.2">
      <c r="A290" s="4" t="s">
        <v>1334</v>
      </c>
      <c r="B290" s="5" t="s">
        <v>1335</v>
      </c>
      <c r="C290" s="7">
        <v>0</v>
      </c>
      <c r="D290" s="7">
        <v>0</v>
      </c>
      <c r="E290" s="7">
        <v>0</v>
      </c>
      <c r="F290" s="7">
        <v>0</v>
      </c>
      <c r="G290" s="7">
        <v>0</v>
      </c>
      <c r="H290" s="7">
        <v>109504.2</v>
      </c>
      <c r="I290" s="7">
        <v>0</v>
      </c>
      <c r="N290" s="11"/>
    </row>
    <row r="291" spans="1:14" s="15" customFormat="1" ht="63.75" x14ac:dyDescent="0.2">
      <c r="A291" s="4" t="s">
        <v>1336</v>
      </c>
      <c r="B291" s="5" t="s">
        <v>1337</v>
      </c>
      <c r="C291" s="7">
        <v>0</v>
      </c>
      <c r="D291" s="7">
        <v>0</v>
      </c>
      <c r="E291" s="7">
        <v>0</v>
      </c>
      <c r="F291" s="7">
        <v>0</v>
      </c>
      <c r="G291" s="7">
        <v>0</v>
      </c>
      <c r="H291" s="7">
        <v>109504.2</v>
      </c>
      <c r="I291" s="7">
        <v>0</v>
      </c>
      <c r="N291" s="11"/>
    </row>
    <row r="292" spans="1:14" s="15" customFormat="1" ht="76.5" x14ac:dyDescent="0.2">
      <c r="A292" s="4" t="s">
        <v>1338</v>
      </c>
      <c r="B292" s="5" t="s">
        <v>1339</v>
      </c>
      <c r="C292" s="7">
        <v>0</v>
      </c>
      <c r="D292" s="7">
        <v>0</v>
      </c>
      <c r="E292" s="7">
        <v>0</v>
      </c>
      <c r="F292" s="7">
        <v>0</v>
      </c>
      <c r="G292" s="7">
        <v>0</v>
      </c>
      <c r="H292" s="7">
        <v>47885</v>
      </c>
      <c r="I292" s="7">
        <v>0</v>
      </c>
      <c r="N292" s="11"/>
    </row>
    <row r="293" spans="1:14" s="15" customFormat="1" ht="76.5" x14ac:dyDescent="0.2">
      <c r="A293" s="4" t="s">
        <v>1340</v>
      </c>
      <c r="B293" s="5" t="s">
        <v>1341</v>
      </c>
      <c r="C293" s="7">
        <v>0</v>
      </c>
      <c r="D293" s="7">
        <v>0</v>
      </c>
      <c r="E293" s="7">
        <v>0</v>
      </c>
      <c r="F293" s="7">
        <v>0</v>
      </c>
      <c r="G293" s="7">
        <v>0</v>
      </c>
      <c r="H293" s="7">
        <v>47885</v>
      </c>
      <c r="I293" s="7">
        <v>0</v>
      </c>
      <c r="N293" s="11"/>
    </row>
    <row r="294" spans="1:14" ht="38.25" x14ac:dyDescent="0.2">
      <c r="A294" s="4" t="s">
        <v>286</v>
      </c>
      <c r="B294" s="5" t="s">
        <v>820</v>
      </c>
      <c r="C294" s="7">
        <v>0</v>
      </c>
      <c r="D294" s="7">
        <v>493267.9</v>
      </c>
      <c r="E294" s="7">
        <v>493267.9</v>
      </c>
      <c r="F294" s="7">
        <v>0</v>
      </c>
      <c r="G294" s="7">
        <f t="shared" si="13"/>
        <v>100</v>
      </c>
      <c r="H294" s="7">
        <v>0</v>
      </c>
      <c r="I294" s="7">
        <v>0</v>
      </c>
    </row>
    <row r="295" spans="1:14" ht="25.5" x14ac:dyDescent="0.2">
      <c r="A295" s="4" t="s">
        <v>287</v>
      </c>
      <c r="B295" s="5" t="s">
        <v>821</v>
      </c>
      <c r="C295" s="7">
        <v>12013230</v>
      </c>
      <c r="D295" s="7">
        <f>D296+D300+D301+D303+D304+D305+D307+D309+D311+D313+D315+D317+D319+D321+D323+D325+D327+D329+D331+D333+D335+D337+D341+D343+D345+D347+D348+D352+D354+D356+D358+D360+D361+D363+D367+D368+D370+D372+D374+D376+D378+D380+D382+D384+D386+D388+D390+D392+D394+D396+D398+D399+D401+D402+D404+D405+D407+D408+D410+D412+D414+D416</f>
        <v>12875181.729999999</v>
      </c>
      <c r="E295" s="7">
        <v>5883876.0806099996</v>
      </c>
      <c r="F295" s="7">
        <f t="shared" si="12"/>
        <v>48.978302093691703</v>
      </c>
      <c r="G295" s="7">
        <f t="shared" si="13"/>
        <v>45.699363348792126</v>
      </c>
      <c r="H295" s="7">
        <v>5086197.2703100005</v>
      </c>
      <c r="I295" s="7">
        <f t="shared" si="14"/>
        <v>115.68320629159123</v>
      </c>
      <c r="J295" s="22"/>
    </row>
    <row r="296" spans="1:14" x14ac:dyDescent="0.2">
      <c r="A296" s="4" t="s">
        <v>288</v>
      </c>
      <c r="B296" s="5" t="s">
        <v>822</v>
      </c>
      <c r="C296" s="7">
        <v>345282.8</v>
      </c>
      <c r="D296" s="7">
        <v>345282.8</v>
      </c>
      <c r="E296" s="7">
        <v>203150.27054</v>
      </c>
      <c r="F296" s="7">
        <f t="shared" si="12"/>
        <v>58.835907997734026</v>
      </c>
      <c r="G296" s="7">
        <f t="shared" si="13"/>
        <v>58.835907997734026</v>
      </c>
      <c r="H296" s="7">
        <v>4360.1042600000001</v>
      </c>
      <c r="I296" s="7" t="s">
        <v>1363</v>
      </c>
    </row>
    <row r="297" spans="1:14" ht="25.5" x14ac:dyDescent="0.2">
      <c r="A297" s="4" t="s">
        <v>289</v>
      </c>
      <c r="B297" s="5" t="s">
        <v>823</v>
      </c>
      <c r="C297" s="7">
        <v>345282.8</v>
      </c>
      <c r="D297" s="7">
        <v>345282.8</v>
      </c>
      <c r="E297" s="7">
        <v>203150.27054</v>
      </c>
      <c r="F297" s="7">
        <f t="shared" si="12"/>
        <v>58.835907997734026</v>
      </c>
      <c r="G297" s="7">
        <f t="shared" si="13"/>
        <v>58.835907997734026</v>
      </c>
      <c r="H297" s="7">
        <v>4360.1042600000001</v>
      </c>
      <c r="I297" s="7" t="s">
        <v>1363</v>
      </c>
    </row>
    <row r="298" spans="1:14" ht="25.5" x14ac:dyDescent="0.2">
      <c r="A298" s="4" t="s">
        <v>1342</v>
      </c>
      <c r="B298" s="5" t="s">
        <v>1343</v>
      </c>
      <c r="C298" s="7">
        <v>0</v>
      </c>
      <c r="D298" s="7">
        <v>0</v>
      </c>
      <c r="E298" s="7">
        <v>0</v>
      </c>
      <c r="F298" s="7">
        <v>0</v>
      </c>
      <c r="G298" s="7">
        <v>0</v>
      </c>
      <c r="H298" s="7">
        <v>3857.2164700000003</v>
      </c>
      <c r="I298" s="7">
        <v>0</v>
      </c>
    </row>
    <row r="299" spans="1:14" ht="38.25" x14ac:dyDescent="0.2">
      <c r="A299" s="4" t="s">
        <v>1344</v>
      </c>
      <c r="B299" s="5" t="s">
        <v>1345</v>
      </c>
      <c r="C299" s="7">
        <v>0</v>
      </c>
      <c r="D299" s="7">
        <v>0</v>
      </c>
      <c r="E299" s="7">
        <v>0</v>
      </c>
      <c r="F299" s="7">
        <v>0</v>
      </c>
      <c r="G299" s="7">
        <v>0</v>
      </c>
      <c r="H299" s="7">
        <v>3857.2164700000003</v>
      </c>
      <c r="I299" s="7">
        <v>0</v>
      </c>
    </row>
    <row r="300" spans="1:14" ht="38.25" x14ac:dyDescent="0.2">
      <c r="A300" s="4" t="s">
        <v>290</v>
      </c>
      <c r="B300" s="5" t="s">
        <v>824</v>
      </c>
      <c r="C300" s="7">
        <v>436.4</v>
      </c>
      <c r="D300" s="7">
        <v>436.4</v>
      </c>
      <c r="E300" s="7">
        <v>183.28464000000002</v>
      </c>
      <c r="F300" s="7">
        <f t="shared" si="12"/>
        <v>41.999230064161331</v>
      </c>
      <c r="G300" s="7">
        <f t="shared" si="13"/>
        <v>41.999230064161331</v>
      </c>
      <c r="H300" s="7">
        <v>0</v>
      </c>
      <c r="I300" s="7">
        <v>0</v>
      </c>
      <c r="N300" s="15"/>
    </row>
    <row r="301" spans="1:14" ht="38.25" x14ac:dyDescent="0.2">
      <c r="A301" s="4" t="s">
        <v>291</v>
      </c>
      <c r="B301" s="5" t="s">
        <v>825</v>
      </c>
      <c r="C301" s="7">
        <v>5848.4</v>
      </c>
      <c r="D301" s="7">
        <v>5848.4</v>
      </c>
      <c r="E301" s="7">
        <v>3716.00335</v>
      </c>
      <c r="F301" s="7">
        <f t="shared" si="12"/>
        <v>63.538802920456881</v>
      </c>
      <c r="G301" s="7">
        <f t="shared" si="13"/>
        <v>63.538802920456881</v>
      </c>
      <c r="H301" s="7">
        <v>5480.6096100000004</v>
      </c>
      <c r="I301" s="7">
        <f t="shared" si="14"/>
        <v>67.802737549847109</v>
      </c>
      <c r="N301" s="15"/>
    </row>
    <row r="302" spans="1:14" ht="51" x14ac:dyDescent="0.2">
      <c r="A302" s="4" t="s">
        <v>292</v>
      </c>
      <c r="B302" s="5" t="s">
        <v>826</v>
      </c>
      <c r="C302" s="7">
        <v>5848.4</v>
      </c>
      <c r="D302" s="7">
        <v>5848.4</v>
      </c>
      <c r="E302" s="7">
        <v>3716.00335</v>
      </c>
      <c r="F302" s="7">
        <f t="shared" si="12"/>
        <v>63.538802920456881</v>
      </c>
      <c r="G302" s="7">
        <f t="shared" si="13"/>
        <v>63.538802920456881</v>
      </c>
      <c r="H302" s="7">
        <v>5480.6096100000004</v>
      </c>
      <c r="I302" s="7">
        <f t="shared" si="14"/>
        <v>67.802737549847109</v>
      </c>
      <c r="N302" s="15"/>
    </row>
    <row r="303" spans="1:14" ht="38.25" x14ac:dyDescent="0.2">
      <c r="A303" s="4" t="s">
        <v>293</v>
      </c>
      <c r="B303" s="5" t="s">
        <v>827</v>
      </c>
      <c r="C303" s="7">
        <v>60131</v>
      </c>
      <c r="D303" s="7">
        <v>60131</v>
      </c>
      <c r="E303" s="7">
        <v>43335.889990000003</v>
      </c>
      <c r="F303" s="7">
        <f t="shared" si="12"/>
        <v>72.069132377642148</v>
      </c>
      <c r="G303" s="7">
        <f t="shared" si="13"/>
        <v>72.069132377642148</v>
      </c>
      <c r="H303" s="7">
        <v>42710.99929</v>
      </c>
      <c r="I303" s="7">
        <f t="shared" si="14"/>
        <v>101.46306738401766</v>
      </c>
      <c r="N303" s="15"/>
    </row>
    <row r="304" spans="1:14" ht="38.25" x14ac:dyDescent="0.2">
      <c r="A304" s="4" t="s">
        <v>294</v>
      </c>
      <c r="B304" s="5" t="s">
        <v>828</v>
      </c>
      <c r="C304" s="7">
        <v>808080.6</v>
      </c>
      <c r="D304" s="7">
        <v>808080.6</v>
      </c>
      <c r="E304" s="7">
        <v>607397.76226999995</v>
      </c>
      <c r="F304" s="7">
        <f t="shared" si="12"/>
        <v>75.165492436026796</v>
      </c>
      <c r="G304" s="7">
        <f t="shared" si="13"/>
        <v>75.165492436026796</v>
      </c>
      <c r="H304" s="7">
        <v>666261.78324000002</v>
      </c>
      <c r="I304" s="7">
        <f t="shared" si="14"/>
        <v>91.1650311558098</v>
      </c>
      <c r="N304" s="15"/>
    </row>
    <row r="305" spans="1:14" ht="51" x14ac:dyDescent="0.2">
      <c r="A305" s="4" t="s">
        <v>295</v>
      </c>
      <c r="B305" s="5" t="s">
        <v>829</v>
      </c>
      <c r="C305" s="7">
        <v>5544</v>
      </c>
      <c r="D305" s="7">
        <v>5544</v>
      </c>
      <c r="E305" s="7">
        <v>2363.0972400000001</v>
      </c>
      <c r="F305" s="7">
        <f t="shared" si="12"/>
        <v>42.62440909090909</v>
      </c>
      <c r="G305" s="7">
        <f t="shared" si="13"/>
        <v>42.62440909090909</v>
      </c>
      <c r="H305" s="7">
        <v>2519.1860200000001</v>
      </c>
      <c r="I305" s="7">
        <f t="shared" si="14"/>
        <v>93.803999436294106</v>
      </c>
      <c r="N305" s="15"/>
    </row>
    <row r="306" spans="1:14" ht="63.75" x14ac:dyDescent="0.2">
      <c r="A306" s="4" t="s">
        <v>296</v>
      </c>
      <c r="B306" s="5" t="s">
        <v>830</v>
      </c>
      <c r="C306" s="7">
        <v>5544</v>
      </c>
      <c r="D306" s="7">
        <v>5544</v>
      </c>
      <c r="E306" s="7">
        <v>2363.0972400000001</v>
      </c>
      <c r="F306" s="7">
        <f t="shared" si="12"/>
        <v>42.62440909090909</v>
      </c>
      <c r="G306" s="7">
        <f t="shared" si="13"/>
        <v>42.62440909090909</v>
      </c>
      <c r="H306" s="7">
        <v>2519.1860200000001</v>
      </c>
      <c r="I306" s="7">
        <f t="shared" si="14"/>
        <v>93.803999436294106</v>
      </c>
      <c r="N306" s="15"/>
    </row>
    <row r="307" spans="1:14" s="15" customFormat="1" ht="38.25" x14ac:dyDescent="0.2">
      <c r="A307" s="4" t="s">
        <v>297</v>
      </c>
      <c r="B307" s="5" t="s">
        <v>831</v>
      </c>
      <c r="C307" s="7">
        <v>11211.4</v>
      </c>
      <c r="D307" s="7">
        <v>11211.4</v>
      </c>
      <c r="E307" s="7">
        <v>6891.9578099999999</v>
      </c>
      <c r="F307" s="7">
        <f t="shared" si="12"/>
        <v>61.472767094207683</v>
      </c>
      <c r="G307" s="7">
        <f t="shared" si="13"/>
        <v>61.472767094207683</v>
      </c>
      <c r="H307" s="7">
        <v>6556.4666699999998</v>
      </c>
      <c r="I307" s="7">
        <f t="shared" si="14"/>
        <v>105.11695028566355</v>
      </c>
      <c r="N307" s="11"/>
    </row>
    <row r="308" spans="1:14" s="15" customFormat="1" ht="38.25" x14ac:dyDescent="0.2">
      <c r="A308" s="4" t="s">
        <v>298</v>
      </c>
      <c r="B308" s="5" t="s">
        <v>832</v>
      </c>
      <c r="C308" s="7">
        <v>11211.4</v>
      </c>
      <c r="D308" s="7">
        <v>11211.4</v>
      </c>
      <c r="E308" s="7">
        <v>6891.9578099999999</v>
      </c>
      <c r="F308" s="7">
        <f t="shared" si="12"/>
        <v>61.472767094207683</v>
      </c>
      <c r="G308" s="7">
        <f t="shared" si="13"/>
        <v>61.472767094207683</v>
      </c>
      <c r="H308" s="7">
        <v>6556.4666699999998</v>
      </c>
      <c r="I308" s="7">
        <f t="shared" si="14"/>
        <v>105.11695028566355</v>
      </c>
      <c r="N308" s="11"/>
    </row>
    <row r="309" spans="1:14" s="15" customFormat="1" ht="38.25" x14ac:dyDescent="0.2">
      <c r="A309" s="4" t="s">
        <v>299</v>
      </c>
      <c r="B309" s="5" t="s">
        <v>833</v>
      </c>
      <c r="C309" s="7">
        <v>143597.70000000001</v>
      </c>
      <c r="D309" s="7">
        <v>143597.70000000001</v>
      </c>
      <c r="E309" s="7">
        <v>0</v>
      </c>
      <c r="F309" s="7">
        <f t="shared" si="12"/>
        <v>0</v>
      </c>
      <c r="G309" s="7">
        <f t="shared" si="13"/>
        <v>0</v>
      </c>
      <c r="H309" s="7">
        <v>70730.118799999997</v>
      </c>
      <c r="I309" s="7">
        <f t="shared" si="14"/>
        <v>0</v>
      </c>
      <c r="N309" s="11"/>
    </row>
    <row r="310" spans="1:14" s="15" customFormat="1" ht="51" x14ac:dyDescent="0.2">
      <c r="A310" s="4" t="s">
        <v>300</v>
      </c>
      <c r="B310" s="5" t="s">
        <v>834</v>
      </c>
      <c r="C310" s="7">
        <v>143597.70000000001</v>
      </c>
      <c r="D310" s="7">
        <v>143597.70000000001</v>
      </c>
      <c r="E310" s="7">
        <v>0</v>
      </c>
      <c r="F310" s="7">
        <f t="shared" si="12"/>
        <v>0</v>
      </c>
      <c r="G310" s="7">
        <f t="shared" si="13"/>
        <v>0</v>
      </c>
      <c r="H310" s="7">
        <v>70730.118799999997</v>
      </c>
      <c r="I310" s="7">
        <f t="shared" si="14"/>
        <v>0</v>
      </c>
      <c r="N310" s="11"/>
    </row>
    <row r="311" spans="1:14" s="15" customFormat="1" ht="63.75" x14ac:dyDescent="0.2">
      <c r="A311" s="4" t="s">
        <v>301</v>
      </c>
      <c r="B311" s="5" t="s">
        <v>835</v>
      </c>
      <c r="C311" s="7">
        <v>34230</v>
      </c>
      <c r="D311" s="7">
        <v>34230</v>
      </c>
      <c r="E311" s="7">
        <v>1260</v>
      </c>
      <c r="F311" s="7">
        <f t="shared" si="12"/>
        <v>3.6809815950920246</v>
      </c>
      <c r="G311" s="7">
        <f t="shared" si="13"/>
        <v>3.6809815950920246</v>
      </c>
      <c r="H311" s="7">
        <v>0</v>
      </c>
      <c r="I311" s="7">
        <v>0</v>
      </c>
      <c r="N311" s="11"/>
    </row>
    <row r="312" spans="1:14" s="15" customFormat="1" ht="76.5" x14ac:dyDescent="0.2">
      <c r="A312" s="4" t="s">
        <v>302</v>
      </c>
      <c r="B312" s="5" t="s">
        <v>836</v>
      </c>
      <c r="C312" s="7">
        <v>34230</v>
      </c>
      <c r="D312" s="7">
        <v>34230</v>
      </c>
      <c r="E312" s="7">
        <v>1260</v>
      </c>
      <c r="F312" s="7">
        <f t="shared" si="12"/>
        <v>3.6809815950920246</v>
      </c>
      <c r="G312" s="7">
        <f t="shared" si="13"/>
        <v>3.6809815950920246</v>
      </c>
      <c r="H312" s="7">
        <v>0</v>
      </c>
      <c r="I312" s="7">
        <v>0</v>
      </c>
      <c r="N312" s="11"/>
    </row>
    <row r="313" spans="1:14" s="15" customFormat="1" ht="51" x14ac:dyDescent="0.2">
      <c r="A313" s="4" t="s">
        <v>303</v>
      </c>
      <c r="B313" s="5" t="s">
        <v>837</v>
      </c>
      <c r="C313" s="7">
        <v>136950.6</v>
      </c>
      <c r="D313" s="7">
        <v>136950.6</v>
      </c>
      <c r="E313" s="7">
        <v>82852.079370000007</v>
      </c>
      <c r="F313" s="7">
        <f t="shared" si="12"/>
        <v>60.497784872793545</v>
      </c>
      <c r="G313" s="7">
        <f t="shared" si="13"/>
        <v>60.497784872793545</v>
      </c>
      <c r="H313" s="7">
        <v>3457.6858700000003</v>
      </c>
      <c r="I313" s="7" t="s">
        <v>1363</v>
      </c>
      <c r="N313" s="11"/>
    </row>
    <row r="314" spans="1:14" s="15" customFormat="1" ht="51" x14ac:dyDescent="0.2">
      <c r="A314" s="4" t="s">
        <v>304</v>
      </c>
      <c r="B314" s="5" t="s">
        <v>838</v>
      </c>
      <c r="C314" s="7">
        <v>136950.6</v>
      </c>
      <c r="D314" s="7">
        <v>136950.6</v>
      </c>
      <c r="E314" s="7">
        <v>82852.079370000007</v>
      </c>
      <c r="F314" s="7">
        <f t="shared" si="12"/>
        <v>60.497784872793545</v>
      </c>
      <c r="G314" s="7">
        <f t="shared" si="13"/>
        <v>60.497784872793545</v>
      </c>
      <c r="H314" s="7">
        <v>3457.6858700000003</v>
      </c>
      <c r="I314" s="7" t="s">
        <v>1363</v>
      </c>
      <c r="N314" s="11"/>
    </row>
    <row r="315" spans="1:14" s="15" customFormat="1" ht="38.25" x14ac:dyDescent="0.2">
      <c r="A315" s="4" t="s">
        <v>305</v>
      </c>
      <c r="B315" s="5" t="s">
        <v>839</v>
      </c>
      <c r="C315" s="7">
        <v>2614.6</v>
      </c>
      <c r="D315" s="7">
        <v>2614.6</v>
      </c>
      <c r="E315" s="7">
        <v>2614.5945299999998</v>
      </c>
      <c r="F315" s="7">
        <f t="shared" si="12"/>
        <v>99.999790790178224</v>
      </c>
      <c r="G315" s="7">
        <f t="shared" si="13"/>
        <v>99.999790790178224</v>
      </c>
      <c r="H315" s="7">
        <v>48233.308010000001</v>
      </c>
      <c r="I315" s="7">
        <f t="shared" si="14"/>
        <v>5.4207240553725393</v>
      </c>
      <c r="N315" s="11"/>
    </row>
    <row r="316" spans="1:14" s="15" customFormat="1" ht="38.25" x14ac:dyDescent="0.2">
      <c r="A316" s="4" t="s">
        <v>306</v>
      </c>
      <c r="B316" s="5" t="s">
        <v>840</v>
      </c>
      <c r="C316" s="7">
        <v>2614.6</v>
      </c>
      <c r="D316" s="7">
        <v>2614.6</v>
      </c>
      <c r="E316" s="7">
        <v>2614.5945299999998</v>
      </c>
      <c r="F316" s="7">
        <f t="shared" si="12"/>
        <v>99.999790790178224</v>
      </c>
      <c r="G316" s="7">
        <f t="shared" si="13"/>
        <v>99.999790790178224</v>
      </c>
      <c r="H316" s="7">
        <v>48233.308010000001</v>
      </c>
      <c r="I316" s="7">
        <f t="shared" si="14"/>
        <v>5.4207240553725393</v>
      </c>
      <c r="N316" s="11"/>
    </row>
    <row r="317" spans="1:14" s="15" customFormat="1" ht="38.25" x14ac:dyDescent="0.2">
      <c r="A317" s="4" t="s">
        <v>307</v>
      </c>
      <c r="B317" s="5" t="s">
        <v>841</v>
      </c>
      <c r="C317" s="7">
        <v>14270.2</v>
      </c>
      <c r="D317" s="7">
        <v>14270.2</v>
      </c>
      <c r="E317" s="7">
        <v>12930.629630000001</v>
      </c>
      <c r="F317" s="7">
        <f t="shared" si="12"/>
        <v>90.612812924836376</v>
      </c>
      <c r="G317" s="7">
        <f t="shared" si="13"/>
        <v>90.612812924836376</v>
      </c>
      <c r="H317" s="7">
        <v>12655.728300000001</v>
      </c>
      <c r="I317" s="7">
        <f t="shared" si="14"/>
        <v>102.17214942896649</v>
      </c>
      <c r="N317" s="11"/>
    </row>
    <row r="318" spans="1:14" s="15" customFormat="1" ht="38.25" x14ac:dyDescent="0.2">
      <c r="A318" s="4" t="s">
        <v>308</v>
      </c>
      <c r="B318" s="5" t="s">
        <v>842</v>
      </c>
      <c r="C318" s="7">
        <v>14270.2</v>
      </c>
      <c r="D318" s="7">
        <v>14270.2</v>
      </c>
      <c r="E318" s="7">
        <v>12930.629630000001</v>
      </c>
      <c r="F318" s="7">
        <f t="shared" si="12"/>
        <v>90.612812924836376</v>
      </c>
      <c r="G318" s="7">
        <f t="shared" si="13"/>
        <v>90.612812924836376</v>
      </c>
      <c r="H318" s="7">
        <v>12655.728300000001</v>
      </c>
      <c r="I318" s="7">
        <f t="shared" si="14"/>
        <v>102.17214942896649</v>
      </c>
      <c r="N318" s="11"/>
    </row>
    <row r="319" spans="1:14" s="15" customFormat="1" x14ac:dyDescent="0.2">
      <c r="A319" s="4" t="s">
        <v>309</v>
      </c>
      <c r="B319" s="5" t="s">
        <v>843</v>
      </c>
      <c r="C319" s="7">
        <v>196863.5</v>
      </c>
      <c r="D319" s="7">
        <v>196863.5</v>
      </c>
      <c r="E319" s="7">
        <v>46101.830280000002</v>
      </c>
      <c r="F319" s="7">
        <f t="shared" si="12"/>
        <v>23.418170600441425</v>
      </c>
      <c r="G319" s="7">
        <f t="shared" si="13"/>
        <v>23.418170600441425</v>
      </c>
      <c r="H319" s="7">
        <v>0</v>
      </c>
      <c r="I319" s="7">
        <v>0</v>
      </c>
      <c r="N319" s="11"/>
    </row>
    <row r="320" spans="1:14" s="15" customFormat="1" ht="25.5" x14ac:dyDescent="0.2">
      <c r="A320" s="4" t="s">
        <v>310</v>
      </c>
      <c r="B320" s="5" t="s">
        <v>844</v>
      </c>
      <c r="C320" s="7">
        <v>196863.5</v>
      </c>
      <c r="D320" s="7">
        <v>196863.5</v>
      </c>
      <c r="E320" s="7">
        <v>46101.830280000002</v>
      </c>
      <c r="F320" s="7">
        <f t="shared" si="12"/>
        <v>23.418170600441425</v>
      </c>
      <c r="G320" s="7">
        <f t="shared" si="13"/>
        <v>23.418170600441425</v>
      </c>
      <c r="H320" s="7">
        <v>0</v>
      </c>
      <c r="I320" s="7">
        <v>0</v>
      </c>
      <c r="N320" s="11"/>
    </row>
    <row r="321" spans="1:14" s="15" customFormat="1" x14ac:dyDescent="0.2">
      <c r="A321" s="4" t="s">
        <v>311</v>
      </c>
      <c r="B321" s="5" t="s">
        <v>845</v>
      </c>
      <c r="C321" s="7">
        <v>48358.6</v>
      </c>
      <c r="D321" s="7">
        <v>48758.2</v>
      </c>
      <c r="E321" s="7">
        <v>9445.7268999999997</v>
      </c>
      <c r="F321" s="7">
        <f t="shared" si="12"/>
        <v>19.532672368513563</v>
      </c>
      <c r="G321" s="7">
        <f t="shared" si="13"/>
        <v>19.372591482048147</v>
      </c>
      <c r="H321" s="7">
        <v>6890.4627599999994</v>
      </c>
      <c r="I321" s="7">
        <f t="shared" si="14"/>
        <v>137.08407154935412</v>
      </c>
      <c r="N321" s="11"/>
    </row>
    <row r="322" spans="1:14" s="15" customFormat="1" ht="25.5" x14ac:dyDescent="0.2">
      <c r="A322" s="4" t="s">
        <v>312</v>
      </c>
      <c r="B322" s="5" t="s">
        <v>846</v>
      </c>
      <c r="C322" s="7">
        <v>48358.6</v>
      </c>
      <c r="D322" s="7">
        <v>48758.2</v>
      </c>
      <c r="E322" s="7">
        <v>9445.7268999999997</v>
      </c>
      <c r="F322" s="7">
        <f t="shared" si="12"/>
        <v>19.532672368513563</v>
      </c>
      <c r="G322" s="7">
        <f t="shared" si="13"/>
        <v>19.372591482048147</v>
      </c>
      <c r="H322" s="7">
        <v>6890.4627599999994</v>
      </c>
      <c r="I322" s="7">
        <f t="shared" si="14"/>
        <v>137.08407154935412</v>
      </c>
      <c r="N322" s="11"/>
    </row>
    <row r="323" spans="1:14" ht="25.5" x14ac:dyDescent="0.2">
      <c r="A323" s="4" t="s">
        <v>313</v>
      </c>
      <c r="B323" s="5" t="s">
        <v>847</v>
      </c>
      <c r="C323" s="7">
        <v>28708.9</v>
      </c>
      <c r="D323" s="7">
        <v>28708.9</v>
      </c>
      <c r="E323" s="7">
        <v>6782.5577800000001</v>
      </c>
      <c r="F323" s="7">
        <f t="shared" si="12"/>
        <v>23.62527919913337</v>
      </c>
      <c r="G323" s="7">
        <f t="shared" si="13"/>
        <v>23.62527919913337</v>
      </c>
      <c r="H323" s="7">
        <v>12819.560880000001</v>
      </c>
      <c r="I323" s="7">
        <f t="shared" si="14"/>
        <v>52.907879165982784</v>
      </c>
      <c r="N323" s="15"/>
    </row>
    <row r="324" spans="1:14" ht="38.25" x14ac:dyDescent="0.2">
      <c r="A324" s="4" t="s">
        <v>314</v>
      </c>
      <c r="B324" s="5" t="s">
        <v>848</v>
      </c>
      <c r="C324" s="7">
        <v>28708.9</v>
      </c>
      <c r="D324" s="7">
        <v>28708.9</v>
      </c>
      <c r="E324" s="7">
        <v>6782.5577800000001</v>
      </c>
      <c r="F324" s="7">
        <f t="shared" si="12"/>
        <v>23.62527919913337</v>
      </c>
      <c r="G324" s="7">
        <f t="shared" si="13"/>
        <v>23.62527919913337</v>
      </c>
      <c r="H324" s="7">
        <v>12819.560880000001</v>
      </c>
      <c r="I324" s="7">
        <f t="shared" si="14"/>
        <v>52.907879165982784</v>
      </c>
      <c r="N324" s="15"/>
    </row>
    <row r="325" spans="1:14" ht="25.5" x14ac:dyDescent="0.2">
      <c r="A325" s="4" t="s">
        <v>315</v>
      </c>
      <c r="B325" s="5" t="s">
        <v>849</v>
      </c>
      <c r="C325" s="7">
        <v>180571.5</v>
      </c>
      <c r="D325" s="7">
        <v>343446.8</v>
      </c>
      <c r="E325" s="7">
        <v>2492.8952200000003</v>
      </c>
      <c r="F325" s="7">
        <f t="shared" si="12"/>
        <v>1.3805585156018532</v>
      </c>
      <c r="G325" s="7">
        <f t="shared" si="13"/>
        <v>0.72584610484069167</v>
      </c>
      <c r="H325" s="7">
        <v>0</v>
      </c>
      <c r="I325" s="7">
        <v>0</v>
      </c>
      <c r="N325" s="15"/>
    </row>
    <row r="326" spans="1:14" s="15" customFormat="1" ht="38.25" x14ac:dyDescent="0.2">
      <c r="A326" s="4" t="s">
        <v>316</v>
      </c>
      <c r="B326" s="5" t="s">
        <v>850</v>
      </c>
      <c r="C326" s="7">
        <v>180571.5</v>
      </c>
      <c r="D326" s="7">
        <v>343446.8</v>
      </c>
      <c r="E326" s="7">
        <v>2492.8952200000003</v>
      </c>
      <c r="F326" s="7">
        <f t="shared" si="12"/>
        <v>1.3805585156018532</v>
      </c>
      <c r="G326" s="7">
        <f t="shared" si="13"/>
        <v>0.72584610484069167</v>
      </c>
      <c r="H326" s="7">
        <v>0</v>
      </c>
      <c r="I326" s="7">
        <v>0</v>
      </c>
    </row>
    <row r="327" spans="1:14" x14ac:dyDescent="0.2">
      <c r="A327" s="4" t="s">
        <v>317</v>
      </c>
      <c r="B327" s="5" t="s">
        <v>851</v>
      </c>
      <c r="C327" s="7">
        <v>11347.7</v>
      </c>
      <c r="D327" s="7">
        <v>11347.7</v>
      </c>
      <c r="E327" s="7">
        <v>9143.5883400000002</v>
      </c>
      <c r="F327" s="7">
        <f t="shared" si="12"/>
        <v>80.576577984966107</v>
      </c>
      <c r="G327" s="7">
        <f t="shared" si="13"/>
        <v>80.576577984966107</v>
      </c>
      <c r="H327" s="7">
        <v>3559.0385299999998</v>
      </c>
      <c r="I327" s="7" t="s">
        <v>1363</v>
      </c>
    </row>
    <row r="328" spans="1:14" ht="25.5" x14ac:dyDescent="0.2">
      <c r="A328" s="4" t="s">
        <v>318</v>
      </c>
      <c r="B328" s="5" t="s">
        <v>852</v>
      </c>
      <c r="C328" s="7">
        <v>11347.7</v>
      </c>
      <c r="D328" s="7">
        <v>11347.7</v>
      </c>
      <c r="E328" s="7">
        <v>9143.5883400000002</v>
      </c>
      <c r="F328" s="7">
        <f t="shared" si="12"/>
        <v>80.576577984966107</v>
      </c>
      <c r="G328" s="7">
        <f t="shared" si="13"/>
        <v>80.576577984966107</v>
      </c>
      <c r="H328" s="7">
        <v>3559.0385299999998</v>
      </c>
      <c r="I328" s="7" t="s">
        <v>1363</v>
      </c>
    </row>
    <row r="329" spans="1:14" ht="25.5" x14ac:dyDescent="0.2">
      <c r="A329" s="4" t="s">
        <v>319</v>
      </c>
      <c r="B329" s="5" t="s">
        <v>853</v>
      </c>
      <c r="C329" s="7">
        <v>48893.7</v>
      </c>
      <c r="D329" s="7">
        <v>48893.7</v>
      </c>
      <c r="E329" s="7">
        <v>17362.987219999999</v>
      </c>
      <c r="F329" s="7">
        <f t="shared" si="12"/>
        <v>35.51170645706911</v>
      </c>
      <c r="G329" s="7">
        <f t="shared" si="13"/>
        <v>35.51170645706911</v>
      </c>
      <c r="H329" s="7">
        <v>51021.728020000002</v>
      </c>
      <c r="I329" s="7">
        <f t="shared" si="14"/>
        <v>34.030574607731602</v>
      </c>
      <c r="N329" s="15"/>
    </row>
    <row r="330" spans="1:14" ht="25.5" x14ac:dyDescent="0.2">
      <c r="A330" s="4" t="s">
        <v>320</v>
      </c>
      <c r="B330" s="5" t="s">
        <v>854</v>
      </c>
      <c r="C330" s="7">
        <v>48893.7</v>
      </c>
      <c r="D330" s="7">
        <v>48893.7</v>
      </c>
      <c r="E330" s="7">
        <v>17362.987219999999</v>
      </c>
      <c r="F330" s="7">
        <f t="shared" si="12"/>
        <v>35.51170645706911</v>
      </c>
      <c r="G330" s="7">
        <f t="shared" si="13"/>
        <v>35.51170645706911</v>
      </c>
      <c r="H330" s="7">
        <v>51021.728020000002</v>
      </c>
      <c r="I330" s="7">
        <f t="shared" si="14"/>
        <v>34.030574607731602</v>
      </c>
    </row>
    <row r="331" spans="1:14" ht="25.5" x14ac:dyDescent="0.2">
      <c r="A331" s="4" t="s">
        <v>321</v>
      </c>
      <c r="B331" s="5" t="s">
        <v>855</v>
      </c>
      <c r="C331" s="7">
        <v>3196.7</v>
      </c>
      <c r="D331" s="7">
        <v>3196.7</v>
      </c>
      <c r="E331" s="7">
        <v>2732.1028500000002</v>
      </c>
      <c r="F331" s="7">
        <f t="shared" si="12"/>
        <v>85.466351237213388</v>
      </c>
      <c r="G331" s="7">
        <f t="shared" si="13"/>
        <v>85.466351237213388</v>
      </c>
      <c r="H331" s="7">
        <v>34497.648030000004</v>
      </c>
      <c r="I331" s="7">
        <f t="shared" si="14"/>
        <v>7.9196786042459948</v>
      </c>
    </row>
    <row r="332" spans="1:14" ht="38.25" x14ac:dyDescent="0.2">
      <c r="A332" s="4" t="s">
        <v>322</v>
      </c>
      <c r="B332" s="5" t="s">
        <v>856</v>
      </c>
      <c r="C332" s="7">
        <v>3196.7</v>
      </c>
      <c r="D332" s="7">
        <v>3196.7</v>
      </c>
      <c r="E332" s="7">
        <v>2732.1028500000002</v>
      </c>
      <c r="F332" s="7">
        <f t="shared" si="12"/>
        <v>85.466351237213388</v>
      </c>
      <c r="G332" s="7">
        <f t="shared" si="13"/>
        <v>85.466351237213388</v>
      </c>
      <c r="H332" s="7">
        <v>34497.648030000004</v>
      </c>
      <c r="I332" s="7">
        <f t="shared" si="14"/>
        <v>7.9196786042459948</v>
      </c>
    </row>
    <row r="333" spans="1:14" ht="38.25" x14ac:dyDescent="0.2">
      <c r="A333" s="4" t="s">
        <v>323</v>
      </c>
      <c r="B333" s="5" t="s">
        <v>857</v>
      </c>
      <c r="C333" s="7">
        <v>294300.3</v>
      </c>
      <c r="D333" s="7">
        <v>294300.3</v>
      </c>
      <c r="E333" s="7">
        <v>154680.42122999998</v>
      </c>
      <c r="F333" s="7">
        <f t="shared" si="12"/>
        <v>52.558703212331068</v>
      </c>
      <c r="G333" s="7">
        <f t="shared" si="13"/>
        <v>52.558703212331068</v>
      </c>
      <c r="H333" s="7">
        <v>194844.30434</v>
      </c>
      <c r="I333" s="7">
        <f t="shared" si="14"/>
        <v>79.386678380952446</v>
      </c>
      <c r="J333" s="22"/>
    </row>
    <row r="334" spans="1:14" ht="51" x14ac:dyDescent="0.2">
      <c r="A334" s="4" t="s">
        <v>324</v>
      </c>
      <c r="B334" s="5" t="s">
        <v>858</v>
      </c>
      <c r="C334" s="7">
        <v>294300.3</v>
      </c>
      <c r="D334" s="7">
        <v>294300.3</v>
      </c>
      <c r="E334" s="7">
        <v>154680.42122999998</v>
      </c>
      <c r="F334" s="7">
        <f t="shared" si="12"/>
        <v>52.558703212331068</v>
      </c>
      <c r="G334" s="7">
        <f t="shared" si="13"/>
        <v>52.558703212331068</v>
      </c>
      <c r="H334" s="7">
        <v>194844.30434</v>
      </c>
      <c r="I334" s="7">
        <f t="shared" si="14"/>
        <v>79.386678380952446</v>
      </c>
    </row>
    <row r="335" spans="1:14" ht="38.25" x14ac:dyDescent="0.2">
      <c r="A335" s="4" t="s">
        <v>325</v>
      </c>
      <c r="B335" s="5" t="s">
        <v>859</v>
      </c>
      <c r="C335" s="7">
        <v>262729.8</v>
      </c>
      <c r="D335" s="7">
        <v>262729.8</v>
      </c>
      <c r="E335" s="7">
        <v>3346.7061600000002</v>
      </c>
      <c r="F335" s="7">
        <f t="shared" si="12"/>
        <v>1.2738205411034456</v>
      </c>
      <c r="G335" s="7">
        <f t="shared" si="13"/>
        <v>1.2738205411034456</v>
      </c>
      <c r="H335" s="7">
        <v>0</v>
      </c>
      <c r="I335" s="7">
        <v>0</v>
      </c>
    </row>
    <row r="336" spans="1:14" ht="38.25" x14ac:dyDescent="0.2">
      <c r="A336" s="4" t="s">
        <v>326</v>
      </c>
      <c r="B336" s="5" t="s">
        <v>860</v>
      </c>
      <c r="C336" s="7">
        <v>262729.8</v>
      </c>
      <c r="D336" s="7">
        <v>262729.8</v>
      </c>
      <c r="E336" s="7">
        <v>3346.7061600000002</v>
      </c>
      <c r="F336" s="7">
        <f t="shared" si="12"/>
        <v>1.2738205411034456</v>
      </c>
      <c r="G336" s="7">
        <f t="shared" si="13"/>
        <v>1.2738205411034456</v>
      </c>
      <c r="H336" s="7">
        <v>0</v>
      </c>
      <c r="I336" s="7">
        <v>0</v>
      </c>
    </row>
    <row r="337" spans="1:14" ht="25.5" x14ac:dyDescent="0.2">
      <c r="A337" s="4" t="s">
        <v>327</v>
      </c>
      <c r="B337" s="5" t="s">
        <v>861</v>
      </c>
      <c r="C337" s="7">
        <v>82696.800000000003</v>
      </c>
      <c r="D337" s="7">
        <v>165236.79999999999</v>
      </c>
      <c r="E337" s="7">
        <v>11085.842619999999</v>
      </c>
      <c r="F337" s="7">
        <f t="shared" si="12"/>
        <v>13.405407004865966</v>
      </c>
      <c r="G337" s="7">
        <f t="shared" si="13"/>
        <v>6.7090639736426763</v>
      </c>
      <c r="H337" s="7">
        <v>0</v>
      </c>
      <c r="I337" s="7">
        <v>0</v>
      </c>
    </row>
    <row r="338" spans="1:14" ht="25.5" x14ac:dyDescent="0.2">
      <c r="A338" s="4" t="s">
        <v>328</v>
      </c>
      <c r="B338" s="5" t="s">
        <v>862</v>
      </c>
      <c r="C338" s="7">
        <v>82696.800000000003</v>
      </c>
      <c r="D338" s="7">
        <v>165236.79999999999</v>
      </c>
      <c r="E338" s="7">
        <v>11085.842619999999</v>
      </c>
      <c r="F338" s="7">
        <f t="shared" si="12"/>
        <v>13.405407004865966</v>
      </c>
      <c r="G338" s="7">
        <f t="shared" si="13"/>
        <v>6.7090639736426763</v>
      </c>
      <c r="H338" s="7">
        <v>0</v>
      </c>
      <c r="I338" s="7">
        <v>0</v>
      </c>
    </row>
    <row r="339" spans="1:14" x14ac:dyDescent="0.2">
      <c r="A339" s="4" t="s">
        <v>1346</v>
      </c>
      <c r="B339" s="5" t="s">
        <v>1347</v>
      </c>
      <c r="C339" s="7">
        <v>0</v>
      </c>
      <c r="D339" s="7">
        <v>0</v>
      </c>
      <c r="E339" s="7">
        <v>0</v>
      </c>
      <c r="F339" s="7">
        <v>0</v>
      </c>
      <c r="G339" s="7">
        <v>0</v>
      </c>
      <c r="H339" s="7">
        <v>5668.4813899999999</v>
      </c>
      <c r="I339" s="7">
        <v>0</v>
      </c>
    </row>
    <row r="340" spans="1:14" ht="25.5" x14ac:dyDescent="0.2">
      <c r="A340" s="4" t="s">
        <v>1348</v>
      </c>
      <c r="B340" s="5" t="s">
        <v>1349</v>
      </c>
      <c r="C340" s="7">
        <v>0</v>
      </c>
      <c r="D340" s="7">
        <v>0</v>
      </c>
      <c r="E340" s="7">
        <v>0</v>
      </c>
      <c r="F340" s="7">
        <v>0</v>
      </c>
      <c r="G340" s="7">
        <v>0</v>
      </c>
      <c r="H340" s="7">
        <v>5668.4813899999999</v>
      </c>
      <c r="I340" s="7">
        <v>0</v>
      </c>
    </row>
    <row r="341" spans="1:14" ht="38.25" x14ac:dyDescent="0.2">
      <c r="A341" s="4" t="s">
        <v>329</v>
      </c>
      <c r="B341" s="5" t="s">
        <v>863</v>
      </c>
      <c r="C341" s="7">
        <v>59819.4</v>
      </c>
      <c r="D341" s="7">
        <v>59819.4</v>
      </c>
      <c r="E341" s="7">
        <v>0</v>
      </c>
      <c r="F341" s="7">
        <f t="shared" si="12"/>
        <v>0</v>
      </c>
      <c r="G341" s="7">
        <f t="shared" si="13"/>
        <v>0</v>
      </c>
      <c r="H341" s="7">
        <v>56175.243799999997</v>
      </c>
      <c r="I341" s="7">
        <f t="shared" si="14"/>
        <v>0</v>
      </c>
    </row>
    <row r="342" spans="1:14" ht="51" x14ac:dyDescent="0.2">
      <c r="A342" s="4" t="s">
        <v>330</v>
      </c>
      <c r="B342" s="5" t="s">
        <v>864</v>
      </c>
      <c r="C342" s="7">
        <v>59819.4</v>
      </c>
      <c r="D342" s="7">
        <v>59819.4</v>
      </c>
      <c r="E342" s="7">
        <v>0</v>
      </c>
      <c r="F342" s="7">
        <f t="shared" si="12"/>
        <v>0</v>
      </c>
      <c r="G342" s="7">
        <f t="shared" si="13"/>
        <v>0</v>
      </c>
      <c r="H342" s="7">
        <v>56175.243799999997</v>
      </c>
      <c r="I342" s="7">
        <f t="shared" si="14"/>
        <v>0</v>
      </c>
    </row>
    <row r="343" spans="1:14" s="15" customFormat="1" ht="51" x14ac:dyDescent="0.2">
      <c r="A343" s="4" t="s">
        <v>331</v>
      </c>
      <c r="B343" s="5" t="s">
        <v>865</v>
      </c>
      <c r="C343" s="7">
        <v>9240</v>
      </c>
      <c r="D343" s="7">
        <v>9240</v>
      </c>
      <c r="E343" s="7">
        <v>9240</v>
      </c>
      <c r="F343" s="7">
        <f t="shared" si="12"/>
        <v>100</v>
      </c>
      <c r="G343" s="7">
        <f t="shared" si="13"/>
        <v>100</v>
      </c>
      <c r="H343" s="7">
        <v>6720</v>
      </c>
      <c r="I343" s="7">
        <f t="shared" si="14"/>
        <v>137.5</v>
      </c>
      <c r="N343" s="11"/>
    </row>
    <row r="344" spans="1:14" s="15" customFormat="1" ht="51" x14ac:dyDescent="0.2">
      <c r="A344" s="4" t="s">
        <v>332</v>
      </c>
      <c r="B344" s="5" t="s">
        <v>866</v>
      </c>
      <c r="C344" s="7">
        <v>9240</v>
      </c>
      <c r="D344" s="7">
        <v>9240</v>
      </c>
      <c r="E344" s="7">
        <v>9240</v>
      </c>
      <c r="F344" s="7">
        <f t="shared" si="12"/>
        <v>100</v>
      </c>
      <c r="G344" s="7">
        <f t="shared" si="13"/>
        <v>100</v>
      </c>
      <c r="H344" s="7">
        <v>6720</v>
      </c>
      <c r="I344" s="7">
        <f t="shared" si="14"/>
        <v>137.5</v>
      </c>
      <c r="N344" s="11"/>
    </row>
    <row r="345" spans="1:14" x14ac:dyDescent="0.2">
      <c r="A345" s="4" t="s">
        <v>333</v>
      </c>
      <c r="B345" s="5" t="s">
        <v>867</v>
      </c>
      <c r="C345" s="7">
        <v>104115</v>
      </c>
      <c r="D345" s="7">
        <v>104115</v>
      </c>
      <c r="E345" s="7">
        <v>0</v>
      </c>
      <c r="F345" s="7">
        <f t="shared" si="12"/>
        <v>0</v>
      </c>
      <c r="G345" s="7">
        <f t="shared" si="13"/>
        <v>0</v>
      </c>
      <c r="H345" s="7">
        <v>0</v>
      </c>
      <c r="I345" s="7">
        <v>0</v>
      </c>
    </row>
    <row r="346" spans="1:14" ht="25.5" x14ac:dyDescent="0.2">
      <c r="A346" s="4" t="s">
        <v>334</v>
      </c>
      <c r="B346" s="5" t="s">
        <v>868</v>
      </c>
      <c r="C346" s="7">
        <v>104115</v>
      </c>
      <c r="D346" s="7">
        <v>104115</v>
      </c>
      <c r="E346" s="7">
        <v>0</v>
      </c>
      <c r="F346" s="7">
        <f t="shared" si="12"/>
        <v>0</v>
      </c>
      <c r="G346" s="7">
        <f t="shared" si="13"/>
        <v>0</v>
      </c>
      <c r="H346" s="7">
        <v>0</v>
      </c>
      <c r="I346" s="7">
        <v>0</v>
      </c>
    </row>
    <row r="347" spans="1:14" ht="25.5" x14ac:dyDescent="0.2">
      <c r="A347" s="4" t="s">
        <v>1308</v>
      </c>
      <c r="B347" s="5" t="s">
        <v>1309</v>
      </c>
      <c r="C347" s="7">
        <v>0</v>
      </c>
      <c r="D347" s="7">
        <v>66310.100000000006</v>
      </c>
      <c r="E347" s="7">
        <v>0</v>
      </c>
      <c r="F347" s="7">
        <v>0</v>
      </c>
      <c r="G347" s="7">
        <v>0</v>
      </c>
      <c r="H347" s="7">
        <v>0</v>
      </c>
      <c r="I347" s="7">
        <v>0</v>
      </c>
    </row>
    <row r="348" spans="1:14" x14ac:dyDescent="0.2">
      <c r="A348" s="4" t="s">
        <v>335</v>
      </c>
      <c r="B348" s="5" t="s">
        <v>869</v>
      </c>
      <c r="C348" s="7">
        <v>19400</v>
      </c>
      <c r="D348" s="7">
        <v>19400</v>
      </c>
      <c r="E348" s="7">
        <v>6484.18559</v>
      </c>
      <c r="F348" s="7">
        <f t="shared" si="12"/>
        <v>33.423637061855672</v>
      </c>
      <c r="G348" s="7">
        <f t="shared" si="13"/>
        <v>33.423637061855672</v>
      </c>
      <c r="H348" s="7">
        <v>0</v>
      </c>
      <c r="I348" s="7">
        <v>0</v>
      </c>
      <c r="N348" s="15"/>
    </row>
    <row r="349" spans="1:14" ht="25.5" x14ac:dyDescent="0.2">
      <c r="A349" s="4" t="s">
        <v>336</v>
      </c>
      <c r="B349" s="5" t="s">
        <v>870</v>
      </c>
      <c r="C349" s="7">
        <v>19400</v>
      </c>
      <c r="D349" s="7">
        <v>19400</v>
      </c>
      <c r="E349" s="7">
        <v>6484.18559</v>
      </c>
      <c r="F349" s="7">
        <f t="shared" si="12"/>
        <v>33.423637061855672</v>
      </c>
      <c r="G349" s="7">
        <f t="shared" si="13"/>
        <v>33.423637061855672</v>
      </c>
      <c r="H349" s="7">
        <v>0</v>
      </c>
      <c r="I349" s="7">
        <v>0</v>
      </c>
      <c r="J349" s="22">
        <f>C349-D349</f>
        <v>0</v>
      </c>
    </row>
    <row r="350" spans="1:14" ht="38.25" x14ac:dyDescent="0.2">
      <c r="A350" s="4" t="s">
        <v>1350</v>
      </c>
      <c r="B350" s="5" t="s">
        <v>1351</v>
      </c>
      <c r="C350" s="7">
        <v>0</v>
      </c>
      <c r="D350" s="7">
        <v>0</v>
      </c>
      <c r="E350" s="7">
        <v>0</v>
      </c>
      <c r="F350" s="7">
        <v>0</v>
      </c>
      <c r="G350" s="7">
        <v>0</v>
      </c>
      <c r="H350" s="7">
        <v>16730.01743</v>
      </c>
      <c r="I350" s="7">
        <v>0</v>
      </c>
      <c r="J350" s="22"/>
    </row>
    <row r="351" spans="1:14" ht="38.25" x14ac:dyDescent="0.2">
      <c r="A351" s="4" t="s">
        <v>1352</v>
      </c>
      <c r="B351" s="5" t="s">
        <v>1353</v>
      </c>
      <c r="C351" s="7">
        <v>0</v>
      </c>
      <c r="D351" s="7">
        <v>0</v>
      </c>
      <c r="E351" s="7">
        <v>0</v>
      </c>
      <c r="F351" s="7">
        <v>0</v>
      </c>
      <c r="G351" s="7">
        <v>0</v>
      </c>
      <c r="H351" s="7">
        <v>16730.01743</v>
      </c>
      <c r="I351" s="7">
        <v>0</v>
      </c>
      <c r="J351" s="22"/>
    </row>
    <row r="352" spans="1:14" ht="38.25" x14ac:dyDescent="0.2">
      <c r="A352" s="4" t="s">
        <v>337</v>
      </c>
      <c r="B352" s="5" t="s">
        <v>871</v>
      </c>
      <c r="C352" s="7">
        <v>1218</v>
      </c>
      <c r="D352" s="7">
        <v>1218</v>
      </c>
      <c r="E352" s="7">
        <v>843.58429000000001</v>
      </c>
      <c r="F352" s="7">
        <f t="shared" si="12"/>
        <v>69.259793924466337</v>
      </c>
      <c r="G352" s="7">
        <f t="shared" si="13"/>
        <v>69.259793924466337</v>
      </c>
      <c r="H352" s="7">
        <v>4584.3917799999999</v>
      </c>
      <c r="I352" s="7">
        <f t="shared" si="14"/>
        <v>18.401225952813309</v>
      </c>
      <c r="J352" s="22">
        <f>C352-D352</f>
        <v>0</v>
      </c>
    </row>
    <row r="353" spans="1:14" ht="51" x14ac:dyDescent="0.2">
      <c r="A353" s="4" t="s">
        <v>338</v>
      </c>
      <c r="B353" s="5" t="s">
        <v>872</v>
      </c>
      <c r="C353" s="7">
        <v>1218</v>
      </c>
      <c r="D353" s="7">
        <v>1218</v>
      </c>
      <c r="E353" s="7">
        <v>843.58429000000001</v>
      </c>
      <c r="F353" s="7">
        <f t="shared" si="12"/>
        <v>69.259793924466337</v>
      </c>
      <c r="G353" s="7">
        <f t="shared" si="13"/>
        <v>69.259793924466337</v>
      </c>
      <c r="H353" s="7">
        <v>4584.3917799999999</v>
      </c>
      <c r="I353" s="7">
        <f t="shared" si="14"/>
        <v>18.401225952813309</v>
      </c>
    </row>
    <row r="354" spans="1:14" ht="25.5" x14ac:dyDescent="0.2">
      <c r="A354" s="4" t="s">
        <v>339</v>
      </c>
      <c r="B354" s="5" t="s">
        <v>873</v>
      </c>
      <c r="C354" s="7">
        <v>1241842.8</v>
      </c>
      <c r="D354" s="7">
        <v>1753654.8</v>
      </c>
      <c r="E354" s="7">
        <v>1705628.2151300001</v>
      </c>
      <c r="F354" s="7">
        <f t="shared" ref="F354:F419" si="15">E354/C354*100</f>
        <v>137.3465478182907</v>
      </c>
      <c r="G354" s="7">
        <f t="shared" ref="G354:G419" si="16">E354/D354*100</f>
        <v>97.261343288884447</v>
      </c>
      <c r="H354" s="7">
        <v>1114812.41925</v>
      </c>
      <c r="I354" s="7">
        <f t="shared" si="14"/>
        <v>152.99687962549581</v>
      </c>
    </row>
    <row r="355" spans="1:14" ht="25.5" x14ac:dyDescent="0.2">
      <c r="A355" s="4" t="s">
        <v>340</v>
      </c>
      <c r="B355" s="5" t="s">
        <v>874</v>
      </c>
      <c r="C355" s="7">
        <v>1241842.8</v>
      </c>
      <c r="D355" s="7">
        <v>1753654.8</v>
      </c>
      <c r="E355" s="7">
        <v>1705628.2151300001</v>
      </c>
      <c r="F355" s="7">
        <f t="shared" si="15"/>
        <v>137.3465478182907</v>
      </c>
      <c r="G355" s="7">
        <f t="shared" si="16"/>
        <v>97.261343288884447</v>
      </c>
      <c r="H355" s="7">
        <v>1114812.41925</v>
      </c>
      <c r="I355" s="7">
        <f t="shared" ref="I355:I418" si="17">E355/H355*100</f>
        <v>152.99687962549581</v>
      </c>
    </row>
    <row r="356" spans="1:14" ht="38.25" x14ac:dyDescent="0.2">
      <c r="A356" s="4" t="s">
        <v>341</v>
      </c>
      <c r="B356" s="5" t="s">
        <v>875</v>
      </c>
      <c r="C356" s="7">
        <v>533692</v>
      </c>
      <c r="D356" s="7">
        <v>533692</v>
      </c>
      <c r="E356" s="7">
        <v>308703.93823999999</v>
      </c>
      <c r="F356" s="7">
        <f t="shared" si="15"/>
        <v>57.843088942686038</v>
      </c>
      <c r="G356" s="7">
        <f t="shared" si="16"/>
        <v>57.843088942686038</v>
      </c>
      <c r="H356" s="7">
        <v>47450.174030000002</v>
      </c>
      <c r="I356" s="7" t="s">
        <v>1363</v>
      </c>
    </row>
    <row r="357" spans="1:14" ht="38.25" x14ac:dyDescent="0.2">
      <c r="A357" s="4" t="s">
        <v>342</v>
      </c>
      <c r="B357" s="5" t="s">
        <v>876</v>
      </c>
      <c r="C357" s="7">
        <v>533692</v>
      </c>
      <c r="D357" s="7">
        <v>533692</v>
      </c>
      <c r="E357" s="7">
        <v>308703.93823999999</v>
      </c>
      <c r="F357" s="7">
        <f t="shared" si="15"/>
        <v>57.843088942686038</v>
      </c>
      <c r="G357" s="7">
        <f t="shared" si="16"/>
        <v>57.843088942686038</v>
      </c>
      <c r="H357" s="7">
        <v>47450.174030000002</v>
      </c>
      <c r="I357" s="7" t="s">
        <v>1363</v>
      </c>
    </row>
    <row r="358" spans="1:14" ht="38.25" x14ac:dyDescent="0.2">
      <c r="A358" s="4" t="s">
        <v>343</v>
      </c>
      <c r="B358" s="5" t="s">
        <v>877</v>
      </c>
      <c r="C358" s="7">
        <v>1014627.6</v>
      </c>
      <c r="D358" s="7">
        <v>1014627.6</v>
      </c>
      <c r="E358" s="7">
        <v>512204.50688</v>
      </c>
      <c r="F358" s="7">
        <f t="shared" si="15"/>
        <v>50.482019893801436</v>
      </c>
      <c r="G358" s="7">
        <f t="shared" si="16"/>
        <v>50.482019893801436</v>
      </c>
      <c r="H358" s="7">
        <v>0</v>
      </c>
      <c r="I358" s="7">
        <v>0</v>
      </c>
      <c r="J358" s="22">
        <f>H361+H369+H371+H372+H374+H377+H380+H384+H386+H390+H396+H401+H405+H407+H409+H413+H415+H417+H419+H423+H440+H453+H454+H458+H459+H461+H471+H475+H477+H479+H482+H484+H486+H487+H488+H490+H491+H493+H497+H499+H503</f>
        <v>6018498.39384</v>
      </c>
    </row>
    <row r="359" spans="1:14" ht="51" x14ac:dyDescent="0.2">
      <c r="A359" s="4" t="s">
        <v>344</v>
      </c>
      <c r="B359" s="5" t="s">
        <v>878</v>
      </c>
      <c r="C359" s="7">
        <v>1014627.6</v>
      </c>
      <c r="D359" s="7">
        <v>1014627.6</v>
      </c>
      <c r="E359" s="7">
        <v>512204.50688</v>
      </c>
      <c r="F359" s="7">
        <f t="shared" si="15"/>
        <v>50.482019893801436</v>
      </c>
      <c r="G359" s="7">
        <f t="shared" si="16"/>
        <v>50.482019893801436</v>
      </c>
      <c r="H359" s="7">
        <v>0</v>
      </c>
      <c r="I359" s="7">
        <v>0</v>
      </c>
    </row>
    <row r="360" spans="1:14" s="15" customFormat="1" ht="51" x14ac:dyDescent="0.2">
      <c r="A360" s="4" t="s">
        <v>345</v>
      </c>
      <c r="B360" s="5" t="s">
        <v>879</v>
      </c>
      <c r="C360" s="7">
        <v>16868.2</v>
      </c>
      <c r="D360" s="7">
        <v>16868.2</v>
      </c>
      <c r="E360" s="7">
        <v>15251.253949999998</v>
      </c>
      <c r="F360" s="7">
        <f t="shared" si="15"/>
        <v>90.414234773123383</v>
      </c>
      <c r="G360" s="7">
        <f t="shared" si="16"/>
        <v>90.414234773123383</v>
      </c>
      <c r="H360" s="7">
        <v>15409.58135</v>
      </c>
      <c r="I360" s="7">
        <f t="shared" si="17"/>
        <v>98.972539250717531</v>
      </c>
      <c r="N360" s="11"/>
    </row>
    <row r="361" spans="1:14" s="15" customFormat="1" ht="38.25" x14ac:dyDescent="0.2">
      <c r="A361" s="4" t="s">
        <v>346</v>
      </c>
      <c r="B361" s="5" t="s">
        <v>880</v>
      </c>
      <c r="C361" s="7">
        <v>220712.8</v>
      </c>
      <c r="D361" s="7">
        <v>220712.8</v>
      </c>
      <c r="E361" s="7">
        <v>49144.945200000002</v>
      </c>
      <c r="F361" s="7">
        <f t="shared" si="15"/>
        <v>22.266468097908234</v>
      </c>
      <c r="G361" s="7">
        <f t="shared" si="16"/>
        <v>22.266468097908234</v>
      </c>
      <c r="H361" s="7">
        <v>0</v>
      </c>
      <c r="I361" s="7">
        <v>0</v>
      </c>
      <c r="N361" s="11"/>
    </row>
    <row r="362" spans="1:14" s="15" customFormat="1" ht="38.25" x14ac:dyDescent="0.2">
      <c r="A362" s="4" t="s">
        <v>347</v>
      </c>
      <c r="B362" s="5" t="s">
        <v>881</v>
      </c>
      <c r="C362" s="7">
        <v>220712.8</v>
      </c>
      <c r="D362" s="7">
        <v>220712.8</v>
      </c>
      <c r="E362" s="7">
        <v>49144.945200000002</v>
      </c>
      <c r="F362" s="7">
        <f t="shared" si="15"/>
        <v>22.266468097908234</v>
      </c>
      <c r="G362" s="7">
        <f t="shared" si="16"/>
        <v>22.266468097908234</v>
      </c>
      <c r="H362" s="7">
        <v>0</v>
      </c>
      <c r="I362" s="7">
        <v>0</v>
      </c>
      <c r="N362" s="11"/>
    </row>
    <row r="363" spans="1:14" s="15" customFormat="1" ht="51" x14ac:dyDescent="0.2">
      <c r="A363" s="4" t="s">
        <v>348</v>
      </c>
      <c r="B363" s="5" t="s">
        <v>882</v>
      </c>
      <c r="C363" s="7">
        <v>6170.3</v>
      </c>
      <c r="D363" s="7">
        <v>6170.3</v>
      </c>
      <c r="E363" s="7">
        <v>1519.92598</v>
      </c>
      <c r="F363" s="7">
        <f t="shared" si="15"/>
        <v>24.632934865403627</v>
      </c>
      <c r="G363" s="7">
        <f t="shared" si="16"/>
        <v>24.632934865403627</v>
      </c>
      <c r="H363" s="7">
        <v>0</v>
      </c>
      <c r="I363" s="7">
        <v>0</v>
      </c>
      <c r="N363" s="11"/>
    </row>
    <row r="364" spans="1:14" s="15" customFormat="1" ht="51" x14ac:dyDescent="0.2">
      <c r="A364" s="4" t="s">
        <v>349</v>
      </c>
      <c r="B364" s="5" t="s">
        <v>883</v>
      </c>
      <c r="C364" s="7">
        <v>6170.3</v>
      </c>
      <c r="D364" s="7">
        <v>6170.3</v>
      </c>
      <c r="E364" s="7">
        <v>1519.92598</v>
      </c>
      <c r="F364" s="7">
        <f t="shared" si="15"/>
        <v>24.632934865403627</v>
      </c>
      <c r="G364" s="7">
        <f t="shared" si="16"/>
        <v>24.632934865403627</v>
      </c>
      <c r="H364" s="7">
        <v>0</v>
      </c>
      <c r="I364" s="7">
        <v>0</v>
      </c>
      <c r="N364" s="11"/>
    </row>
    <row r="365" spans="1:14" ht="51" x14ac:dyDescent="0.2">
      <c r="A365" s="4" t="s">
        <v>1354</v>
      </c>
      <c r="B365" s="5" t="s">
        <v>1355</v>
      </c>
      <c r="C365" s="7">
        <v>0</v>
      </c>
      <c r="D365" s="7">
        <v>0</v>
      </c>
      <c r="E365" s="7">
        <v>0</v>
      </c>
      <c r="F365" s="7">
        <v>0</v>
      </c>
      <c r="G365" s="7">
        <v>0</v>
      </c>
      <c r="H365" s="7">
        <v>3049.41336</v>
      </c>
      <c r="I365" s="7">
        <v>0</v>
      </c>
    </row>
    <row r="366" spans="1:14" ht="51" x14ac:dyDescent="0.2">
      <c r="A366" s="4" t="s">
        <v>1356</v>
      </c>
      <c r="B366" s="5" t="s">
        <v>1357</v>
      </c>
      <c r="C366" s="7">
        <v>0</v>
      </c>
      <c r="D366" s="7">
        <v>0</v>
      </c>
      <c r="E366" s="7">
        <v>0</v>
      </c>
      <c r="F366" s="7">
        <v>0</v>
      </c>
      <c r="G366" s="7">
        <v>0</v>
      </c>
      <c r="H366" s="7">
        <v>3049.41336</v>
      </c>
      <c r="I366" s="7">
        <v>0</v>
      </c>
    </row>
    <row r="367" spans="1:14" s="15" customFormat="1" ht="38.25" x14ac:dyDescent="0.2">
      <c r="A367" s="4" t="s">
        <v>350</v>
      </c>
      <c r="B367" s="5" t="s">
        <v>884</v>
      </c>
      <c r="C367" s="7">
        <v>16375.1</v>
      </c>
      <c r="D367" s="7">
        <v>16375.1</v>
      </c>
      <c r="E367" s="7">
        <v>15809.570310000001</v>
      </c>
      <c r="F367" s="7">
        <f t="shared" si="15"/>
        <v>96.546404663177626</v>
      </c>
      <c r="G367" s="7">
        <f t="shared" si="16"/>
        <v>96.546404663177626</v>
      </c>
      <c r="H367" s="7">
        <v>15932.341640000001</v>
      </c>
      <c r="I367" s="7">
        <f t="shared" si="17"/>
        <v>99.229420679181473</v>
      </c>
      <c r="N367" s="11"/>
    </row>
    <row r="368" spans="1:14" s="15" customFormat="1" ht="38.25" x14ac:dyDescent="0.2">
      <c r="A368" s="4" t="s">
        <v>351</v>
      </c>
      <c r="B368" s="5" t="s">
        <v>885</v>
      </c>
      <c r="C368" s="7">
        <v>5871</v>
      </c>
      <c r="D368" s="7">
        <v>5871</v>
      </c>
      <c r="E368" s="7">
        <v>2726.71803</v>
      </c>
      <c r="F368" s="7">
        <f t="shared" si="15"/>
        <v>46.44384312723556</v>
      </c>
      <c r="G368" s="7">
        <f t="shared" si="16"/>
        <v>46.44384312723556</v>
      </c>
      <c r="H368" s="7">
        <v>5254.5775800000001</v>
      </c>
      <c r="I368" s="7">
        <f t="shared" si="17"/>
        <v>51.892240403461699</v>
      </c>
      <c r="N368" s="11"/>
    </row>
    <row r="369" spans="1:14" s="15" customFormat="1" ht="38.25" x14ac:dyDescent="0.2">
      <c r="A369" s="4" t="s">
        <v>352</v>
      </c>
      <c r="B369" s="5" t="s">
        <v>886</v>
      </c>
      <c r="C369" s="7">
        <v>5871</v>
      </c>
      <c r="D369" s="7">
        <v>5871</v>
      </c>
      <c r="E369" s="7">
        <v>2726.71803</v>
      </c>
      <c r="F369" s="7">
        <f t="shared" si="15"/>
        <v>46.44384312723556</v>
      </c>
      <c r="G369" s="7">
        <f t="shared" si="16"/>
        <v>46.44384312723556</v>
      </c>
      <c r="H369" s="7">
        <v>5254.5775800000001</v>
      </c>
      <c r="I369" s="7">
        <f t="shared" si="17"/>
        <v>51.892240403461699</v>
      </c>
    </row>
    <row r="370" spans="1:14" s="15" customFormat="1" ht="38.25" x14ac:dyDescent="0.2">
      <c r="A370" s="4" t="s">
        <v>353</v>
      </c>
      <c r="B370" s="5" t="s">
        <v>887</v>
      </c>
      <c r="C370" s="7">
        <v>25492.2</v>
      </c>
      <c r="D370" s="7">
        <v>25492.2</v>
      </c>
      <c r="E370" s="7">
        <v>21771.28023</v>
      </c>
      <c r="F370" s="7">
        <f t="shared" si="15"/>
        <v>85.403693011980124</v>
      </c>
      <c r="G370" s="7">
        <f t="shared" si="16"/>
        <v>85.403693011980124</v>
      </c>
      <c r="H370" s="7">
        <v>22938.83538</v>
      </c>
      <c r="I370" s="7">
        <f t="shared" si="17"/>
        <v>94.91013763053563</v>
      </c>
      <c r="J370" s="36"/>
    </row>
    <row r="371" spans="1:14" ht="38.25" x14ac:dyDescent="0.2">
      <c r="A371" s="4" t="s">
        <v>354</v>
      </c>
      <c r="B371" s="5" t="s">
        <v>888</v>
      </c>
      <c r="C371" s="7">
        <v>25492.2</v>
      </c>
      <c r="D371" s="7">
        <v>25492.2</v>
      </c>
      <c r="E371" s="7">
        <v>21771.28023</v>
      </c>
      <c r="F371" s="7">
        <f t="shared" si="15"/>
        <v>85.403693011980124</v>
      </c>
      <c r="G371" s="7">
        <f t="shared" si="16"/>
        <v>85.403693011980124</v>
      </c>
      <c r="H371" s="7">
        <v>22938.83538</v>
      </c>
      <c r="I371" s="7">
        <f t="shared" si="17"/>
        <v>94.91013763053563</v>
      </c>
      <c r="N371" s="15"/>
    </row>
    <row r="372" spans="1:14" ht="25.5" x14ac:dyDescent="0.2">
      <c r="A372" s="4" t="s">
        <v>355</v>
      </c>
      <c r="B372" s="5" t="s">
        <v>889</v>
      </c>
      <c r="C372" s="7">
        <v>53485.8</v>
      </c>
      <c r="D372" s="7">
        <v>53485.8</v>
      </c>
      <c r="E372" s="7">
        <v>7886.2249000000002</v>
      </c>
      <c r="F372" s="7">
        <f t="shared" si="15"/>
        <v>14.744520788695317</v>
      </c>
      <c r="G372" s="7">
        <f t="shared" si="16"/>
        <v>14.744520788695317</v>
      </c>
      <c r="H372" s="7">
        <v>8885.4873100000004</v>
      </c>
      <c r="I372" s="7">
        <f t="shared" si="17"/>
        <v>88.753994292745205</v>
      </c>
      <c r="N372" s="15"/>
    </row>
    <row r="373" spans="1:14" ht="25.5" x14ac:dyDescent="0.2">
      <c r="A373" s="4" t="s">
        <v>356</v>
      </c>
      <c r="B373" s="5" t="s">
        <v>890</v>
      </c>
      <c r="C373" s="7">
        <v>53485.8</v>
      </c>
      <c r="D373" s="7">
        <v>53485.8</v>
      </c>
      <c r="E373" s="7">
        <v>7886.2249000000002</v>
      </c>
      <c r="F373" s="7">
        <f t="shared" si="15"/>
        <v>14.744520788695317</v>
      </c>
      <c r="G373" s="7">
        <f t="shared" si="16"/>
        <v>14.744520788695317</v>
      </c>
      <c r="H373" s="7">
        <v>8885.4873100000004</v>
      </c>
      <c r="I373" s="7">
        <f t="shared" si="17"/>
        <v>88.753994292745205</v>
      </c>
      <c r="N373" s="15"/>
    </row>
    <row r="374" spans="1:14" ht="51" x14ac:dyDescent="0.2">
      <c r="A374" s="4" t="s">
        <v>357</v>
      </c>
      <c r="B374" s="5" t="s">
        <v>891</v>
      </c>
      <c r="C374" s="7">
        <v>10694.2</v>
      </c>
      <c r="D374" s="7">
        <v>10694.2</v>
      </c>
      <c r="E374" s="7">
        <v>9938.9971999999998</v>
      </c>
      <c r="F374" s="7">
        <f t="shared" si="15"/>
        <v>92.938202016046063</v>
      </c>
      <c r="G374" s="7">
        <f t="shared" si="16"/>
        <v>92.938202016046063</v>
      </c>
      <c r="H374" s="7">
        <v>0</v>
      </c>
      <c r="I374" s="7">
        <v>0</v>
      </c>
    </row>
    <row r="375" spans="1:14" ht="51" x14ac:dyDescent="0.2">
      <c r="A375" s="4" t="s">
        <v>358</v>
      </c>
      <c r="B375" s="5" t="s">
        <v>892</v>
      </c>
      <c r="C375" s="7">
        <v>10694.2</v>
      </c>
      <c r="D375" s="7">
        <v>10694.2</v>
      </c>
      <c r="E375" s="7">
        <v>9938.9971999999998</v>
      </c>
      <c r="F375" s="7">
        <f t="shared" si="15"/>
        <v>92.938202016046063</v>
      </c>
      <c r="G375" s="7">
        <f t="shared" si="16"/>
        <v>92.938202016046063</v>
      </c>
      <c r="H375" s="7">
        <v>0</v>
      </c>
      <c r="I375" s="7">
        <v>0</v>
      </c>
    </row>
    <row r="376" spans="1:14" ht="38.25" x14ac:dyDescent="0.2">
      <c r="A376" s="4" t="s">
        <v>359</v>
      </c>
      <c r="B376" s="5" t="s">
        <v>893</v>
      </c>
      <c r="C376" s="7">
        <v>17965.599999999999</v>
      </c>
      <c r="D376" s="7">
        <v>17965.599999999999</v>
      </c>
      <c r="E376" s="7">
        <v>4972.1579000000002</v>
      </c>
      <c r="F376" s="7">
        <f t="shared" si="15"/>
        <v>27.675991339003431</v>
      </c>
      <c r="G376" s="7">
        <f t="shared" si="16"/>
        <v>27.675991339003431</v>
      </c>
      <c r="H376" s="7">
        <v>3334.1780400000002</v>
      </c>
      <c r="I376" s="7">
        <f t="shared" si="17"/>
        <v>149.12694644224817</v>
      </c>
    </row>
    <row r="377" spans="1:14" ht="38.25" x14ac:dyDescent="0.2">
      <c r="A377" s="4" t="s">
        <v>360</v>
      </c>
      <c r="B377" s="5" t="s">
        <v>894</v>
      </c>
      <c r="C377" s="7">
        <v>17965.599999999999</v>
      </c>
      <c r="D377" s="7">
        <v>17965.599999999999</v>
      </c>
      <c r="E377" s="7">
        <v>4972.1579000000002</v>
      </c>
      <c r="F377" s="7">
        <f t="shared" si="15"/>
        <v>27.675991339003431</v>
      </c>
      <c r="G377" s="7">
        <f t="shared" si="16"/>
        <v>27.675991339003431</v>
      </c>
      <c r="H377" s="7">
        <v>3334.1780400000002</v>
      </c>
      <c r="I377" s="7">
        <f t="shared" si="17"/>
        <v>149.12694644224817</v>
      </c>
    </row>
    <row r="378" spans="1:14" ht="25.5" x14ac:dyDescent="0.2">
      <c r="A378" s="4" t="s">
        <v>361</v>
      </c>
      <c r="B378" s="5" t="s">
        <v>895</v>
      </c>
      <c r="C378" s="7">
        <v>6160.2</v>
      </c>
      <c r="D378" s="7">
        <v>6160.2</v>
      </c>
      <c r="E378" s="7">
        <v>5241.7982400000001</v>
      </c>
      <c r="F378" s="7">
        <f t="shared" si="15"/>
        <v>85.091364566085531</v>
      </c>
      <c r="G378" s="7">
        <f t="shared" si="16"/>
        <v>85.091364566085531</v>
      </c>
      <c r="H378" s="7">
        <v>1991.43</v>
      </c>
      <c r="I378" s="7" t="s">
        <v>1363</v>
      </c>
    </row>
    <row r="379" spans="1:14" ht="38.25" x14ac:dyDescent="0.2">
      <c r="A379" s="4" t="s">
        <v>362</v>
      </c>
      <c r="B379" s="5" t="s">
        <v>896</v>
      </c>
      <c r="C379" s="7">
        <v>6160.2</v>
      </c>
      <c r="D379" s="7">
        <v>6160.2</v>
      </c>
      <c r="E379" s="7">
        <v>5241.7982400000001</v>
      </c>
      <c r="F379" s="7">
        <f t="shared" si="15"/>
        <v>85.091364566085531</v>
      </c>
      <c r="G379" s="7">
        <f t="shared" si="16"/>
        <v>85.091364566085531</v>
      </c>
      <c r="H379" s="7">
        <v>1991.43</v>
      </c>
      <c r="I379" s="7" t="s">
        <v>1363</v>
      </c>
    </row>
    <row r="380" spans="1:14" ht="25.5" x14ac:dyDescent="0.2">
      <c r="A380" s="4" t="s">
        <v>363</v>
      </c>
      <c r="B380" s="5" t="s">
        <v>897</v>
      </c>
      <c r="C380" s="7">
        <v>37486.400000000001</v>
      </c>
      <c r="D380" s="7">
        <v>37486.400000000001</v>
      </c>
      <c r="E380" s="7">
        <v>37483.891320000002</v>
      </c>
      <c r="F380" s="7">
        <f t="shared" si="15"/>
        <v>99.993307759614154</v>
      </c>
      <c r="G380" s="7">
        <f t="shared" si="16"/>
        <v>99.993307759614154</v>
      </c>
      <c r="H380" s="7">
        <v>21255.892010000003</v>
      </c>
      <c r="I380" s="7">
        <f t="shared" si="17"/>
        <v>176.34588707152542</v>
      </c>
    </row>
    <row r="381" spans="1:14" ht="25.5" x14ac:dyDescent="0.2">
      <c r="A381" s="4" t="s">
        <v>364</v>
      </c>
      <c r="B381" s="5" t="s">
        <v>898</v>
      </c>
      <c r="C381" s="7">
        <v>37486.400000000001</v>
      </c>
      <c r="D381" s="7">
        <v>37486.400000000001</v>
      </c>
      <c r="E381" s="7">
        <v>37483.891320000002</v>
      </c>
      <c r="F381" s="7">
        <f t="shared" si="15"/>
        <v>99.993307759614154</v>
      </c>
      <c r="G381" s="7">
        <f t="shared" si="16"/>
        <v>99.993307759614154</v>
      </c>
      <c r="H381" s="7">
        <v>21255.892010000003</v>
      </c>
      <c r="I381" s="7">
        <f t="shared" si="17"/>
        <v>176.34588707152542</v>
      </c>
    </row>
    <row r="382" spans="1:14" ht="25.5" x14ac:dyDescent="0.2">
      <c r="A382" s="4" t="s">
        <v>365</v>
      </c>
      <c r="B382" s="5" t="s">
        <v>899</v>
      </c>
      <c r="C382" s="7">
        <v>737863.4</v>
      </c>
      <c r="D382" s="7">
        <v>737863.4</v>
      </c>
      <c r="E382" s="7">
        <v>209846.25002000001</v>
      </c>
      <c r="F382" s="7">
        <f t="shared" si="15"/>
        <v>28.439715267080601</v>
      </c>
      <c r="G382" s="7">
        <f t="shared" si="16"/>
        <v>28.439715267080601</v>
      </c>
      <c r="H382" s="7">
        <v>0</v>
      </c>
      <c r="I382" s="7">
        <v>0</v>
      </c>
    </row>
    <row r="383" spans="1:14" ht="38.25" x14ac:dyDescent="0.2">
      <c r="A383" s="4" t="s">
        <v>366</v>
      </c>
      <c r="B383" s="5" t="s">
        <v>900</v>
      </c>
      <c r="C383" s="7">
        <v>737863.4</v>
      </c>
      <c r="D383" s="7">
        <v>737863.4</v>
      </c>
      <c r="E383" s="7">
        <v>209846.25002000001</v>
      </c>
      <c r="F383" s="7">
        <f t="shared" si="15"/>
        <v>28.439715267080601</v>
      </c>
      <c r="G383" s="7">
        <f t="shared" si="16"/>
        <v>28.439715267080601</v>
      </c>
      <c r="H383" s="7">
        <v>0</v>
      </c>
      <c r="I383" s="7">
        <v>0</v>
      </c>
    </row>
    <row r="384" spans="1:14" ht="25.5" x14ac:dyDescent="0.2">
      <c r="A384" s="4" t="s">
        <v>367</v>
      </c>
      <c r="B384" s="5" t="s">
        <v>901</v>
      </c>
      <c r="C384" s="7">
        <v>133022.70000000001</v>
      </c>
      <c r="D384" s="7">
        <v>133022.70000000001</v>
      </c>
      <c r="E384" s="7">
        <v>30113.320480000002</v>
      </c>
      <c r="F384" s="7">
        <f t="shared" si="15"/>
        <v>22.637730612895393</v>
      </c>
      <c r="G384" s="7">
        <f t="shared" si="16"/>
        <v>22.637730612895393</v>
      </c>
      <c r="H384" s="7">
        <v>26702.820780000002</v>
      </c>
      <c r="I384" s="7">
        <f t="shared" si="17"/>
        <v>112.77205778407655</v>
      </c>
    </row>
    <row r="385" spans="1:9" ht="38.25" x14ac:dyDescent="0.2">
      <c r="A385" s="4" t="s">
        <v>368</v>
      </c>
      <c r="B385" s="5" t="s">
        <v>902</v>
      </c>
      <c r="C385" s="7">
        <v>133022.70000000001</v>
      </c>
      <c r="D385" s="7">
        <v>133022.70000000001</v>
      </c>
      <c r="E385" s="7">
        <v>30113.320480000002</v>
      </c>
      <c r="F385" s="7">
        <f t="shared" si="15"/>
        <v>22.637730612895393</v>
      </c>
      <c r="G385" s="7">
        <f t="shared" si="16"/>
        <v>22.637730612895393</v>
      </c>
      <c r="H385" s="7">
        <v>26702.820780000002</v>
      </c>
      <c r="I385" s="7">
        <f t="shared" si="17"/>
        <v>112.77205778407655</v>
      </c>
    </row>
    <row r="386" spans="1:9" ht="25.5" x14ac:dyDescent="0.2">
      <c r="A386" s="4" t="s">
        <v>369</v>
      </c>
      <c r="B386" s="5" t="s">
        <v>903</v>
      </c>
      <c r="C386" s="7">
        <v>209430.3</v>
      </c>
      <c r="D386" s="7">
        <v>219389.6</v>
      </c>
      <c r="E386" s="7">
        <v>106646.07098999999</v>
      </c>
      <c r="F386" s="7">
        <f t="shared" si="15"/>
        <v>50.921987405833825</v>
      </c>
      <c r="G386" s="7">
        <f t="shared" si="16"/>
        <v>48.61035846275302</v>
      </c>
      <c r="H386" s="7">
        <v>217434.59891999999</v>
      </c>
      <c r="I386" s="7">
        <f t="shared" si="17"/>
        <v>49.047424613981484</v>
      </c>
    </row>
    <row r="387" spans="1:9" ht="38.25" x14ac:dyDescent="0.2">
      <c r="A387" s="4" t="s">
        <v>370</v>
      </c>
      <c r="B387" s="5" t="s">
        <v>904</v>
      </c>
      <c r="C387" s="7">
        <v>209430.3</v>
      </c>
      <c r="D387" s="7">
        <v>219389.6</v>
      </c>
      <c r="E387" s="7">
        <v>106646.07098999999</v>
      </c>
      <c r="F387" s="7">
        <f t="shared" si="15"/>
        <v>50.921987405833825</v>
      </c>
      <c r="G387" s="7">
        <f t="shared" si="16"/>
        <v>48.61035846275302</v>
      </c>
      <c r="H387" s="7">
        <v>217434.59891999999</v>
      </c>
      <c r="I387" s="7">
        <f t="shared" si="17"/>
        <v>49.047424613981484</v>
      </c>
    </row>
    <row r="388" spans="1:9" x14ac:dyDescent="0.2">
      <c r="A388" s="4" t="s">
        <v>371</v>
      </c>
      <c r="B388" s="5" t="s">
        <v>905</v>
      </c>
      <c r="C388" s="7">
        <v>7339.9</v>
      </c>
      <c r="D388" s="7">
        <v>7339.9</v>
      </c>
      <c r="E388" s="7">
        <v>0</v>
      </c>
      <c r="F388" s="7">
        <f t="shared" si="15"/>
        <v>0</v>
      </c>
      <c r="G388" s="7">
        <f t="shared" si="16"/>
        <v>0</v>
      </c>
      <c r="H388" s="7">
        <v>0</v>
      </c>
      <c r="I388" s="7">
        <v>0</v>
      </c>
    </row>
    <row r="389" spans="1:9" ht="25.5" x14ac:dyDescent="0.2">
      <c r="A389" s="4" t="s">
        <v>372</v>
      </c>
      <c r="B389" s="5" t="s">
        <v>906</v>
      </c>
      <c r="C389" s="7">
        <v>7339.9</v>
      </c>
      <c r="D389" s="7">
        <v>7339.9</v>
      </c>
      <c r="E389" s="7">
        <v>0</v>
      </c>
      <c r="F389" s="7">
        <f t="shared" si="15"/>
        <v>0</v>
      </c>
      <c r="G389" s="7">
        <f t="shared" si="16"/>
        <v>0</v>
      </c>
      <c r="H389" s="7">
        <v>0</v>
      </c>
      <c r="I389" s="7">
        <v>0</v>
      </c>
    </row>
    <row r="390" spans="1:9" ht="25.5" x14ac:dyDescent="0.2">
      <c r="A390" s="4" t="s">
        <v>373</v>
      </c>
      <c r="B390" s="5" t="s">
        <v>907</v>
      </c>
      <c r="C390" s="7">
        <v>12417.5</v>
      </c>
      <c r="D390" s="7">
        <v>16558.099999999999</v>
      </c>
      <c r="E390" s="7">
        <v>4993.76847</v>
      </c>
      <c r="F390" s="7">
        <f t="shared" si="15"/>
        <v>40.215570525468095</v>
      </c>
      <c r="G390" s="7">
        <f t="shared" si="16"/>
        <v>30.159066982322852</v>
      </c>
      <c r="H390" s="7">
        <v>4321.3159100000003</v>
      </c>
      <c r="I390" s="7">
        <f t="shared" si="17"/>
        <v>115.56129137524684</v>
      </c>
    </row>
    <row r="391" spans="1:9" ht="25.5" x14ac:dyDescent="0.2">
      <c r="A391" s="4" t="s">
        <v>374</v>
      </c>
      <c r="B391" s="5" t="s">
        <v>908</v>
      </c>
      <c r="C391" s="7">
        <v>12417.5</v>
      </c>
      <c r="D391" s="7">
        <v>16558.099999999999</v>
      </c>
      <c r="E391" s="7">
        <v>4993.76847</v>
      </c>
      <c r="F391" s="7">
        <f t="shared" si="15"/>
        <v>40.215570525468095</v>
      </c>
      <c r="G391" s="7">
        <f t="shared" si="16"/>
        <v>30.159066982322852</v>
      </c>
      <c r="H391" s="7">
        <v>4321.3159100000003</v>
      </c>
      <c r="I391" s="7">
        <f t="shared" si="17"/>
        <v>115.56129137524684</v>
      </c>
    </row>
    <row r="392" spans="1:9" x14ac:dyDescent="0.2">
      <c r="A392" s="4" t="s">
        <v>375</v>
      </c>
      <c r="B392" s="5" t="s">
        <v>909</v>
      </c>
      <c r="C392" s="7">
        <v>72414.3</v>
      </c>
      <c r="D392" s="7">
        <v>78154.33</v>
      </c>
      <c r="E392" s="7">
        <v>32639.762649999997</v>
      </c>
      <c r="F392" s="7">
        <f t="shared" si="15"/>
        <v>45.073642429741078</v>
      </c>
      <c r="G392" s="7">
        <f t="shared" si="16"/>
        <v>41.763217277916652</v>
      </c>
      <c r="H392" s="7">
        <v>6522.04126</v>
      </c>
      <c r="I392" s="7" t="s">
        <v>1363</v>
      </c>
    </row>
    <row r="393" spans="1:9" ht="25.5" x14ac:dyDescent="0.2">
      <c r="A393" s="4" t="s">
        <v>376</v>
      </c>
      <c r="B393" s="5" t="s">
        <v>910</v>
      </c>
      <c r="C393" s="7">
        <v>72414.3</v>
      </c>
      <c r="D393" s="7">
        <v>78154.3</v>
      </c>
      <c r="E393" s="7">
        <v>32639.762649999997</v>
      </c>
      <c r="F393" s="7">
        <f t="shared" si="15"/>
        <v>45.073642429741078</v>
      </c>
      <c r="G393" s="7">
        <f t="shared" si="16"/>
        <v>41.7632333089798</v>
      </c>
      <c r="H393" s="7">
        <v>6522.04126</v>
      </c>
      <c r="I393" s="7" t="s">
        <v>1363</v>
      </c>
    </row>
    <row r="394" spans="1:9" ht="25.5" x14ac:dyDescent="0.2">
      <c r="A394" s="4" t="s">
        <v>377</v>
      </c>
      <c r="B394" s="5" t="s">
        <v>911</v>
      </c>
      <c r="C394" s="7">
        <v>321855.3</v>
      </c>
      <c r="D394" s="7">
        <v>321855.3</v>
      </c>
      <c r="E394" s="7">
        <v>321855.3</v>
      </c>
      <c r="F394" s="7">
        <f t="shared" si="15"/>
        <v>100</v>
      </c>
      <c r="G394" s="7">
        <f t="shared" si="16"/>
        <v>100</v>
      </c>
      <c r="H394" s="7">
        <v>57917.586659999994</v>
      </c>
      <c r="I394" s="7" t="s">
        <v>1363</v>
      </c>
    </row>
    <row r="395" spans="1:9" ht="38.25" x14ac:dyDescent="0.2">
      <c r="A395" s="4" t="s">
        <v>378</v>
      </c>
      <c r="B395" s="5" t="s">
        <v>912</v>
      </c>
      <c r="C395" s="7">
        <v>321855.3</v>
      </c>
      <c r="D395" s="7">
        <v>321855.3</v>
      </c>
      <c r="E395" s="7">
        <v>321855.3</v>
      </c>
      <c r="F395" s="7">
        <f t="shared" si="15"/>
        <v>100</v>
      </c>
      <c r="G395" s="7">
        <f t="shared" si="16"/>
        <v>100</v>
      </c>
      <c r="H395" s="7">
        <v>57917.586659999994</v>
      </c>
      <c r="I395" s="7" t="s">
        <v>1363</v>
      </c>
    </row>
    <row r="396" spans="1:9" ht="51" x14ac:dyDescent="0.2">
      <c r="A396" s="4" t="s">
        <v>379</v>
      </c>
      <c r="B396" s="5" t="s">
        <v>913</v>
      </c>
      <c r="C396" s="7">
        <v>312650.90000000002</v>
      </c>
      <c r="D396" s="7">
        <v>312650.90000000002</v>
      </c>
      <c r="E396" s="7">
        <v>195419.73332</v>
      </c>
      <c r="F396" s="7">
        <f t="shared" si="15"/>
        <v>62.504132666817846</v>
      </c>
      <c r="G396" s="7">
        <f t="shared" si="16"/>
        <v>62.504132666817846</v>
      </c>
      <c r="H396" s="7">
        <v>293100.79995000002</v>
      </c>
      <c r="I396" s="7">
        <f t="shared" si="17"/>
        <v>66.673217320913693</v>
      </c>
    </row>
    <row r="397" spans="1:9" ht="51" x14ac:dyDescent="0.2">
      <c r="A397" s="4" t="s">
        <v>380</v>
      </c>
      <c r="B397" s="5" t="s">
        <v>914</v>
      </c>
      <c r="C397" s="7">
        <v>312650.90000000002</v>
      </c>
      <c r="D397" s="7">
        <v>312650.90000000002</v>
      </c>
      <c r="E397" s="7">
        <v>195419.73332</v>
      </c>
      <c r="F397" s="7">
        <f t="shared" si="15"/>
        <v>62.504132666817846</v>
      </c>
      <c r="G397" s="7">
        <f t="shared" si="16"/>
        <v>62.504132666817846</v>
      </c>
      <c r="H397" s="7">
        <v>293100.79995000002</v>
      </c>
      <c r="I397" s="7">
        <f t="shared" si="17"/>
        <v>66.673217320913693</v>
      </c>
    </row>
    <row r="398" spans="1:9" ht="25.5" x14ac:dyDescent="0.2">
      <c r="A398" s="4" t="s">
        <v>381</v>
      </c>
      <c r="B398" s="5" t="s">
        <v>915</v>
      </c>
      <c r="C398" s="7">
        <v>66772.7</v>
      </c>
      <c r="D398" s="7">
        <v>66772.7</v>
      </c>
      <c r="E398" s="7">
        <v>66613.212369999994</v>
      </c>
      <c r="F398" s="7">
        <f t="shared" si="15"/>
        <v>99.761148448392817</v>
      </c>
      <c r="G398" s="7">
        <f t="shared" si="16"/>
        <v>99.761148448392817</v>
      </c>
      <c r="H398" s="7">
        <v>17160.88521</v>
      </c>
      <c r="I398" s="7" t="s">
        <v>1363</v>
      </c>
    </row>
    <row r="399" spans="1:9" ht="25.5" x14ac:dyDescent="0.2">
      <c r="A399" s="4" t="s">
        <v>382</v>
      </c>
      <c r="B399" s="5" t="s">
        <v>916</v>
      </c>
      <c r="C399" s="7">
        <v>357096.6</v>
      </c>
      <c r="D399" s="7">
        <v>357096.6</v>
      </c>
      <c r="E399" s="7">
        <v>274885.06710000004</v>
      </c>
      <c r="F399" s="7">
        <f t="shared" si="15"/>
        <v>76.97778895122498</v>
      </c>
      <c r="G399" s="7">
        <f t="shared" si="16"/>
        <v>76.97778895122498</v>
      </c>
      <c r="H399" s="7">
        <v>132960.87565</v>
      </c>
      <c r="I399" s="7" t="s">
        <v>1363</v>
      </c>
    </row>
    <row r="400" spans="1:9" ht="25.5" x14ac:dyDescent="0.2">
      <c r="A400" s="4" t="s">
        <v>383</v>
      </c>
      <c r="B400" s="5" t="s">
        <v>917</v>
      </c>
      <c r="C400" s="7">
        <v>357096.6</v>
      </c>
      <c r="D400" s="7">
        <v>357096.6</v>
      </c>
      <c r="E400" s="7">
        <v>274885.06710000004</v>
      </c>
      <c r="F400" s="7">
        <f t="shared" si="15"/>
        <v>76.97778895122498</v>
      </c>
      <c r="G400" s="7">
        <f t="shared" si="16"/>
        <v>76.97778895122498</v>
      </c>
      <c r="H400" s="7">
        <v>132960.87565</v>
      </c>
      <c r="I400" s="7" t="s">
        <v>1363</v>
      </c>
    </row>
    <row r="401" spans="1:9" ht="25.5" x14ac:dyDescent="0.2">
      <c r="A401" s="4" t="s">
        <v>384</v>
      </c>
      <c r="B401" s="5" t="s">
        <v>918</v>
      </c>
      <c r="C401" s="7">
        <v>14700</v>
      </c>
      <c r="D401" s="7">
        <v>14700</v>
      </c>
      <c r="E401" s="7">
        <v>0</v>
      </c>
      <c r="F401" s="7">
        <f t="shared" si="15"/>
        <v>0</v>
      </c>
      <c r="G401" s="7">
        <f t="shared" si="16"/>
        <v>0</v>
      </c>
      <c r="H401" s="7">
        <v>62909.717939999995</v>
      </c>
      <c r="I401" s="7">
        <f t="shared" si="17"/>
        <v>0</v>
      </c>
    </row>
    <row r="402" spans="1:9" x14ac:dyDescent="0.2">
      <c r="A402" s="4" t="s">
        <v>385</v>
      </c>
      <c r="B402" s="5" t="s">
        <v>919</v>
      </c>
      <c r="C402" s="7">
        <v>4403.8999999999996</v>
      </c>
      <c r="D402" s="7">
        <v>4403.8999999999996</v>
      </c>
      <c r="E402" s="7">
        <v>3597.2639700000004</v>
      </c>
      <c r="F402" s="7">
        <f t="shared" si="15"/>
        <v>81.683597947274023</v>
      </c>
      <c r="G402" s="7">
        <f t="shared" si="16"/>
        <v>81.683597947274023</v>
      </c>
      <c r="H402" s="7">
        <v>4292.62727</v>
      </c>
      <c r="I402" s="7">
        <f t="shared" si="17"/>
        <v>83.800985823770361</v>
      </c>
    </row>
    <row r="403" spans="1:9" ht="25.5" x14ac:dyDescent="0.2">
      <c r="A403" s="4" t="s">
        <v>386</v>
      </c>
      <c r="B403" s="5" t="s">
        <v>920</v>
      </c>
      <c r="C403" s="7">
        <v>4403.8999999999996</v>
      </c>
      <c r="D403" s="7">
        <v>4403.8999999999996</v>
      </c>
      <c r="E403" s="7">
        <v>3597.2639700000004</v>
      </c>
      <c r="F403" s="7">
        <f t="shared" si="15"/>
        <v>81.683597947274023</v>
      </c>
      <c r="G403" s="7">
        <f t="shared" si="16"/>
        <v>81.683597947274023</v>
      </c>
      <c r="H403" s="7">
        <v>4292.62727</v>
      </c>
      <c r="I403" s="7">
        <f t="shared" si="17"/>
        <v>83.800985823770361</v>
      </c>
    </row>
    <row r="404" spans="1:9" ht="51" x14ac:dyDescent="0.2">
      <c r="A404" s="4" t="s">
        <v>387</v>
      </c>
      <c r="B404" s="5" t="s">
        <v>921</v>
      </c>
      <c r="C404" s="7">
        <v>200027.5</v>
      </c>
      <c r="D404" s="7">
        <v>200027.5</v>
      </c>
      <c r="E404" s="7">
        <v>80600.033670000004</v>
      </c>
      <c r="F404" s="7">
        <f t="shared" si="15"/>
        <v>40.294476344502634</v>
      </c>
      <c r="G404" s="7">
        <f t="shared" si="16"/>
        <v>40.294476344502634</v>
      </c>
      <c r="H404" s="7">
        <v>157629.91180999999</v>
      </c>
      <c r="I404" s="7">
        <f t="shared" si="17"/>
        <v>51.132448622537872</v>
      </c>
    </row>
    <row r="405" spans="1:9" ht="76.5" x14ac:dyDescent="0.2">
      <c r="A405" s="4" t="s">
        <v>388</v>
      </c>
      <c r="B405" s="5" t="s">
        <v>922</v>
      </c>
      <c r="C405" s="7">
        <v>20895.099999999999</v>
      </c>
      <c r="D405" s="7">
        <v>20787</v>
      </c>
      <c r="E405" s="7">
        <v>0</v>
      </c>
      <c r="F405" s="7">
        <f t="shared" si="15"/>
        <v>0</v>
      </c>
      <c r="G405" s="7">
        <f t="shared" si="16"/>
        <v>0</v>
      </c>
      <c r="H405" s="7">
        <v>0</v>
      </c>
      <c r="I405" s="7">
        <v>0</v>
      </c>
    </row>
    <row r="406" spans="1:9" ht="76.5" x14ac:dyDescent="0.2">
      <c r="A406" s="4" t="s">
        <v>389</v>
      </c>
      <c r="B406" s="5" t="s">
        <v>923</v>
      </c>
      <c r="C406" s="7">
        <v>20895.099999999999</v>
      </c>
      <c r="D406" s="7">
        <v>20787</v>
      </c>
      <c r="E406" s="7">
        <v>0</v>
      </c>
      <c r="F406" s="7">
        <f t="shared" si="15"/>
        <v>0</v>
      </c>
      <c r="G406" s="7">
        <f t="shared" si="16"/>
        <v>0</v>
      </c>
      <c r="H406" s="7">
        <v>0</v>
      </c>
      <c r="I406" s="7">
        <v>0</v>
      </c>
    </row>
    <row r="407" spans="1:9" ht="38.25" x14ac:dyDescent="0.2">
      <c r="A407" s="4" t="s">
        <v>390</v>
      </c>
      <c r="B407" s="5" t="s">
        <v>924</v>
      </c>
      <c r="C407" s="7">
        <v>2722889.4</v>
      </c>
      <c r="D407" s="7">
        <v>2722889.4</v>
      </c>
      <c r="E407" s="7">
        <v>13919.084289999999</v>
      </c>
      <c r="F407" s="7">
        <f t="shared" si="15"/>
        <v>0.51118801556904958</v>
      </c>
      <c r="G407" s="7">
        <f t="shared" si="16"/>
        <v>0.51118801556904958</v>
      </c>
      <c r="H407" s="7">
        <v>1300248.64909</v>
      </c>
      <c r="I407" s="7">
        <f t="shared" si="17"/>
        <v>1.0704940397162876</v>
      </c>
    </row>
    <row r="408" spans="1:9" ht="51" x14ac:dyDescent="0.2">
      <c r="A408" s="4" t="s">
        <v>391</v>
      </c>
      <c r="B408" s="5" t="s">
        <v>925</v>
      </c>
      <c r="C408" s="7">
        <v>108345</v>
      </c>
      <c r="D408" s="7">
        <v>108345</v>
      </c>
      <c r="E408" s="7">
        <v>108345</v>
      </c>
      <c r="F408" s="7">
        <f t="shared" si="15"/>
        <v>100</v>
      </c>
      <c r="G408" s="7">
        <f t="shared" si="16"/>
        <v>100</v>
      </c>
      <c r="H408" s="7">
        <v>0</v>
      </c>
      <c r="I408" s="7">
        <v>0</v>
      </c>
    </row>
    <row r="409" spans="1:9" ht="63.75" x14ac:dyDescent="0.2">
      <c r="A409" s="4" t="s">
        <v>392</v>
      </c>
      <c r="B409" s="5" t="s">
        <v>926</v>
      </c>
      <c r="C409" s="7">
        <v>108345</v>
      </c>
      <c r="D409" s="7">
        <v>108345</v>
      </c>
      <c r="E409" s="7">
        <v>108345</v>
      </c>
      <c r="F409" s="7">
        <f t="shared" si="15"/>
        <v>100</v>
      </c>
      <c r="G409" s="7">
        <f t="shared" si="16"/>
        <v>100</v>
      </c>
      <c r="H409" s="7">
        <v>0</v>
      </c>
      <c r="I409" s="7">
        <v>0</v>
      </c>
    </row>
    <row r="410" spans="1:9" ht="38.25" x14ac:dyDescent="0.2">
      <c r="A410" s="4" t="s">
        <v>393</v>
      </c>
      <c r="B410" s="5" t="s">
        <v>927</v>
      </c>
      <c r="C410" s="7">
        <v>0</v>
      </c>
      <c r="D410" s="7">
        <v>506640.1</v>
      </c>
      <c r="E410" s="7">
        <v>413107.63111999998</v>
      </c>
      <c r="F410" s="7">
        <v>0</v>
      </c>
      <c r="G410" s="7">
        <f t="shared" si="16"/>
        <v>81.538676295066253</v>
      </c>
      <c r="H410" s="7">
        <v>233187.03627000001</v>
      </c>
      <c r="I410" s="7">
        <f t="shared" si="17"/>
        <v>177.15720295946275</v>
      </c>
    </row>
    <row r="411" spans="1:9" ht="38.25" x14ac:dyDescent="0.2">
      <c r="A411" s="4" t="s">
        <v>394</v>
      </c>
      <c r="B411" s="5" t="s">
        <v>928</v>
      </c>
      <c r="C411" s="7">
        <v>0</v>
      </c>
      <c r="D411" s="7">
        <v>506640.1</v>
      </c>
      <c r="E411" s="7">
        <v>413107.63111999998</v>
      </c>
      <c r="F411" s="7">
        <v>0</v>
      </c>
      <c r="G411" s="7">
        <f t="shared" si="16"/>
        <v>81.538676295066253</v>
      </c>
      <c r="H411" s="7">
        <v>233187.03627000001</v>
      </c>
      <c r="I411" s="7">
        <f t="shared" si="17"/>
        <v>177.15720295946275</v>
      </c>
    </row>
    <row r="412" spans="1:9" ht="63.75" x14ac:dyDescent="0.2">
      <c r="A412" s="4" t="s">
        <v>395</v>
      </c>
      <c r="B412" s="5" t="s">
        <v>929</v>
      </c>
      <c r="C412" s="7">
        <v>506640.1</v>
      </c>
      <c r="D412" s="7">
        <v>0</v>
      </c>
      <c r="E412" s="7">
        <v>0</v>
      </c>
      <c r="F412" s="7">
        <f t="shared" si="15"/>
        <v>0</v>
      </c>
      <c r="G412" s="7">
        <v>0</v>
      </c>
      <c r="H412" s="7">
        <v>0</v>
      </c>
      <c r="I412" s="7">
        <v>0</v>
      </c>
    </row>
    <row r="413" spans="1:9" ht="77.25" x14ac:dyDescent="0.25">
      <c r="A413" s="4" t="s">
        <v>396</v>
      </c>
      <c r="B413" s="37" t="s">
        <v>930</v>
      </c>
      <c r="C413" s="7">
        <v>506640.1</v>
      </c>
      <c r="D413" s="7">
        <v>0</v>
      </c>
      <c r="E413" s="7">
        <v>0</v>
      </c>
      <c r="F413" s="7">
        <f t="shared" si="15"/>
        <v>0</v>
      </c>
      <c r="G413" s="7">
        <v>0</v>
      </c>
      <c r="H413" s="7">
        <v>0</v>
      </c>
      <c r="I413" s="7">
        <v>0</v>
      </c>
    </row>
    <row r="414" spans="1:9" ht="39" x14ac:dyDescent="0.25">
      <c r="A414" s="4" t="s">
        <v>397</v>
      </c>
      <c r="B414" s="37" t="s">
        <v>931</v>
      </c>
      <c r="C414" s="7">
        <v>77363.600000000006</v>
      </c>
      <c r="D414" s="7">
        <v>77363.600000000006</v>
      </c>
      <c r="E414" s="7">
        <v>71649.52154999999</v>
      </c>
      <c r="F414" s="7">
        <f t="shared" si="15"/>
        <v>92.613996181666806</v>
      </c>
      <c r="G414" s="7">
        <f t="shared" si="16"/>
        <v>92.613996181666806</v>
      </c>
      <c r="H414" s="7">
        <v>34529.290139999997</v>
      </c>
      <c r="I414" s="7" t="s">
        <v>1363</v>
      </c>
    </row>
    <row r="415" spans="1:9" ht="38.25" x14ac:dyDescent="0.2">
      <c r="A415" s="4" t="s">
        <v>398</v>
      </c>
      <c r="B415" s="5" t="s">
        <v>932</v>
      </c>
      <c r="C415" s="7">
        <v>77363.600000000006</v>
      </c>
      <c r="D415" s="7">
        <v>77363.600000000006</v>
      </c>
      <c r="E415" s="7">
        <v>71649.52154999999</v>
      </c>
      <c r="F415" s="7">
        <f t="shared" si="15"/>
        <v>92.613996181666806</v>
      </c>
      <c r="G415" s="7">
        <f t="shared" si="16"/>
        <v>92.613996181666806</v>
      </c>
      <c r="H415" s="7">
        <v>34529.290139999997</v>
      </c>
      <c r="I415" s="7" t="s">
        <v>1363</v>
      </c>
    </row>
    <row r="416" spans="1:9" ht="25.5" x14ac:dyDescent="0.2">
      <c r="A416" s="4" t="s">
        <v>399</v>
      </c>
      <c r="B416" s="5" t="s">
        <v>933</v>
      </c>
      <c r="C416" s="7">
        <v>0</v>
      </c>
      <c r="D416" s="7">
        <v>18282.900000000001</v>
      </c>
      <c r="E416" s="7">
        <v>4923.6392500000002</v>
      </c>
      <c r="F416" s="7">
        <v>0</v>
      </c>
      <c r="G416" s="7">
        <f t="shared" si="16"/>
        <v>26.930296889443138</v>
      </c>
      <c r="H416" s="7">
        <v>16630.7</v>
      </c>
      <c r="I416" s="7">
        <f t="shared" si="17"/>
        <v>29.605724653802906</v>
      </c>
    </row>
    <row r="417" spans="1:14" s="15" customFormat="1" ht="25.5" x14ac:dyDescent="0.2">
      <c r="A417" s="4" t="s">
        <v>400</v>
      </c>
      <c r="B417" s="5" t="s">
        <v>934</v>
      </c>
      <c r="C417" s="7">
        <v>0</v>
      </c>
      <c r="D417" s="7">
        <v>18282.900000000001</v>
      </c>
      <c r="E417" s="7">
        <v>4923.6392500000002</v>
      </c>
      <c r="F417" s="7">
        <v>0</v>
      </c>
      <c r="G417" s="7">
        <f t="shared" si="16"/>
        <v>26.930296889443138</v>
      </c>
      <c r="H417" s="7">
        <v>16630.7</v>
      </c>
      <c r="I417" s="7">
        <f t="shared" si="17"/>
        <v>29.605724653802906</v>
      </c>
      <c r="N417" s="11"/>
    </row>
    <row r="418" spans="1:14" x14ac:dyDescent="0.2">
      <c r="A418" s="4" t="s">
        <v>401</v>
      </c>
      <c r="B418" s="5" t="s">
        <v>935</v>
      </c>
      <c r="C418" s="7">
        <v>4255752.7</v>
      </c>
      <c r="D418" s="7">
        <f>D419+D421+D423+D425+D426+D427+D429+D431+D433+D435+D437+D439+D441+D443+D445+D447+D449+D450+D452+D454+D456+D458+D460+D462</f>
        <v>3956205.5999999992</v>
      </c>
      <c r="E418" s="7">
        <v>3191859.47156</v>
      </c>
      <c r="F418" s="7">
        <f t="shared" si="15"/>
        <v>75.001056136556059</v>
      </c>
      <c r="G418" s="7">
        <f t="shared" si="16"/>
        <v>80.679817842631849</v>
      </c>
      <c r="H418" s="7">
        <v>3793689.0311799999</v>
      </c>
      <c r="I418" s="7">
        <f t="shared" si="17"/>
        <v>84.136033431480143</v>
      </c>
    </row>
    <row r="419" spans="1:14" ht="25.5" x14ac:dyDescent="0.2">
      <c r="A419" s="4" t="s">
        <v>402</v>
      </c>
      <c r="B419" s="5" t="s">
        <v>936</v>
      </c>
      <c r="C419" s="7">
        <v>37243.800000000003</v>
      </c>
      <c r="D419" s="7">
        <v>37243.800000000003</v>
      </c>
      <c r="E419" s="7">
        <v>0</v>
      </c>
      <c r="F419" s="7">
        <f t="shared" si="15"/>
        <v>0</v>
      </c>
      <c r="G419" s="7">
        <f t="shared" si="16"/>
        <v>0</v>
      </c>
      <c r="H419" s="7">
        <v>0</v>
      </c>
      <c r="I419" s="7">
        <v>0</v>
      </c>
    </row>
    <row r="420" spans="1:14" ht="25.5" x14ac:dyDescent="0.2">
      <c r="A420" s="4" t="s">
        <v>403</v>
      </c>
      <c r="B420" s="5" t="s">
        <v>937</v>
      </c>
      <c r="C420" s="7">
        <v>37243.800000000003</v>
      </c>
      <c r="D420" s="7">
        <v>37243.800000000003</v>
      </c>
      <c r="E420" s="7">
        <v>0</v>
      </c>
      <c r="F420" s="7">
        <f t="shared" ref="F420:F484" si="18">E420/C420*100</f>
        <v>0</v>
      </c>
      <c r="G420" s="7">
        <f t="shared" ref="G420:G484" si="19">E420/D420*100</f>
        <v>0</v>
      </c>
      <c r="H420" s="7">
        <v>0</v>
      </c>
      <c r="I420" s="7">
        <v>0</v>
      </c>
      <c r="N420" s="15"/>
    </row>
    <row r="421" spans="1:14" ht="26.25" x14ac:dyDescent="0.25">
      <c r="A421" s="4" t="s">
        <v>404</v>
      </c>
      <c r="B421" s="37" t="s">
        <v>938</v>
      </c>
      <c r="C421" s="7">
        <v>30033.1</v>
      </c>
      <c r="D421" s="7">
        <v>30033.1</v>
      </c>
      <c r="E421" s="7">
        <v>30033.1</v>
      </c>
      <c r="F421" s="7">
        <f t="shared" si="18"/>
        <v>100</v>
      </c>
      <c r="G421" s="7">
        <f t="shared" si="19"/>
        <v>100</v>
      </c>
      <c r="H421" s="7">
        <v>31507.3</v>
      </c>
      <c r="I421" s="7">
        <f t="shared" ref="I421:I485" si="20">E421/H421*100</f>
        <v>95.321084320141679</v>
      </c>
      <c r="N421" s="15"/>
    </row>
    <row r="422" spans="1:14" ht="39" x14ac:dyDescent="0.25">
      <c r="A422" s="4" t="s">
        <v>405</v>
      </c>
      <c r="B422" s="37" t="s">
        <v>939</v>
      </c>
      <c r="C422" s="7">
        <v>30033.1</v>
      </c>
      <c r="D422" s="7">
        <v>30033.1</v>
      </c>
      <c r="E422" s="7">
        <v>30033.1</v>
      </c>
      <c r="F422" s="7">
        <f t="shared" si="18"/>
        <v>100</v>
      </c>
      <c r="G422" s="7">
        <f t="shared" si="19"/>
        <v>100</v>
      </c>
      <c r="H422" s="7">
        <v>31507.3</v>
      </c>
      <c r="I422" s="7">
        <f t="shared" si="20"/>
        <v>95.321084320141679</v>
      </c>
      <c r="N422" s="15"/>
    </row>
    <row r="423" spans="1:14" ht="38.25" x14ac:dyDescent="0.2">
      <c r="A423" s="4" t="s">
        <v>406</v>
      </c>
      <c r="B423" s="5" t="s">
        <v>940</v>
      </c>
      <c r="C423" s="7">
        <v>786.3</v>
      </c>
      <c r="D423" s="7">
        <v>786.3</v>
      </c>
      <c r="E423" s="7">
        <v>786.3</v>
      </c>
      <c r="F423" s="7">
        <f t="shared" si="18"/>
        <v>100</v>
      </c>
      <c r="G423" s="7">
        <f t="shared" si="19"/>
        <v>100</v>
      </c>
      <c r="H423" s="7">
        <v>708.7</v>
      </c>
      <c r="I423" s="7">
        <f t="shared" si="20"/>
        <v>110.94962607591363</v>
      </c>
    </row>
    <row r="424" spans="1:14" ht="38.25" x14ac:dyDescent="0.2">
      <c r="A424" s="4" t="s">
        <v>407</v>
      </c>
      <c r="B424" s="5" t="s">
        <v>941</v>
      </c>
      <c r="C424" s="7">
        <v>786.3</v>
      </c>
      <c r="D424" s="7">
        <v>786.3</v>
      </c>
      <c r="E424" s="7">
        <v>786.3</v>
      </c>
      <c r="F424" s="7">
        <f t="shared" si="18"/>
        <v>100</v>
      </c>
      <c r="G424" s="7">
        <f t="shared" si="19"/>
        <v>100</v>
      </c>
      <c r="H424" s="7">
        <v>708.7</v>
      </c>
      <c r="I424" s="7">
        <f t="shared" si="20"/>
        <v>110.94962607591363</v>
      </c>
    </row>
    <row r="425" spans="1:14" ht="25.5" x14ac:dyDescent="0.2">
      <c r="A425" s="4" t="s">
        <v>408</v>
      </c>
      <c r="B425" s="5" t="s">
        <v>942</v>
      </c>
      <c r="C425" s="7">
        <v>13619.7</v>
      </c>
      <c r="D425" s="7">
        <v>13619.7</v>
      </c>
      <c r="E425" s="7">
        <v>7604.5193899999995</v>
      </c>
      <c r="F425" s="7">
        <f t="shared" si="18"/>
        <v>55.834705536832672</v>
      </c>
      <c r="G425" s="7">
        <f t="shared" si="19"/>
        <v>55.834705536832672</v>
      </c>
      <c r="H425" s="7">
        <v>0</v>
      </c>
      <c r="I425" s="7">
        <v>0</v>
      </c>
    </row>
    <row r="426" spans="1:14" ht="25.5" x14ac:dyDescent="0.2">
      <c r="A426" s="4" t="s">
        <v>409</v>
      </c>
      <c r="B426" s="5" t="s">
        <v>943</v>
      </c>
      <c r="C426" s="7">
        <v>248677.5</v>
      </c>
      <c r="D426" s="7">
        <v>251186.3</v>
      </c>
      <c r="E426" s="7">
        <v>199477.76947999999</v>
      </c>
      <c r="F426" s="7">
        <f t="shared" si="18"/>
        <v>80.215447509324321</v>
      </c>
      <c r="G426" s="7">
        <f t="shared" si="19"/>
        <v>79.41427119233812</v>
      </c>
      <c r="H426" s="7">
        <v>256357.52929000001</v>
      </c>
      <c r="I426" s="7">
        <f t="shared" si="20"/>
        <v>77.81233109574255</v>
      </c>
    </row>
    <row r="427" spans="1:14" ht="63.75" x14ac:dyDescent="0.2">
      <c r="A427" s="4" t="s">
        <v>410</v>
      </c>
      <c r="B427" s="5" t="s">
        <v>944</v>
      </c>
      <c r="C427" s="7">
        <v>22891.8</v>
      </c>
      <c r="D427" s="7">
        <v>22891.8</v>
      </c>
      <c r="E427" s="7">
        <v>3065.4</v>
      </c>
      <c r="F427" s="7">
        <f t="shared" si="18"/>
        <v>13.390821167404923</v>
      </c>
      <c r="G427" s="7">
        <f t="shared" si="19"/>
        <v>13.390821167404923</v>
      </c>
      <c r="H427" s="7">
        <v>10262.4</v>
      </c>
      <c r="I427" s="7">
        <f t="shared" si="20"/>
        <v>29.870205799812911</v>
      </c>
    </row>
    <row r="428" spans="1:14" ht="63.75" x14ac:dyDescent="0.2">
      <c r="A428" s="4" t="s">
        <v>411</v>
      </c>
      <c r="B428" s="5" t="s">
        <v>945</v>
      </c>
      <c r="C428" s="7">
        <v>22891.8</v>
      </c>
      <c r="D428" s="7">
        <v>22891.8</v>
      </c>
      <c r="E428" s="7">
        <v>3065.4</v>
      </c>
      <c r="F428" s="7">
        <f t="shared" si="18"/>
        <v>13.390821167404923</v>
      </c>
      <c r="G428" s="7">
        <f t="shared" si="19"/>
        <v>13.390821167404923</v>
      </c>
      <c r="H428" s="7">
        <v>10262.4</v>
      </c>
      <c r="I428" s="7">
        <f t="shared" si="20"/>
        <v>29.870205799812911</v>
      </c>
    </row>
    <row r="429" spans="1:14" ht="38.25" x14ac:dyDescent="0.2">
      <c r="A429" s="4" t="s">
        <v>412</v>
      </c>
      <c r="B429" s="5" t="s">
        <v>946</v>
      </c>
      <c r="C429" s="7">
        <v>6145.3</v>
      </c>
      <c r="D429" s="7">
        <v>6145.3</v>
      </c>
      <c r="E429" s="7">
        <v>6145.3</v>
      </c>
      <c r="F429" s="7">
        <f t="shared" si="18"/>
        <v>100</v>
      </c>
      <c r="G429" s="7">
        <f t="shared" si="19"/>
        <v>100</v>
      </c>
      <c r="H429" s="7">
        <v>9182.1</v>
      </c>
      <c r="I429" s="7">
        <f t="shared" si="20"/>
        <v>66.926955707300067</v>
      </c>
    </row>
    <row r="430" spans="1:14" ht="38.25" x14ac:dyDescent="0.2">
      <c r="A430" s="4" t="s">
        <v>413</v>
      </c>
      <c r="B430" s="5" t="s">
        <v>947</v>
      </c>
      <c r="C430" s="7">
        <v>6145.3</v>
      </c>
      <c r="D430" s="7">
        <v>6145.3</v>
      </c>
      <c r="E430" s="7">
        <v>6145.3</v>
      </c>
      <c r="F430" s="7">
        <f t="shared" si="18"/>
        <v>100</v>
      </c>
      <c r="G430" s="7">
        <f t="shared" si="19"/>
        <v>100</v>
      </c>
      <c r="H430" s="7">
        <v>9182.1</v>
      </c>
      <c r="I430" s="7">
        <f t="shared" si="20"/>
        <v>66.926955707300067</v>
      </c>
    </row>
    <row r="431" spans="1:14" ht="38.25" x14ac:dyDescent="0.2">
      <c r="A431" s="4" t="s">
        <v>414</v>
      </c>
      <c r="B431" s="5" t="s">
        <v>948</v>
      </c>
      <c r="C431" s="7">
        <v>33781.599999999999</v>
      </c>
      <c r="D431" s="7">
        <v>33781.599999999999</v>
      </c>
      <c r="E431" s="7">
        <v>25325.400809999999</v>
      </c>
      <c r="F431" s="7">
        <f t="shared" si="18"/>
        <v>74.968032331209884</v>
      </c>
      <c r="G431" s="7">
        <f t="shared" si="19"/>
        <v>74.968032331209884</v>
      </c>
      <c r="H431" s="7">
        <v>24106.023649999999</v>
      </c>
      <c r="I431" s="7">
        <f t="shared" si="20"/>
        <v>105.05839195092635</v>
      </c>
    </row>
    <row r="432" spans="1:14" ht="38.25" x14ac:dyDescent="0.2">
      <c r="A432" s="4" t="s">
        <v>415</v>
      </c>
      <c r="B432" s="5" t="s">
        <v>949</v>
      </c>
      <c r="C432" s="7">
        <v>33781.599999999999</v>
      </c>
      <c r="D432" s="7">
        <v>33781.599999999999</v>
      </c>
      <c r="E432" s="7">
        <v>25325.400809999999</v>
      </c>
      <c r="F432" s="7">
        <f t="shared" si="18"/>
        <v>74.968032331209884</v>
      </c>
      <c r="G432" s="7">
        <f t="shared" si="19"/>
        <v>74.968032331209884</v>
      </c>
      <c r="H432" s="7">
        <v>24106.023649999999</v>
      </c>
      <c r="I432" s="7">
        <f t="shared" si="20"/>
        <v>105.05839195092635</v>
      </c>
    </row>
    <row r="433" spans="1:14" ht="38.25" x14ac:dyDescent="0.2">
      <c r="A433" s="4" t="s">
        <v>416</v>
      </c>
      <c r="B433" s="5" t="s">
        <v>950</v>
      </c>
      <c r="C433" s="7">
        <v>7602.1</v>
      </c>
      <c r="D433" s="7">
        <v>7602.1</v>
      </c>
      <c r="E433" s="7">
        <v>7528.86</v>
      </c>
      <c r="F433" s="7">
        <f t="shared" si="18"/>
        <v>99.036581997079736</v>
      </c>
      <c r="G433" s="7">
        <f t="shared" si="19"/>
        <v>99.036581997079736</v>
      </c>
      <c r="H433" s="7">
        <v>7276.6080000000002</v>
      </c>
      <c r="I433" s="7">
        <f t="shared" si="20"/>
        <v>103.46661521412173</v>
      </c>
    </row>
    <row r="434" spans="1:14" ht="51" x14ac:dyDescent="0.2">
      <c r="A434" s="4" t="s">
        <v>417</v>
      </c>
      <c r="B434" s="5" t="s">
        <v>951</v>
      </c>
      <c r="C434" s="7">
        <v>7602.1</v>
      </c>
      <c r="D434" s="7">
        <v>7602.1</v>
      </c>
      <c r="E434" s="7">
        <v>7528.86</v>
      </c>
      <c r="F434" s="7">
        <f t="shared" si="18"/>
        <v>99.036581997079736</v>
      </c>
      <c r="G434" s="7">
        <f t="shared" si="19"/>
        <v>99.036581997079736</v>
      </c>
      <c r="H434" s="7">
        <v>7276.6080000000002</v>
      </c>
      <c r="I434" s="7">
        <f t="shared" si="20"/>
        <v>103.46661521412173</v>
      </c>
    </row>
    <row r="435" spans="1:14" ht="38.25" x14ac:dyDescent="0.2">
      <c r="A435" s="4" t="s">
        <v>418</v>
      </c>
      <c r="B435" s="5" t="s">
        <v>952</v>
      </c>
      <c r="C435" s="7">
        <v>77234.399999999994</v>
      </c>
      <c r="D435" s="7">
        <v>77234.399999999994</v>
      </c>
      <c r="E435" s="7">
        <v>75685.754959999991</v>
      </c>
      <c r="F435" s="7">
        <f t="shared" si="18"/>
        <v>97.99487658349129</v>
      </c>
      <c r="G435" s="7">
        <f t="shared" si="19"/>
        <v>97.99487658349129</v>
      </c>
      <c r="H435" s="7">
        <v>73966.772890000007</v>
      </c>
      <c r="I435" s="7">
        <f t="shared" si="20"/>
        <v>102.32399225062363</v>
      </c>
    </row>
    <row r="436" spans="1:14" s="15" customFormat="1" ht="51" x14ac:dyDescent="0.2">
      <c r="A436" s="4" t="s">
        <v>419</v>
      </c>
      <c r="B436" s="5" t="s">
        <v>953</v>
      </c>
      <c r="C436" s="7">
        <v>77234.399999999994</v>
      </c>
      <c r="D436" s="7">
        <v>77234.399999999994</v>
      </c>
      <c r="E436" s="7">
        <v>75685.754959999991</v>
      </c>
      <c r="F436" s="7">
        <f t="shared" si="18"/>
        <v>97.99487658349129</v>
      </c>
      <c r="G436" s="7">
        <f t="shared" si="19"/>
        <v>97.99487658349129</v>
      </c>
      <c r="H436" s="7">
        <v>73966.772890000007</v>
      </c>
      <c r="I436" s="7">
        <f t="shared" si="20"/>
        <v>102.32399225062363</v>
      </c>
      <c r="N436" s="11"/>
    </row>
    <row r="437" spans="1:14" s="15" customFormat="1" ht="51" x14ac:dyDescent="0.2">
      <c r="A437" s="4" t="s">
        <v>420</v>
      </c>
      <c r="B437" s="5" t="s">
        <v>954</v>
      </c>
      <c r="C437" s="7">
        <v>17.3</v>
      </c>
      <c r="D437" s="7">
        <v>17.3</v>
      </c>
      <c r="E437" s="7">
        <v>14.2715</v>
      </c>
      <c r="F437" s="7">
        <f t="shared" si="18"/>
        <v>82.494219653179186</v>
      </c>
      <c r="G437" s="7">
        <f t="shared" si="19"/>
        <v>82.494219653179186</v>
      </c>
      <c r="H437" s="7">
        <v>13.865500000000001</v>
      </c>
      <c r="I437" s="7">
        <f t="shared" si="20"/>
        <v>102.92813097255777</v>
      </c>
      <c r="N437" s="11"/>
    </row>
    <row r="438" spans="1:14" s="15" customFormat="1" ht="63.75" x14ac:dyDescent="0.2">
      <c r="A438" s="4" t="s">
        <v>421</v>
      </c>
      <c r="B438" s="5" t="s">
        <v>955</v>
      </c>
      <c r="C438" s="7">
        <v>17.3</v>
      </c>
      <c r="D438" s="7">
        <v>17.3</v>
      </c>
      <c r="E438" s="7">
        <v>14.2715</v>
      </c>
      <c r="F438" s="7">
        <f t="shared" si="18"/>
        <v>82.494219653179186</v>
      </c>
      <c r="G438" s="7">
        <f t="shared" si="19"/>
        <v>82.494219653179186</v>
      </c>
      <c r="H438" s="7">
        <v>13.865500000000001</v>
      </c>
      <c r="I438" s="7">
        <f t="shared" si="20"/>
        <v>102.92813097255777</v>
      </c>
      <c r="N438" s="11"/>
    </row>
    <row r="439" spans="1:14" s="15" customFormat="1" ht="25.5" x14ac:dyDescent="0.2">
      <c r="A439" s="4" t="s">
        <v>422</v>
      </c>
      <c r="B439" s="5" t="s">
        <v>956</v>
      </c>
      <c r="C439" s="7">
        <v>884064.1</v>
      </c>
      <c r="D439" s="7">
        <v>884064.1</v>
      </c>
      <c r="E439" s="7">
        <v>776102.84031</v>
      </c>
      <c r="F439" s="7">
        <f t="shared" si="18"/>
        <v>87.788073320701514</v>
      </c>
      <c r="G439" s="7">
        <f t="shared" si="19"/>
        <v>87.788073320701514</v>
      </c>
      <c r="H439" s="7">
        <v>826286.39847999997</v>
      </c>
      <c r="I439" s="7">
        <f t="shared" si="20"/>
        <v>93.926614517397908</v>
      </c>
      <c r="N439" s="11"/>
    </row>
    <row r="440" spans="1:14" s="15" customFormat="1" ht="25.5" x14ac:dyDescent="0.2">
      <c r="A440" s="4" t="s">
        <v>423</v>
      </c>
      <c r="B440" s="5" t="s">
        <v>957</v>
      </c>
      <c r="C440" s="7">
        <v>884064.1</v>
      </c>
      <c r="D440" s="7">
        <v>884064.1</v>
      </c>
      <c r="E440" s="7">
        <v>776102.84031</v>
      </c>
      <c r="F440" s="7">
        <f t="shared" si="18"/>
        <v>87.788073320701514</v>
      </c>
      <c r="G440" s="7">
        <f t="shared" si="19"/>
        <v>87.788073320701514</v>
      </c>
      <c r="H440" s="7">
        <v>826286.39847999997</v>
      </c>
      <c r="I440" s="7">
        <f t="shared" si="20"/>
        <v>93.926614517397908</v>
      </c>
      <c r="N440" s="11"/>
    </row>
    <row r="441" spans="1:14" s="15" customFormat="1" ht="25.5" x14ac:dyDescent="0.2">
      <c r="A441" s="4" t="s">
        <v>424</v>
      </c>
      <c r="B441" s="5" t="s">
        <v>958</v>
      </c>
      <c r="C441" s="7">
        <v>9816.6</v>
      </c>
      <c r="D441" s="7">
        <v>9816.6</v>
      </c>
      <c r="E441" s="7">
        <v>7455.9086600000001</v>
      </c>
      <c r="F441" s="7">
        <f t="shared" si="18"/>
        <v>75.952047144632559</v>
      </c>
      <c r="G441" s="7">
        <f t="shared" si="19"/>
        <v>75.952047144632559</v>
      </c>
      <c r="H441" s="7">
        <v>5681.6170300000003</v>
      </c>
      <c r="I441" s="7">
        <f t="shared" si="20"/>
        <v>131.22863826673654</v>
      </c>
    </row>
    <row r="442" spans="1:14" s="15" customFormat="1" ht="38.25" x14ac:dyDescent="0.2">
      <c r="A442" s="4" t="s">
        <v>425</v>
      </c>
      <c r="B442" s="5" t="s">
        <v>959</v>
      </c>
      <c r="C442" s="7">
        <v>9816.6</v>
      </c>
      <c r="D442" s="7">
        <v>9816.6</v>
      </c>
      <c r="E442" s="7">
        <v>7455.9086600000001</v>
      </c>
      <c r="F442" s="7">
        <f t="shared" si="18"/>
        <v>75.952047144632559</v>
      </c>
      <c r="G442" s="7">
        <f t="shared" si="19"/>
        <v>75.952047144632559</v>
      </c>
      <c r="H442" s="7">
        <v>5681.6170300000003</v>
      </c>
      <c r="I442" s="7">
        <f t="shared" si="20"/>
        <v>131.22863826673654</v>
      </c>
    </row>
    <row r="443" spans="1:14" s="15" customFormat="1" ht="63.75" x14ac:dyDescent="0.2">
      <c r="A443" s="4" t="s">
        <v>426</v>
      </c>
      <c r="B443" s="5" t="s">
        <v>960</v>
      </c>
      <c r="C443" s="7">
        <v>5142.2</v>
      </c>
      <c r="D443" s="7">
        <v>5142.2</v>
      </c>
      <c r="E443" s="7">
        <v>2621.54052</v>
      </c>
      <c r="F443" s="7">
        <f t="shared" si="18"/>
        <v>50.980913227801331</v>
      </c>
      <c r="G443" s="7">
        <f t="shared" si="19"/>
        <v>50.980913227801331</v>
      </c>
      <c r="H443" s="7">
        <v>3493.5348399999998</v>
      </c>
      <c r="I443" s="7">
        <f t="shared" si="20"/>
        <v>75.039770320424225</v>
      </c>
    </row>
    <row r="444" spans="1:14" s="15" customFormat="1" ht="76.5" x14ac:dyDescent="0.2">
      <c r="A444" s="4" t="s">
        <v>427</v>
      </c>
      <c r="B444" s="5" t="s">
        <v>961</v>
      </c>
      <c r="C444" s="7">
        <v>5142.2</v>
      </c>
      <c r="D444" s="7">
        <v>5142.2</v>
      </c>
      <c r="E444" s="7">
        <v>2621.54052</v>
      </c>
      <c r="F444" s="7">
        <f t="shared" si="18"/>
        <v>50.980913227801331</v>
      </c>
      <c r="G444" s="7">
        <f t="shared" si="19"/>
        <v>50.980913227801331</v>
      </c>
      <c r="H444" s="7">
        <v>3493.5348399999998</v>
      </c>
      <c r="I444" s="7">
        <f t="shared" si="20"/>
        <v>75.039770320424225</v>
      </c>
    </row>
    <row r="445" spans="1:14" s="15" customFormat="1" ht="63.75" x14ac:dyDescent="0.2">
      <c r="A445" s="4" t="s">
        <v>428</v>
      </c>
      <c r="B445" s="5" t="s">
        <v>962</v>
      </c>
      <c r="C445" s="7">
        <v>154.4</v>
      </c>
      <c r="D445" s="7">
        <v>154.4</v>
      </c>
      <c r="E445" s="7">
        <v>122.67274</v>
      </c>
      <c r="F445" s="7">
        <f t="shared" si="18"/>
        <v>79.451256476683938</v>
      </c>
      <c r="G445" s="7">
        <f t="shared" si="19"/>
        <v>79.451256476683938</v>
      </c>
      <c r="H445" s="7">
        <v>141.77914999999999</v>
      </c>
      <c r="I445" s="7">
        <f t="shared" si="20"/>
        <v>86.523822437925475</v>
      </c>
    </row>
    <row r="446" spans="1:14" s="15" customFormat="1" ht="63.75" x14ac:dyDescent="0.2">
      <c r="A446" s="4" t="s">
        <v>429</v>
      </c>
      <c r="B446" s="5" t="s">
        <v>963</v>
      </c>
      <c r="C446" s="7">
        <v>154.4</v>
      </c>
      <c r="D446" s="7">
        <v>154.4</v>
      </c>
      <c r="E446" s="7">
        <v>122.67274</v>
      </c>
      <c r="F446" s="7">
        <f t="shared" si="18"/>
        <v>79.451256476683938</v>
      </c>
      <c r="G446" s="7">
        <f t="shared" si="19"/>
        <v>79.451256476683938</v>
      </c>
      <c r="H446" s="7">
        <v>141.77914999999999</v>
      </c>
      <c r="I446" s="7">
        <f t="shared" si="20"/>
        <v>86.523822437925475</v>
      </c>
    </row>
    <row r="447" spans="1:14" s="15" customFormat="1" ht="51" x14ac:dyDescent="0.2">
      <c r="A447" s="4" t="s">
        <v>430</v>
      </c>
      <c r="B447" s="5" t="s">
        <v>964</v>
      </c>
      <c r="C447" s="7">
        <v>695249.9</v>
      </c>
      <c r="D447" s="7">
        <v>451124.9</v>
      </c>
      <c r="E447" s="7">
        <v>371212.48881000001</v>
      </c>
      <c r="F447" s="7">
        <f t="shared" si="18"/>
        <v>53.392670579312565</v>
      </c>
      <c r="G447" s="7">
        <f t="shared" si="19"/>
        <v>82.285967546903308</v>
      </c>
      <c r="H447" s="7">
        <v>1029675.9855800001</v>
      </c>
      <c r="I447" s="7">
        <f t="shared" si="20"/>
        <v>36.051388398740009</v>
      </c>
    </row>
    <row r="448" spans="1:14" s="15" customFormat="1" ht="76.5" x14ac:dyDescent="0.2">
      <c r="A448" s="4" t="s">
        <v>431</v>
      </c>
      <c r="B448" s="5" t="s">
        <v>965</v>
      </c>
      <c r="C448" s="7">
        <v>498700.6</v>
      </c>
      <c r="D448" s="7">
        <v>427290.8</v>
      </c>
      <c r="E448" s="7">
        <v>341119.62877999997</v>
      </c>
      <c r="F448" s="7">
        <f t="shared" si="18"/>
        <v>68.401688062937964</v>
      </c>
      <c r="G448" s="7">
        <f t="shared" si="19"/>
        <v>79.833132091774502</v>
      </c>
      <c r="H448" s="7">
        <v>331109.15233999997</v>
      </c>
      <c r="I448" s="7">
        <f t="shared" si="20"/>
        <v>103.02331613887881</v>
      </c>
    </row>
    <row r="449" spans="1:14" s="15" customFormat="1" ht="89.25" x14ac:dyDescent="0.2">
      <c r="A449" s="4" t="s">
        <v>432</v>
      </c>
      <c r="B449" s="5" t="s">
        <v>966</v>
      </c>
      <c r="C449" s="7">
        <v>498700.6</v>
      </c>
      <c r="D449" s="7">
        <v>427290.8</v>
      </c>
      <c r="E449" s="7">
        <v>341119.62877999997</v>
      </c>
      <c r="F449" s="7">
        <f t="shared" si="18"/>
        <v>68.401688062937964</v>
      </c>
      <c r="G449" s="7">
        <f t="shared" si="19"/>
        <v>79.833132091774502</v>
      </c>
      <c r="H449" s="7">
        <v>331109.15233999997</v>
      </c>
      <c r="I449" s="7">
        <f t="shared" si="20"/>
        <v>103.02331613887881</v>
      </c>
    </row>
    <row r="450" spans="1:14" s="15" customFormat="1" x14ac:dyDescent="0.2">
      <c r="A450" s="4" t="s">
        <v>433</v>
      </c>
      <c r="B450" s="5" t="s">
        <v>967</v>
      </c>
      <c r="C450" s="7">
        <v>34156</v>
      </c>
      <c r="D450" s="7">
        <v>34156</v>
      </c>
      <c r="E450" s="7">
        <v>34156</v>
      </c>
      <c r="F450" s="7">
        <f t="shared" si="18"/>
        <v>100</v>
      </c>
      <c r="G450" s="7">
        <f t="shared" si="19"/>
        <v>100</v>
      </c>
      <c r="H450" s="7">
        <v>40473.699999999997</v>
      </c>
      <c r="I450" s="7">
        <f t="shared" si="20"/>
        <v>84.390604268945026</v>
      </c>
    </row>
    <row r="451" spans="1:14" s="15" customFormat="1" ht="25.5" x14ac:dyDescent="0.2">
      <c r="A451" s="4" t="s">
        <v>434</v>
      </c>
      <c r="B451" s="5" t="s">
        <v>968</v>
      </c>
      <c r="C451" s="7">
        <v>34156</v>
      </c>
      <c r="D451" s="7">
        <v>34156</v>
      </c>
      <c r="E451" s="7">
        <v>34156</v>
      </c>
      <c r="F451" s="7">
        <f t="shared" si="18"/>
        <v>100</v>
      </c>
      <c r="G451" s="7">
        <f t="shared" si="19"/>
        <v>100</v>
      </c>
      <c r="H451" s="7">
        <v>40473.699999999997</v>
      </c>
      <c r="I451" s="7">
        <f t="shared" si="20"/>
        <v>84.390604268945026</v>
      </c>
    </row>
    <row r="452" spans="1:14" s="15" customFormat="1" ht="51" x14ac:dyDescent="0.2">
      <c r="A452" s="4" t="s">
        <v>435</v>
      </c>
      <c r="B452" s="5" t="s">
        <v>969</v>
      </c>
      <c r="C452" s="7">
        <v>35323.4</v>
      </c>
      <c r="D452" s="7">
        <v>35323.4</v>
      </c>
      <c r="E452" s="7">
        <v>35323.4</v>
      </c>
      <c r="F452" s="7">
        <f t="shared" si="18"/>
        <v>100</v>
      </c>
      <c r="G452" s="7">
        <f t="shared" si="19"/>
        <v>100</v>
      </c>
      <c r="H452" s="7">
        <v>8661.7512399999996</v>
      </c>
      <c r="I452" s="7" t="s">
        <v>1363</v>
      </c>
    </row>
    <row r="453" spans="1:14" ht="51" x14ac:dyDescent="0.2">
      <c r="A453" s="4" t="s">
        <v>436</v>
      </c>
      <c r="B453" s="5" t="s">
        <v>970</v>
      </c>
      <c r="C453" s="7">
        <v>35323.4</v>
      </c>
      <c r="D453" s="7">
        <v>35323.4</v>
      </c>
      <c r="E453" s="7">
        <v>35323.4</v>
      </c>
      <c r="F453" s="7">
        <f t="shared" si="18"/>
        <v>100</v>
      </c>
      <c r="G453" s="7">
        <f t="shared" si="19"/>
        <v>100</v>
      </c>
      <c r="H453" s="7">
        <v>8661.7512399999996</v>
      </c>
      <c r="I453" s="7" t="s">
        <v>1363</v>
      </c>
      <c r="N453" s="15"/>
    </row>
    <row r="454" spans="1:14" ht="51" x14ac:dyDescent="0.2">
      <c r="A454" s="4" t="s">
        <v>437</v>
      </c>
      <c r="B454" s="5" t="s">
        <v>971</v>
      </c>
      <c r="C454" s="7">
        <v>17440</v>
      </c>
      <c r="D454" s="7">
        <v>17440</v>
      </c>
      <c r="E454" s="7">
        <v>17440</v>
      </c>
      <c r="F454" s="7">
        <f t="shared" si="18"/>
        <v>100</v>
      </c>
      <c r="G454" s="7">
        <f t="shared" si="19"/>
        <v>100</v>
      </c>
      <c r="H454" s="7">
        <v>16433.712349999998</v>
      </c>
      <c r="I454" s="7">
        <f t="shared" si="20"/>
        <v>106.123313032189</v>
      </c>
      <c r="N454" s="15"/>
    </row>
    <row r="455" spans="1:14" ht="51" x14ac:dyDescent="0.2">
      <c r="A455" s="4" t="s">
        <v>438</v>
      </c>
      <c r="B455" s="5" t="s">
        <v>972</v>
      </c>
      <c r="C455" s="7">
        <v>17440</v>
      </c>
      <c r="D455" s="7">
        <v>17440</v>
      </c>
      <c r="E455" s="7">
        <v>17440</v>
      </c>
      <c r="F455" s="7">
        <f t="shared" si="18"/>
        <v>100</v>
      </c>
      <c r="G455" s="7">
        <f t="shared" si="19"/>
        <v>100</v>
      </c>
      <c r="H455" s="7">
        <v>16433.712349999998</v>
      </c>
      <c r="I455" s="7">
        <f t="shared" si="20"/>
        <v>106.123313032189</v>
      </c>
      <c r="N455" s="15"/>
    </row>
    <row r="456" spans="1:14" ht="63.75" x14ac:dyDescent="0.2">
      <c r="A456" s="4" t="s">
        <v>439</v>
      </c>
      <c r="B456" s="5" t="s">
        <v>973</v>
      </c>
      <c r="C456" s="7">
        <v>300319.40000000002</v>
      </c>
      <c r="D456" s="7">
        <v>313798.3</v>
      </c>
      <c r="E456" s="7">
        <v>287586.53717999998</v>
      </c>
      <c r="F456" s="7">
        <f t="shared" si="18"/>
        <v>95.760226339024371</v>
      </c>
      <c r="G456" s="7">
        <f t="shared" si="19"/>
        <v>91.646939189919124</v>
      </c>
      <c r="H456" s="7">
        <v>273737.14794</v>
      </c>
      <c r="I456" s="7">
        <f t="shared" si="20"/>
        <v>105.05937515029404</v>
      </c>
      <c r="N456" s="15"/>
    </row>
    <row r="457" spans="1:14" ht="63.75" x14ac:dyDescent="0.2">
      <c r="A457" s="4" t="s">
        <v>440</v>
      </c>
      <c r="B457" s="5" t="s">
        <v>974</v>
      </c>
      <c r="C457" s="7">
        <v>300319.40000000002</v>
      </c>
      <c r="D457" s="7">
        <v>313798.3</v>
      </c>
      <c r="E457" s="7">
        <v>287586.53717999998</v>
      </c>
      <c r="F457" s="7">
        <f t="shared" si="18"/>
        <v>95.760226339024371</v>
      </c>
      <c r="G457" s="7">
        <f t="shared" si="19"/>
        <v>91.646939189919124</v>
      </c>
      <c r="H457" s="7">
        <v>273737.14794</v>
      </c>
      <c r="I457" s="7">
        <f t="shared" si="20"/>
        <v>105.05937515029404</v>
      </c>
      <c r="N457" s="15"/>
    </row>
    <row r="458" spans="1:14" x14ac:dyDescent="0.2">
      <c r="A458" s="4" t="s">
        <v>441</v>
      </c>
      <c r="B458" s="5" t="s">
        <v>975</v>
      </c>
      <c r="C458" s="7">
        <v>19465.900000000001</v>
      </c>
      <c r="D458" s="7">
        <v>19465.900000000001</v>
      </c>
      <c r="E458" s="7">
        <v>19465.900000000001</v>
      </c>
      <c r="F458" s="7">
        <f t="shared" si="18"/>
        <v>100</v>
      </c>
      <c r="G458" s="7">
        <f t="shared" si="19"/>
        <v>100</v>
      </c>
      <c r="H458" s="7">
        <v>0</v>
      </c>
      <c r="I458" s="7">
        <v>0</v>
      </c>
    </row>
    <row r="459" spans="1:14" ht="25.5" x14ac:dyDescent="0.2">
      <c r="A459" s="4" t="s">
        <v>442</v>
      </c>
      <c r="B459" s="5" t="s">
        <v>976</v>
      </c>
      <c r="C459" s="7">
        <v>19465.900000000001</v>
      </c>
      <c r="D459" s="7">
        <v>19465.900000000001</v>
      </c>
      <c r="E459" s="7">
        <v>19465.900000000001</v>
      </c>
      <c r="F459" s="7">
        <f t="shared" si="18"/>
        <v>100</v>
      </c>
      <c r="G459" s="7">
        <f t="shared" si="19"/>
        <v>100</v>
      </c>
      <c r="H459" s="7">
        <v>0</v>
      </c>
      <c r="I459" s="7">
        <v>0</v>
      </c>
    </row>
    <row r="460" spans="1:14" ht="25.5" x14ac:dyDescent="0.2">
      <c r="A460" s="4" t="s">
        <v>443</v>
      </c>
      <c r="B460" s="5" t="s">
        <v>977</v>
      </c>
      <c r="C460" s="7">
        <v>1159396.8999999999</v>
      </c>
      <c r="D460" s="7">
        <v>1159396.8999999999</v>
      </c>
      <c r="E460" s="7">
        <v>879313.87661000004</v>
      </c>
      <c r="F460" s="7">
        <f t="shared" si="18"/>
        <v>75.842351882258797</v>
      </c>
      <c r="G460" s="7">
        <f t="shared" si="19"/>
        <v>75.842351882258797</v>
      </c>
      <c r="H460" s="7">
        <v>741998.61098999996</v>
      </c>
      <c r="I460" s="7">
        <f t="shared" si="20"/>
        <v>118.50613513100643</v>
      </c>
    </row>
    <row r="461" spans="1:14" ht="25.5" x14ac:dyDescent="0.2">
      <c r="A461" s="4" t="s">
        <v>444</v>
      </c>
      <c r="B461" s="5" t="s">
        <v>978</v>
      </c>
      <c r="C461" s="7">
        <v>1159396.8999999999</v>
      </c>
      <c r="D461" s="7">
        <v>1159396.8999999999</v>
      </c>
      <c r="E461" s="7">
        <v>879313.87661000004</v>
      </c>
      <c r="F461" s="7">
        <f t="shared" si="18"/>
        <v>75.842351882258797</v>
      </c>
      <c r="G461" s="7">
        <f t="shared" si="19"/>
        <v>75.842351882258797</v>
      </c>
      <c r="H461" s="7">
        <v>741998.61098999996</v>
      </c>
      <c r="I461" s="7">
        <f t="shared" si="20"/>
        <v>118.50613513100643</v>
      </c>
    </row>
    <row r="462" spans="1:14" ht="25.5" x14ac:dyDescent="0.2">
      <c r="A462" s="4" t="s">
        <v>445</v>
      </c>
      <c r="B462" s="5" t="s">
        <v>979</v>
      </c>
      <c r="C462" s="7">
        <v>118490.4</v>
      </c>
      <c r="D462" s="7">
        <v>118490.4</v>
      </c>
      <c r="E462" s="7">
        <v>64272.001810000002</v>
      </c>
      <c r="F462" s="7">
        <f t="shared" si="18"/>
        <v>54.242370529595654</v>
      </c>
      <c r="G462" s="7">
        <f t="shared" si="19"/>
        <v>54.242370529595654</v>
      </c>
      <c r="H462" s="7">
        <v>102614.34191</v>
      </c>
      <c r="I462" s="7">
        <f t="shared" si="20"/>
        <v>62.634521270302614</v>
      </c>
    </row>
    <row r="463" spans="1:14" x14ac:dyDescent="0.2">
      <c r="A463" s="4" t="s">
        <v>446</v>
      </c>
      <c r="B463" s="5" t="s">
        <v>980</v>
      </c>
      <c r="C463" s="7">
        <v>6091951.7999999998</v>
      </c>
      <c r="D463" s="7">
        <f>D464+D465+D466+D468+D470+D471+D473+D474+D475+D477+D479+D481+D482+D484+D486+D487+D489+D491+D495+D497+D499+D493</f>
        <v>7840122.3930000002</v>
      </c>
      <c r="E463" s="7">
        <v>3796016.2870100001</v>
      </c>
      <c r="F463" s="7">
        <f t="shared" si="18"/>
        <v>62.311988204010419</v>
      </c>
      <c r="G463" s="7">
        <f t="shared" si="19"/>
        <v>48.41781922179235</v>
      </c>
      <c r="H463" s="7">
        <v>2292586.1612800001</v>
      </c>
      <c r="I463" s="7">
        <f t="shared" si="20"/>
        <v>165.57791157958496</v>
      </c>
    </row>
    <row r="464" spans="1:14" ht="38.25" x14ac:dyDescent="0.2">
      <c r="A464" s="4" t="s">
        <v>447</v>
      </c>
      <c r="B464" s="5" t="s">
        <v>981</v>
      </c>
      <c r="C464" s="7">
        <v>7598.4</v>
      </c>
      <c r="D464" s="7">
        <v>12866.145</v>
      </c>
      <c r="E464" s="7">
        <v>9005.5577599999997</v>
      </c>
      <c r="F464" s="7">
        <f t="shared" si="18"/>
        <v>118.51913244893662</v>
      </c>
      <c r="G464" s="7">
        <f t="shared" si="19"/>
        <v>69.994219402936935</v>
      </c>
      <c r="H464" s="7">
        <v>9108.793380000001</v>
      </c>
      <c r="I464" s="7">
        <f t="shared" si="20"/>
        <v>98.866637811472657</v>
      </c>
    </row>
    <row r="465" spans="1:14" ht="38.25" x14ac:dyDescent="0.2">
      <c r="A465" s="4" t="s">
        <v>448</v>
      </c>
      <c r="B465" s="5" t="s">
        <v>982</v>
      </c>
      <c r="C465" s="7">
        <v>1500</v>
      </c>
      <c r="D465" s="7">
        <v>2946.1480000000001</v>
      </c>
      <c r="E465" s="7">
        <v>2792.8203800000001</v>
      </c>
      <c r="F465" s="7">
        <f t="shared" si="18"/>
        <v>186.18802533333334</v>
      </c>
      <c r="G465" s="7">
        <f t="shared" si="19"/>
        <v>94.795657923498752</v>
      </c>
      <c r="H465" s="7">
        <v>2031.57449</v>
      </c>
      <c r="I465" s="7">
        <f t="shared" si="20"/>
        <v>137.47073482892574</v>
      </c>
    </row>
    <row r="466" spans="1:14" ht="51" x14ac:dyDescent="0.2">
      <c r="A466" s="4" t="s">
        <v>449</v>
      </c>
      <c r="B466" s="5" t="s">
        <v>983</v>
      </c>
      <c r="C466" s="7">
        <v>710.9</v>
      </c>
      <c r="D466" s="7">
        <v>710.9</v>
      </c>
      <c r="E466" s="7">
        <v>710.9</v>
      </c>
      <c r="F466" s="7">
        <f t="shared" si="18"/>
        <v>100</v>
      </c>
      <c r="G466" s="7">
        <f t="shared" si="19"/>
        <v>100</v>
      </c>
      <c r="H466" s="7">
        <v>23566.094730000001</v>
      </c>
      <c r="I466" s="7">
        <f t="shared" si="20"/>
        <v>3.0166220077822792</v>
      </c>
    </row>
    <row r="467" spans="1:14" ht="51" x14ac:dyDescent="0.2">
      <c r="A467" s="4" t="s">
        <v>450</v>
      </c>
      <c r="B467" s="5" t="s">
        <v>984</v>
      </c>
      <c r="C467" s="7">
        <v>710.9</v>
      </c>
      <c r="D467" s="7">
        <v>710.9</v>
      </c>
      <c r="E467" s="7">
        <v>710.9</v>
      </c>
      <c r="F467" s="7">
        <f t="shared" si="18"/>
        <v>100</v>
      </c>
      <c r="G467" s="7">
        <f t="shared" si="19"/>
        <v>100</v>
      </c>
      <c r="H467" s="7">
        <v>23566.094730000001</v>
      </c>
      <c r="I467" s="7">
        <f t="shared" si="20"/>
        <v>3.0166220077822792</v>
      </c>
    </row>
    <row r="468" spans="1:14" ht="25.5" x14ac:dyDescent="0.2">
      <c r="A468" s="4" t="s">
        <v>451</v>
      </c>
      <c r="B468" s="5" t="s">
        <v>985</v>
      </c>
      <c r="C468" s="7">
        <v>110935.1</v>
      </c>
      <c r="D468" s="7">
        <v>110935.1</v>
      </c>
      <c r="E468" s="7">
        <v>78122.613089999999</v>
      </c>
      <c r="F468" s="7">
        <f t="shared" si="18"/>
        <v>70.421907124075247</v>
      </c>
      <c r="G468" s="7">
        <f t="shared" si="19"/>
        <v>70.421907124075247</v>
      </c>
      <c r="H468" s="7">
        <v>92909.207779999997</v>
      </c>
      <c r="I468" s="7">
        <f t="shared" si="20"/>
        <v>84.084898533401315</v>
      </c>
    </row>
    <row r="469" spans="1:14" ht="38.25" x14ac:dyDescent="0.2">
      <c r="A469" s="4" t="s">
        <v>452</v>
      </c>
      <c r="B469" s="5" t="s">
        <v>986</v>
      </c>
      <c r="C469" s="7">
        <v>110935.1</v>
      </c>
      <c r="D469" s="7">
        <v>110935.1</v>
      </c>
      <c r="E469" s="7">
        <v>78122.613089999999</v>
      </c>
      <c r="F469" s="7">
        <f t="shared" si="18"/>
        <v>70.421907124075247</v>
      </c>
      <c r="G469" s="7">
        <f t="shared" si="19"/>
        <v>70.421907124075247</v>
      </c>
      <c r="H469" s="7">
        <v>92909.207779999997</v>
      </c>
      <c r="I469" s="7">
        <f t="shared" si="20"/>
        <v>84.084898533401315</v>
      </c>
    </row>
    <row r="470" spans="1:14" s="15" customFormat="1" ht="38.25" x14ac:dyDescent="0.2">
      <c r="A470" s="4" t="s">
        <v>453</v>
      </c>
      <c r="B470" s="5" t="s">
        <v>987</v>
      </c>
      <c r="C470" s="7">
        <v>566366.30000000005</v>
      </c>
      <c r="D470" s="7">
        <v>566366.30000000005</v>
      </c>
      <c r="E470" s="7">
        <v>397370.54560000001</v>
      </c>
      <c r="F470" s="7">
        <f t="shared" si="18"/>
        <v>70.161403600461398</v>
      </c>
      <c r="G470" s="7">
        <f t="shared" si="19"/>
        <v>70.161403600461398</v>
      </c>
      <c r="H470" s="7">
        <v>94241.602969999993</v>
      </c>
      <c r="I470" s="7" t="s">
        <v>1363</v>
      </c>
      <c r="N470" s="11"/>
    </row>
    <row r="471" spans="1:14" s="15" customFormat="1" ht="38.25" x14ac:dyDescent="0.2">
      <c r="A471" s="4" t="s">
        <v>454</v>
      </c>
      <c r="B471" s="5" t="s">
        <v>988</v>
      </c>
      <c r="C471" s="7">
        <v>223590.1</v>
      </c>
      <c r="D471" s="7">
        <v>223590.1</v>
      </c>
      <c r="E471" s="7">
        <v>104475</v>
      </c>
      <c r="F471" s="7">
        <f t="shared" si="18"/>
        <v>46.726129645274987</v>
      </c>
      <c r="G471" s="7">
        <f t="shared" si="19"/>
        <v>46.726129645274987</v>
      </c>
      <c r="H471" s="7">
        <v>0</v>
      </c>
      <c r="I471" s="7">
        <v>0</v>
      </c>
      <c r="N471" s="11"/>
    </row>
    <row r="472" spans="1:14" s="15" customFormat="1" ht="38.25" x14ac:dyDescent="0.2">
      <c r="A472" s="4" t="s">
        <v>455</v>
      </c>
      <c r="B472" s="5" t="s">
        <v>989</v>
      </c>
      <c r="C472" s="7">
        <v>223590.1</v>
      </c>
      <c r="D472" s="7">
        <v>223590.1</v>
      </c>
      <c r="E472" s="7">
        <v>104475</v>
      </c>
      <c r="F472" s="7">
        <f t="shared" si="18"/>
        <v>46.726129645274987</v>
      </c>
      <c r="G472" s="7">
        <f t="shared" si="19"/>
        <v>46.726129645274987</v>
      </c>
      <c r="H472" s="7">
        <v>0</v>
      </c>
      <c r="I472" s="7">
        <v>0</v>
      </c>
      <c r="N472" s="11"/>
    </row>
    <row r="473" spans="1:14" s="15" customFormat="1" ht="76.5" x14ac:dyDescent="0.2">
      <c r="A473" s="4" t="s">
        <v>456</v>
      </c>
      <c r="B473" s="5" t="s">
        <v>990</v>
      </c>
      <c r="C473" s="7">
        <v>107.5</v>
      </c>
      <c r="D473" s="7">
        <v>107.5</v>
      </c>
      <c r="E473" s="7">
        <v>0</v>
      </c>
      <c r="F473" s="7">
        <f t="shared" si="18"/>
        <v>0</v>
      </c>
      <c r="G473" s="7">
        <f t="shared" si="19"/>
        <v>0</v>
      </c>
      <c r="H473" s="7">
        <v>106.78233999999999</v>
      </c>
      <c r="I473" s="7">
        <f t="shared" si="20"/>
        <v>0</v>
      </c>
      <c r="N473" s="11"/>
    </row>
    <row r="474" spans="1:14" s="15" customFormat="1" ht="38.25" x14ac:dyDescent="0.2">
      <c r="A474" s="4" t="s">
        <v>457</v>
      </c>
      <c r="B474" s="5" t="s">
        <v>991</v>
      </c>
      <c r="C474" s="7">
        <v>198</v>
      </c>
      <c r="D474" s="7">
        <v>198</v>
      </c>
      <c r="E474" s="7">
        <v>197.923</v>
      </c>
      <c r="F474" s="7">
        <f t="shared" si="18"/>
        <v>99.961111111111109</v>
      </c>
      <c r="G474" s="7">
        <f t="shared" si="19"/>
        <v>99.961111111111109</v>
      </c>
      <c r="H474" s="7">
        <v>38.718000000000004</v>
      </c>
      <c r="I474" s="7" t="s">
        <v>1363</v>
      </c>
      <c r="N474" s="11"/>
    </row>
    <row r="475" spans="1:14" s="15" customFormat="1" ht="127.5" x14ac:dyDescent="0.2">
      <c r="A475" s="4" t="s">
        <v>458</v>
      </c>
      <c r="B475" s="5" t="s">
        <v>992</v>
      </c>
      <c r="C475" s="7">
        <v>3833.1</v>
      </c>
      <c r="D475" s="7">
        <v>3833.1</v>
      </c>
      <c r="E475" s="7">
        <v>2113.9682900000003</v>
      </c>
      <c r="F475" s="7">
        <f t="shared" si="18"/>
        <v>55.150355847747257</v>
      </c>
      <c r="G475" s="7">
        <f t="shared" si="19"/>
        <v>55.150355847747257</v>
      </c>
      <c r="H475" s="7">
        <v>1715.6493799999998</v>
      </c>
      <c r="I475" s="7">
        <f t="shared" si="20"/>
        <v>123.21680144226208</v>
      </c>
    </row>
    <row r="476" spans="1:14" s="15" customFormat="1" ht="140.25" x14ac:dyDescent="0.2">
      <c r="A476" s="4" t="s">
        <v>459</v>
      </c>
      <c r="B476" s="5" t="s">
        <v>993</v>
      </c>
      <c r="C476" s="7">
        <v>3833.1</v>
      </c>
      <c r="D476" s="7">
        <v>3833.1</v>
      </c>
      <c r="E476" s="7">
        <v>2113.9682900000003</v>
      </c>
      <c r="F476" s="7">
        <f t="shared" si="18"/>
        <v>55.150355847747257</v>
      </c>
      <c r="G476" s="7">
        <f t="shared" si="19"/>
        <v>55.150355847747257</v>
      </c>
      <c r="H476" s="7">
        <v>1715.6493799999998</v>
      </c>
      <c r="I476" s="7">
        <f t="shared" si="20"/>
        <v>123.21680144226208</v>
      </c>
    </row>
    <row r="477" spans="1:14" s="15" customFormat="1" ht="38.25" x14ac:dyDescent="0.2">
      <c r="A477" s="4" t="s">
        <v>460</v>
      </c>
      <c r="B477" s="5" t="s">
        <v>994</v>
      </c>
      <c r="C477" s="7">
        <v>25500</v>
      </c>
      <c r="D477" s="7">
        <v>25500</v>
      </c>
      <c r="E477" s="7">
        <v>25500</v>
      </c>
      <c r="F477" s="7">
        <f t="shared" si="18"/>
        <v>100</v>
      </c>
      <c r="G477" s="7">
        <f t="shared" si="19"/>
        <v>100</v>
      </c>
      <c r="H477" s="7">
        <v>0</v>
      </c>
      <c r="I477" s="7">
        <v>0</v>
      </c>
    </row>
    <row r="478" spans="1:14" ht="51" x14ac:dyDescent="0.2">
      <c r="A478" s="4" t="s">
        <v>461</v>
      </c>
      <c r="B478" s="5" t="s">
        <v>995</v>
      </c>
      <c r="C478" s="7">
        <v>25500</v>
      </c>
      <c r="D478" s="7">
        <v>25500</v>
      </c>
      <c r="E478" s="7">
        <v>25500</v>
      </c>
      <c r="F478" s="7">
        <f t="shared" si="18"/>
        <v>100</v>
      </c>
      <c r="G478" s="7">
        <f t="shared" si="19"/>
        <v>100</v>
      </c>
      <c r="H478" s="7">
        <v>0</v>
      </c>
      <c r="I478" s="7">
        <v>0</v>
      </c>
      <c r="N478" s="15"/>
    </row>
    <row r="479" spans="1:14" ht="38.25" x14ac:dyDescent="0.2">
      <c r="A479" s="4" t="s">
        <v>462</v>
      </c>
      <c r="B479" s="5" t="s">
        <v>996</v>
      </c>
      <c r="C479" s="7">
        <v>582697.1</v>
      </c>
      <c r="D479" s="7">
        <v>582697.1</v>
      </c>
      <c r="E479" s="7">
        <v>457894.60433</v>
      </c>
      <c r="F479" s="7">
        <f t="shared" si="18"/>
        <v>78.581926069307713</v>
      </c>
      <c r="G479" s="7">
        <f t="shared" si="19"/>
        <v>78.581926069307713</v>
      </c>
      <c r="H479" s="7">
        <v>94543.759969999999</v>
      </c>
      <c r="I479" s="7" t="s">
        <v>1363</v>
      </c>
      <c r="N479" s="15"/>
    </row>
    <row r="480" spans="1:14" ht="51" x14ac:dyDescent="0.2">
      <c r="A480" s="4" t="s">
        <v>463</v>
      </c>
      <c r="B480" s="5" t="s">
        <v>997</v>
      </c>
      <c r="C480" s="7">
        <v>582697.1</v>
      </c>
      <c r="D480" s="7">
        <v>582697.1</v>
      </c>
      <c r="E480" s="7">
        <v>457894.60433</v>
      </c>
      <c r="F480" s="7">
        <f t="shared" si="18"/>
        <v>78.581926069307713</v>
      </c>
      <c r="G480" s="7">
        <f t="shared" si="19"/>
        <v>78.581926069307713</v>
      </c>
      <c r="H480" s="7">
        <v>94543.759969999999</v>
      </c>
      <c r="I480" s="7" t="s">
        <v>1363</v>
      </c>
      <c r="N480" s="15"/>
    </row>
    <row r="481" spans="1:14" ht="51" x14ac:dyDescent="0.2">
      <c r="A481" s="4" t="s">
        <v>1310</v>
      </c>
      <c r="B481" s="5" t="s">
        <v>1311</v>
      </c>
      <c r="C481" s="7">
        <v>0</v>
      </c>
      <c r="D481" s="7">
        <v>7418.9</v>
      </c>
      <c r="E481" s="7">
        <v>0</v>
      </c>
      <c r="F481" s="7">
        <v>0</v>
      </c>
      <c r="G481" s="7">
        <f t="shared" si="19"/>
        <v>0</v>
      </c>
      <c r="H481" s="7">
        <v>0</v>
      </c>
      <c r="I481" s="7">
        <v>0</v>
      </c>
      <c r="N481" s="15"/>
    </row>
    <row r="482" spans="1:14" ht="25.5" x14ac:dyDescent="0.2">
      <c r="A482" s="4" t="s">
        <v>464</v>
      </c>
      <c r="B482" s="5" t="s">
        <v>998</v>
      </c>
      <c r="C482" s="7">
        <v>2261830</v>
      </c>
      <c r="D482" s="7">
        <v>2911830</v>
      </c>
      <c r="E482" s="7">
        <v>477381.06</v>
      </c>
      <c r="F482" s="7">
        <f t="shared" si="18"/>
        <v>21.105965523492038</v>
      </c>
      <c r="G482" s="7">
        <f t="shared" si="19"/>
        <v>16.39453745582675</v>
      </c>
      <c r="H482" s="7">
        <v>0</v>
      </c>
      <c r="I482" s="7">
        <v>0</v>
      </c>
    </row>
    <row r="483" spans="1:14" ht="25.5" x14ac:dyDescent="0.2">
      <c r="A483" s="4" t="s">
        <v>465</v>
      </c>
      <c r="B483" s="5" t="s">
        <v>999</v>
      </c>
      <c r="C483" s="7">
        <v>2261830</v>
      </c>
      <c r="D483" s="7">
        <v>2911830</v>
      </c>
      <c r="E483" s="7">
        <v>477381.06</v>
      </c>
      <c r="F483" s="7">
        <f t="shared" si="18"/>
        <v>21.105965523492038</v>
      </c>
      <c r="G483" s="7">
        <f t="shared" si="19"/>
        <v>16.39453745582675</v>
      </c>
      <c r="H483" s="7">
        <v>0</v>
      </c>
      <c r="I483" s="7">
        <v>0</v>
      </c>
    </row>
    <row r="484" spans="1:14" ht="38.25" x14ac:dyDescent="0.2">
      <c r="A484" s="4" t="s">
        <v>466</v>
      </c>
      <c r="B484" s="5" t="s">
        <v>1000</v>
      </c>
      <c r="C484" s="7">
        <v>672000</v>
      </c>
      <c r="D484" s="7">
        <v>672000</v>
      </c>
      <c r="E484" s="7">
        <v>465385.25906999997</v>
      </c>
      <c r="F484" s="7">
        <f t="shared" si="18"/>
        <v>69.253758790178566</v>
      </c>
      <c r="G484" s="7">
        <f t="shared" si="19"/>
        <v>69.253758790178566</v>
      </c>
      <c r="H484" s="7">
        <v>372903.28519000002</v>
      </c>
      <c r="I484" s="7">
        <f t="shared" si="20"/>
        <v>124.80052537828379</v>
      </c>
    </row>
    <row r="485" spans="1:14" ht="51" x14ac:dyDescent="0.2">
      <c r="A485" s="4" t="s">
        <v>467</v>
      </c>
      <c r="B485" s="5" t="s">
        <v>1001</v>
      </c>
      <c r="C485" s="7">
        <v>672000</v>
      </c>
      <c r="D485" s="7">
        <v>672000</v>
      </c>
      <c r="E485" s="7">
        <v>465385.25906999997</v>
      </c>
      <c r="F485" s="7">
        <f t="shared" ref="F485:F503" si="21">E485/C485*100</f>
        <v>69.253758790178566</v>
      </c>
      <c r="G485" s="7">
        <f t="shared" ref="G485:G503" si="22">E485/D485*100</f>
        <v>69.253758790178566</v>
      </c>
      <c r="H485" s="7">
        <v>372903.28519000002</v>
      </c>
      <c r="I485" s="7">
        <f t="shared" si="20"/>
        <v>124.80052537828379</v>
      </c>
    </row>
    <row r="486" spans="1:14" ht="89.25" x14ac:dyDescent="0.2">
      <c r="A486" s="4" t="s">
        <v>468</v>
      </c>
      <c r="B486" s="5" t="s">
        <v>1002</v>
      </c>
      <c r="C486" s="7">
        <v>1595.8</v>
      </c>
      <c r="D486" s="7">
        <v>1595.8</v>
      </c>
      <c r="E486" s="7">
        <v>0</v>
      </c>
      <c r="F486" s="7">
        <f t="shared" si="21"/>
        <v>0</v>
      </c>
      <c r="G486" s="7">
        <f t="shared" si="22"/>
        <v>0</v>
      </c>
      <c r="H486" s="7">
        <v>0</v>
      </c>
      <c r="I486" s="7">
        <v>0</v>
      </c>
    </row>
    <row r="487" spans="1:14" ht="38.25" x14ac:dyDescent="0.2">
      <c r="A487" s="4" t="s">
        <v>469</v>
      </c>
      <c r="B487" s="5" t="s">
        <v>1003</v>
      </c>
      <c r="C487" s="7">
        <v>290000</v>
      </c>
      <c r="D487" s="7">
        <v>290000</v>
      </c>
      <c r="E487" s="7">
        <v>119778.11140000001</v>
      </c>
      <c r="F487" s="7">
        <f t="shared" si="21"/>
        <v>41.302797034482765</v>
      </c>
      <c r="G487" s="7">
        <f t="shared" si="22"/>
        <v>41.302797034482765</v>
      </c>
      <c r="H487" s="7">
        <v>79974.572709999993</v>
      </c>
      <c r="I487" s="7">
        <f t="shared" ref="I487:I523" si="23">E487/H487*100</f>
        <v>149.77024239233353</v>
      </c>
    </row>
    <row r="488" spans="1:14" ht="51" x14ac:dyDescent="0.2">
      <c r="A488" s="4" t="s">
        <v>470</v>
      </c>
      <c r="B488" s="5" t="s">
        <v>1004</v>
      </c>
      <c r="C488" s="7">
        <v>290000</v>
      </c>
      <c r="D488" s="7">
        <v>290000</v>
      </c>
      <c r="E488" s="7">
        <v>119778.11140000001</v>
      </c>
      <c r="F488" s="7">
        <f t="shared" si="21"/>
        <v>41.302797034482765</v>
      </c>
      <c r="G488" s="7">
        <f t="shared" si="22"/>
        <v>41.302797034482765</v>
      </c>
      <c r="H488" s="7">
        <v>79974.572709999993</v>
      </c>
      <c r="I488" s="7">
        <f t="shared" si="23"/>
        <v>149.77024239233353</v>
      </c>
    </row>
    <row r="489" spans="1:14" ht="38.25" x14ac:dyDescent="0.2">
      <c r="A489" s="4" t="s">
        <v>471</v>
      </c>
      <c r="B489" s="5" t="s">
        <v>1005</v>
      </c>
      <c r="C489" s="7">
        <v>311901.7</v>
      </c>
      <c r="D489" s="7">
        <v>267354.40000000002</v>
      </c>
      <c r="E489" s="7">
        <v>206721.30257</v>
      </c>
      <c r="F489" s="7">
        <f t="shared" si="21"/>
        <v>66.277709473850251</v>
      </c>
      <c r="G489" s="7">
        <f t="shared" si="22"/>
        <v>77.321077405122182</v>
      </c>
      <c r="H489" s="7">
        <v>320314.59918000002</v>
      </c>
      <c r="I489" s="7">
        <f t="shared" si="23"/>
        <v>64.536959320369107</v>
      </c>
    </row>
    <row r="490" spans="1:14" s="15" customFormat="1" ht="38.25" x14ac:dyDescent="0.2">
      <c r="A490" s="4" t="s">
        <v>472</v>
      </c>
      <c r="B490" s="5" t="s">
        <v>1006</v>
      </c>
      <c r="C490" s="7">
        <v>311901.7</v>
      </c>
      <c r="D490" s="7">
        <v>267354.40000000002</v>
      </c>
      <c r="E490" s="7">
        <v>206721.30257</v>
      </c>
      <c r="F490" s="7">
        <f t="shared" si="21"/>
        <v>66.277709473850251</v>
      </c>
      <c r="G490" s="7">
        <f t="shared" si="22"/>
        <v>77.321077405122182</v>
      </c>
      <c r="H490" s="7">
        <v>320314.59918000002</v>
      </c>
      <c r="I490" s="7">
        <f t="shared" si="23"/>
        <v>64.536959320369107</v>
      </c>
      <c r="N490" s="11"/>
    </row>
    <row r="491" spans="1:14" s="15" customFormat="1" ht="25.5" x14ac:dyDescent="0.2">
      <c r="A491" s="4" t="s">
        <v>473</v>
      </c>
      <c r="B491" s="5" t="s">
        <v>1007</v>
      </c>
      <c r="C491" s="7">
        <v>1300</v>
      </c>
      <c r="D491" s="7">
        <v>1300</v>
      </c>
      <c r="E491" s="7">
        <v>1300</v>
      </c>
      <c r="F491" s="7">
        <f t="shared" si="21"/>
        <v>100</v>
      </c>
      <c r="G491" s="7">
        <f t="shared" si="22"/>
        <v>100</v>
      </c>
      <c r="H491" s="7">
        <v>300</v>
      </c>
      <c r="I491" s="7" t="s">
        <v>1363</v>
      </c>
      <c r="N491" s="11"/>
    </row>
    <row r="492" spans="1:14" s="15" customFormat="1" ht="25.5" x14ac:dyDescent="0.2">
      <c r="A492" s="4" t="s">
        <v>474</v>
      </c>
      <c r="B492" s="5" t="s">
        <v>1008</v>
      </c>
      <c r="C492" s="7">
        <v>1300</v>
      </c>
      <c r="D492" s="7">
        <v>1300</v>
      </c>
      <c r="E492" s="7">
        <v>1300</v>
      </c>
      <c r="F492" s="7">
        <f t="shared" si="21"/>
        <v>100</v>
      </c>
      <c r="G492" s="7">
        <f t="shared" si="22"/>
        <v>100</v>
      </c>
      <c r="H492" s="7">
        <v>300</v>
      </c>
      <c r="I492" s="7" t="s">
        <v>1363</v>
      </c>
      <c r="N492" s="11"/>
    </row>
    <row r="493" spans="1:14" ht="25.5" x14ac:dyDescent="0.2">
      <c r="A493" s="4" t="s">
        <v>475</v>
      </c>
      <c r="B493" s="5" t="s">
        <v>1009</v>
      </c>
      <c r="C493" s="7">
        <v>15000</v>
      </c>
      <c r="D493" s="7">
        <v>15000</v>
      </c>
      <c r="E493" s="7">
        <v>15000</v>
      </c>
      <c r="F493" s="7">
        <f t="shared" si="21"/>
        <v>100</v>
      </c>
      <c r="G493" s="7">
        <f t="shared" si="22"/>
        <v>100</v>
      </c>
      <c r="H493" s="7">
        <v>0</v>
      </c>
      <c r="I493" s="7">
        <v>0</v>
      </c>
    </row>
    <row r="494" spans="1:14" ht="25.5" x14ac:dyDescent="0.2">
      <c r="A494" s="4" t="s">
        <v>476</v>
      </c>
      <c r="B494" s="5" t="s">
        <v>1010</v>
      </c>
      <c r="C494" s="7">
        <v>15000</v>
      </c>
      <c r="D494" s="7">
        <v>15000</v>
      </c>
      <c r="E494" s="7">
        <v>15000</v>
      </c>
      <c r="F494" s="7">
        <f t="shared" si="21"/>
        <v>100</v>
      </c>
      <c r="G494" s="7">
        <f t="shared" si="22"/>
        <v>100</v>
      </c>
      <c r="H494" s="7">
        <v>0</v>
      </c>
      <c r="I494" s="7">
        <v>0</v>
      </c>
    </row>
    <row r="495" spans="1:14" ht="38.25" x14ac:dyDescent="0.2">
      <c r="A495" s="4" t="s">
        <v>477</v>
      </c>
      <c r="B495" s="5" t="s">
        <v>1011</v>
      </c>
      <c r="C495" s="7">
        <v>379.9</v>
      </c>
      <c r="D495" s="7">
        <v>379.9</v>
      </c>
      <c r="E495" s="7">
        <v>379.06596000000002</v>
      </c>
      <c r="F495" s="7">
        <f t="shared" si="21"/>
        <v>99.780458015267186</v>
      </c>
      <c r="G495" s="7">
        <f t="shared" si="22"/>
        <v>99.780458015267186</v>
      </c>
      <c r="H495" s="7">
        <v>406.58398</v>
      </c>
      <c r="I495" s="7">
        <f t="shared" si="23"/>
        <v>93.231897626660071</v>
      </c>
      <c r="N495" s="15"/>
    </row>
    <row r="496" spans="1:14" ht="51" x14ac:dyDescent="0.2">
      <c r="A496" s="4" t="s">
        <v>478</v>
      </c>
      <c r="B496" s="5" t="s">
        <v>1012</v>
      </c>
      <c r="C496" s="7">
        <v>379.9</v>
      </c>
      <c r="D496" s="7">
        <v>379.9</v>
      </c>
      <c r="E496" s="7">
        <v>379.06596000000002</v>
      </c>
      <c r="F496" s="7">
        <f t="shared" si="21"/>
        <v>99.780458015267186</v>
      </c>
      <c r="G496" s="7">
        <f t="shared" si="22"/>
        <v>99.780458015267186</v>
      </c>
      <c r="H496" s="7">
        <v>406.58398</v>
      </c>
      <c r="I496" s="7">
        <f t="shared" si="23"/>
        <v>93.231897626660071</v>
      </c>
      <c r="N496" s="15"/>
    </row>
    <row r="497" spans="1:14" ht="25.5" x14ac:dyDescent="0.2">
      <c r="A497" s="4" t="s">
        <v>479</v>
      </c>
      <c r="B497" s="5" t="s">
        <v>1013</v>
      </c>
      <c r="C497" s="7">
        <v>699127.4</v>
      </c>
      <c r="D497" s="7">
        <v>1827712.5</v>
      </c>
      <c r="E497" s="7">
        <v>1431887.55556</v>
      </c>
      <c r="F497" s="7" t="s">
        <v>1363</v>
      </c>
      <c r="G497" s="7">
        <f t="shared" si="22"/>
        <v>78.343150553492407</v>
      </c>
      <c r="H497" s="7">
        <v>1200424.9371800001</v>
      </c>
      <c r="I497" s="7">
        <f t="shared" si="23"/>
        <v>119.28172359729083</v>
      </c>
    </row>
    <row r="498" spans="1:14" ht="25.5" x14ac:dyDescent="0.2">
      <c r="A498" s="4" t="s">
        <v>480</v>
      </c>
      <c r="B498" s="5" t="s">
        <v>1014</v>
      </c>
      <c r="C498" s="7">
        <v>699127.4</v>
      </c>
      <c r="D498" s="7">
        <v>1827712.5</v>
      </c>
      <c r="E498" s="7">
        <v>1431887.55556</v>
      </c>
      <c r="F498" s="7" t="s">
        <v>1363</v>
      </c>
      <c r="G498" s="7">
        <f t="shared" si="22"/>
        <v>78.343150553492407</v>
      </c>
      <c r="H498" s="7">
        <v>1200424.9371800001</v>
      </c>
      <c r="I498" s="7">
        <f t="shared" si="23"/>
        <v>119.28172359729083</v>
      </c>
    </row>
    <row r="499" spans="1:14" x14ac:dyDescent="0.2">
      <c r="A499" s="4" t="s">
        <v>481</v>
      </c>
      <c r="B499" s="5" t="s">
        <v>1015</v>
      </c>
      <c r="C499" s="7">
        <v>315780.5</v>
      </c>
      <c r="D499" s="7">
        <v>315780.5</v>
      </c>
      <c r="E499" s="7">
        <v>0</v>
      </c>
      <c r="F499" s="7">
        <f t="shared" si="21"/>
        <v>0</v>
      </c>
      <c r="G499" s="7">
        <f t="shared" si="22"/>
        <v>0</v>
      </c>
      <c r="H499" s="7">
        <v>0</v>
      </c>
      <c r="I499" s="7">
        <v>0</v>
      </c>
    </row>
    <row r="500" spans="1:14" ht="25.5" x14ac:dyDescent="0.2">
      <c r="A500" s="4" t="s">
        <v>482</v>
      </c>
      <c r="B500" s="5" t="s">
        <v>1016</v>
      </c>
      <c r="C500" s="7">
        <v>315780.5</v>
      </c>
      <c r="D500" s="7">
        <v>315780.5</v>
      </c>
      <c r="E500" s="7">
        <v>0</v>
      </c>
      <c r="F500" s="7">
        <f t="shared" si="21"/>
        <v>0</v>
      </c>
      <c r="G500" s="7">
        <f t="shared" si="22"/>
        <v>0</v>
      </c>
      <c r="H500" s="7">
        <v>0</v>
      </c>
      <c r="I500" s="7">
        <v>0</v>
      </c>
    </row>
    <row r="501" spans="1:14" ht="25.5" x14ac:dyDescent="0.2">
      <c r="A501" s="2" t="s">
        <v>483</v>
      </c>
      <c r="B501" s="3" t="s">
        <v>1017</v>
      </c>
      <c r="C501" s="6">
        <v>517048.7</v>
      </c>
      <c r="D501" s="6">
        <v>517048.7</v>
      </c>
      <c r="E501" s="6">
        <v>329251.64591000002</v>
      </c>
      <c r="F501" s="6">
        <f t="shared" si="21"/>
        <v>63.679039500534472</v>
      </c>
      <c r="G501" s="6">
        <f t="shared" si="22"/>
        <v>63.679039500534472</v>
      </c>
      <c r="H501" s="6">
        <v>256710.98141000001</v>
      </c>
      <c r="I501" s="6">
        <f t="shared" si="23"/>
        <v>128.25771772659127</v>
      </c>
    </row>
    <row r="502" spans="1:14" ht="25.5" x14ac:dyDescent="0.2">
      <c r="A502" s="4" t="s">
        <v>484</v>
      </c>
      <c r="B502" s="5" t="s">
        <v>1018</v>
      </c>
      <c r="C502" s="7">
        <v>517048.7</v>
      </c>
      <c r="D502" s="7">
        <v>517048.7</v>
      </c>
      <c r="E502" s="7">
        <v>329251.64591000002</v>
      </c>
      <c r="F502" s="7">
        <f t="shared" si="21"/>
        <v>63.679039500534472</v>
      </c>
      <c r="G502" s="7">
        <f t="shared" si="22"/>
        <v>63.679039500534472</v>
      </c>
      <c r="H502" s="7">
        <v>256710.98141000001</v>
      </c>
      <c r="I502" s="7">
        <f t="shared" si="23"/>
        <v>128.25771772659127</v>
      </c>
    </row>
    <row r="503" spans="1:14" ht="76.5" x14ac:dyDescent="0.2">
      <c r="A503" s="4" t="s">
        <v>485</v>
      </c>
      <c r="B503" s="5" t="s">
        <v>1019</v>
      </c>
      <c r="C503" s="7">
        <v>517048.7</v>
      </c>
      <c r="D503" s="7">
        <v>517048.7</v>
      </c>
      <c r="E503" s="7">
        <v>329251.64591000002</v>
      </c>
      <c r="F503" s="7">
        <f t="shared" si="21"/>
        <v>63.679039500534472</v>
      </c>
      <c r="G503" s="7">
        <f t="shared" si="22"/>
        <v>63.679039500534472</v>
      </c>
      <c r="H503" s="7">
        <v>256710.98141000001</v>
      </c>
      <c r="I503" s="7">
        <f t="shared" si="23"/>
        <v>128.25771772659127</v>
      </c>
    </row>
    <row r="504" spans="1:14" x14ac:dyDescent="0.2">
      <c r="A504" s="2" t="s">
        <v>486</v>
      </c>
      <c r="B504" s="3" t="s">
        <v>1020</v>
      </c>
      <c r="C504" s="6">
        <v>0</v>
      </c>
      <c r="D504" s="6">
        <v>0</v>
      </c>
      <c r="E504" s="6">
        <v>47.5</v>
      </c>
      <c r="F504" s="6">
        <v>0</v>
      </c>
      <c r="G504" s="6">
        <v>0</v>
      </c>
      <c r="H504" s="6">
        <v>352.1</v>
      </c>
      <c r="I504" s="6">
        <f t="shared" si="23"/>
        <v>13.490485657483669</v>
      </c>
    </row>
    <row r="505" spans="1:14" x14ac:dyDescent="0.2">
      <c r="A505" s="4" t="s">
        <v>487</v>
      </c>
      <c r="B505" s="5" t="s">
        <v>1021</v>
      </c>
      <c r="C505" s="7">
        <v>0</v>
      </c>
      <c r="D505" s="7">
        <v>0</v>
      </c>
      <c r="E505" s="7">
        <v>47.5</v>
      </c>
      <c r="F505" s="7">
        <v>0</v>
      </c>
      <c r="G505" s="7">
        <v>0</v>
      </c>
      <c r="H505" s="7">
        <v>352.1</v>
      </c>
      <c r="I505" s="7">
        <f t="shared" si="23"/>
        <v>13.490485657483669</v>
      </c>
      <c r="J505" s="22"/>
    </row>
    <row r="506" spans="1:14" ht="25.5" x14ac:dyDescent="0.2">
      <c r="A506" s="4" t="s">
        <v>488</v>
      </c>
      <c r="B506" s="5" t="s">
        <v>1022</v>
      </c>
      <c r="C506" s="7">
        <v>0</v>
      </c>
      <c r="D506" s="7">
        <v>0</v>
      </c>
      <c r="E506" s="7">
        <v>47.5</v>
      </c>
      <c r="F506" s="7">
        <v>0</v>
      </c>
      <c r="G506" s="7">
        <v>0</v>
      </c>
      <c r="H506" s="7">
        <v>52.1</v>
      </c>
      <c r="I506" s="7">
        <f t="shared" si="23"/>
        <v>91.170825335892516</v>
      </c>
    </row>
    <row r="507" spans="1:14" x14ac:dyDescent="0.2">
      <c r="A507" s="4" t="s">
        <v>487</v>
      </c>
      <c r="B507" s="5" t="s">
        <v>1358</v>
      </c>
      <c r="C507" s="7">
        <v>0</v>
      </c>
      <c r="D507" s="7">
        <v>0</v>
      </c>
      <c r="E507" s="7">
        <v>0</v>
      </c>
      <c r="F507" s="7">
        <v>0</v>
      </c>
      <c r="G507" s="7">
        <v>0</v>
      </c>
      <c r="H507" s="7">
        <v>300</v>
      </c>
      <c r="I507" s="7">
        <v>0</v>
      </c>
    </row>
    <row r="508" spans="1:14" ht="51" x14ac:dyDescent="0.2">
      <c r="A508" s="2" t="s">
        <v>489</v>
      </c>
      <c r="B508" s="3" t="s">
        <v>1023</v>
      </c>
      <c r="C508" s="6">
        <v>0</v>
      </c>
      <c r="D508" s="6">
        <v>0</v>
      </c>
      <c r="E508" s="6">
        <v>194480.55775000001</v>
      </c>
      <c r="F508" s="6">
        <v>0</v>
      </c>
      <c r="G508" s="6">
        <v>0</v>
      </c>
      <c r="H508" s="6">
        <v>57734.253210000003</v>
      </c>
      <c r="I508" s="6" t="s">
        <v>1363</v>
      </c>
    </row>
    <row r="509" spans="1:14" s="15" customFormat="1" ht="51" x14ac:dyDescent="0.2">
      <c r="A509" s="4" t="s">
        <v>490</v>
      </c>
      <c r="B509" s="5" t="s">
        <v>1024</v>
      </c>
      <c r="C509" s="7">
        <v>0</v>
      </c>
      <c r="D509" s="7">
        <v>0</v>
      </c>
      <c r="E509" s="7">
        <v>194480.55775000001</v>
      </c>
      <c r="F509" s="7">
        <v>0</v>
      </c>
      <c r="G509" s="7">
        <v>0</v>
      </c>
      <c r="H509" s="7">
        <v>57734.253210000003</v>
      </c>
      <c r="I509" s="7" t="s">
        <v>1363</v>
      </c>
      <c r="N509" s="11"/>
    </row>
    <row r="510" spans="1:14" s="15" customFormat="1" ht="51" x14ac:dyDescent="0.2">
      <c r="A510" s="4" t="s">
        <v>491</v>
      </c>
      <c r="B510" s="5" t="s">
        <v>1025</v>
      </c>
      <c r="C510" s="7">
        <v>0</v>
      </c>
      <c r="D510" s="7">
        <v>0</v>
      </c>
      <c r="E510" s="7">
        <v>194480.55775000001</v>
      </c>
      <c r="F510" s="7">
        <v>0</v>
      </c>
      <c r="G510" s="7">
        <v>0</v>
      </c>
      <c r="H510" s="7">
        <v>57734.253210000003</v>
      </c>
      <c r="I510" s="7" t="s">
        <v>1363</v>
      </c>
      <c r="N510" s="11"/>
    </row>
    <row r="511" spans="1:14" s="15" customFormat="1" ht="25.5" x14ac:dyDescent="0.2">
      <c r="A511" s="4" t="s">
        <v>492</v>
      </c>
      <c r="B511" s="5" t="s">
        <v>1026</v>
      </c>
      <c r="C511" s="7">
        <v>0</v>
      </c>
      <c r="D511" s="7">
        <v>0</v>
      </c>
      <c r="E511" s="7">
        <v>113274.65706999999</v>
      </c>
      <c r="F511" s="7">
        <v>0</v>
      </c>
      <c r="G511" s="7">
        <v>0</v>
      </c>
      <c r="H511" s="7">
        <v>17008.40897</v>
      </c>
      <c r="I511" s="7" t="s">
        <v>1363</v>
      </c>
      <c r="N511" s="11"/>
    </row>
    <row r="512" spans="1:14" s="15" customFormat="1" ht="25.5" x14ac:dyDescent="0.2">
      <c r="A512" s="4" t="s">
        <v>493</v>
      </c>
      <c r="B512" s="5" t="s">
        <v>1027</v>
      </c>
      <c r="C512" s="7">
        <v>0</v>
      </c>
      <c r="D512" s="7">
        <v>0</v>
      </c>
      <c r="E512" s="7">
        <v>65406.883020000001</v>
      </c>
      <c r="F512" s="7">
        <v>0</v>
      </c>
      <c r="G512" s="7">
        <v>0</v>
      </c>
      <c r="H512" s="7">
        <v>16637.68145</v>
      </c>
      <c r="I512" s="7" t="s">
        <v>1363</v>
      </c>
      <c r="N512" s="11"/>
    </row>
    <row r="513" spans="1:14" s="15" customFormat="1" ht="25.5" x14ac:dyDescent="0.2">
      <c r="A513" s="4" t="s">
        <v>1359</v>
      </c>
      <c r="B513" s="5" t="s">
        <v>1360</v>
      </c>
      <c r="C513" s="7">
        <v>0</v>
      </c>
      <c r="D513" s="7">
        <v>0</v>
      </c>
      <c r="E513" s="7">
        <v>0</v>
      </c>
      <c r="F513" s="7">
        <v>0</v>
      </c>
      <c r="G513" s="7">
        <v>0</v>
      </c>
      <c r="H513" s="7">
        <v>32</v>
      </c>
      <c r="I513" s="7">
        <f t="shared" si="23"/>
        <v>0</v>
      </c>
      <c r="N513" s="11"/>
    </row>
    <row r="514" spans="1:14" s="15" customFormat="1" ht="25.5" x14ac:dyDescent="0.2">
      <c r="A514" s="4" t="s">
        <v>494</v>
      </c>
      <c r="B514" s="5" t="s">
        <v>1028</v>
      </c>
      <c r="C514" s="7">
        <v>0</v>
      </c>
      <c r="D514" s="7">
        <v>0</v>
      </c>
      <c r="E514" s="7">
        <v>47867.77405</v>
      </c>
      <c r="F514" s="7">
        <v>0</v>
      </c>
      <c r="G514" s="7">
        <v>0</v>
      </c>
      <c r="H514" s="7">
        <v>338.72752000000003</v>
      </c>
      <c r="I514" s="7" t="s">
        <v>1363</v>
      </c>
      <c r="N514" s="11"/>
    </row>
    <row r="515" spans="1:14" s="15" customFormat="1" ht="51" x14ac:dyDescent="0.2">
      <c r="A515" s="4" t="s">
        <v>1361</v>
      </c>
      <c r="B515" s="5" t="s">
        <v>1362</v>
      </c>
      <c r="C515" s="7">
        <v>0</v>
      </c>
      <c r="D515" s="7">
        <v>0</v>
      </c>
      <c r="E515" s="7">
        <v>0</v>
      </c>
      <c r="F515" s="7">
        <v>0</v>
      </c>
      <c r="G515" s="7">
        <v>0</v>
      </c>
      <c r="H515" s="7">
        <v>77.306690000000003</v>
      </c>
      <c r="I515" s="7">
        <f t="shared" si="23"/>
        <v>0</v>
      </c>
      <c r="N515" s="11"/>
    </row>
    <row r="516" spans="1:14" s="15" customFormat="1" ht="63.75" x14ac:dyDescent="0.2">
      <c r="A516" s="4" t="s">
        <v>495</v>
      </c>
      <c r="B516" s="5" t="s">
        <v>1029</v>
      </c>
      <c r="C516" s="7">
        <v>0</v>
      </c>
      <c r="D516" s="7">
        <v>0</v>
      </c>
      <c r="E516" s="7">
        <v>154.51934</v>
      </c>
      <c r="F516" s="7">
        <v>0</v>
      </c>
      <c r="G516" s="7">
        <v>0</v>
      </c>
      <c r="H516" s="7">
        <v>0</v>
      </c>
      <c r="I516" s="7">
        <v>0</v>
      </c>
    </row>
    <row r="517" spans="1:14" s="15" customFormat="1" ht="51.75" x14ac:dyDescent="0.25">
      <c r="A517" s="4" t="s">
        <v>496</v>
      </c>
      <c r="B517" s="37" t="s">
        <v>1030</v>
      </c>
      <c r="C517" s="7">
        <v>0</v>
      </c>
      <c r="D517" s="7">
        <v>0</v>
      </c>
      <c r="E517" s="7">
        <v>913.94689000000005</v>
      </c>
      <c r="F517" s="7">
        <v>0</v>
      </c>
      <c r="G517" s="7">
        <v>0</v>
      </c>
      <c r="H517" s="7">
        <v>0</v>
      </c>
      <c r="I517" s="7">
        <v>0</v>
      </c>
    </row>
    <row r="518" spans="1:14" s="15" customFormat="1" ht="38.25" x14ac:dyDescent="0.2">
      <c r="A518" s="4" t="s">
        <v>497</v>
      </c>
      <c r="B518" s="5" t="s">
        <v>1031</v>
      </c>
      <c r="C518" s="7">
        <v>0</v>
      </c>
      <c r="D518" s="7">
        <v>0</v>
      </c>
      <c r="E518" s="7">
        <v>751.45563000000004</v>
      </c>
      <c r="F518" s="7">
        <v>0</v>
      </c>
      <c r="G518" s="7">
        <v>0</v>
      </c>
      <c r="H518" s="7">
        <v>0.50144</v>
      </c>
      <c r="I518" s="7" t="s">
        <v>1363</v>
      </c>
    </row>
    <row r="519" spans="1:14" s="15" customFormat="1" ht="51" x14ac:dyDescent="0.2">
      <c r="A519" s="4" t="s">
        <v>498</v>
      </c>
      <c r="B519" s="5" t="s">
        <v>1032</v>
      </c>
      <c r="C519" s="7">
        <v>0</v>
      </c>
      <c r="D519" s="7">
        <v>0</v>
      </c>
      <c r="E519" s="7">
        <v>19808.22985</v>
      </c>
      <c r="F519" s="7">
        <v>0</v>
      </c>
      <c r="G519" s="7">
        <v>0</v>
      </c>
      <c r="H519" s="7">
        <v>0</v>
      </c>
      <c r="I519" s="7">
        <v>0</v>
      </c>
    </row>
    <row r="520" spans="1:14" s="15" customFormat="1" ht="38.25" x14ac:dyDescent="0.2">
      <c r="A520" s="4" t="s">
        <v>499</v>
      </c>
      <c r="B520" s="5" t="s">
        <v>1033</v>
      </c>
      <c r="C520" s="7">
        <v>0</v>
      </c>
      <c r="D520" s="7">
        <v>0</v>
      </c>
      <c r="E520" s="7">
        <v>8.154770000000001</v>
      </c>
      <c r="F520" s="7">
        <v>0</v>
      </c>
      <c r="G520" s="7">
        <v>0</v>
      </c>
      <c r="H520" s="7">
        <v>237.95501000000002</v>
      </c>
      <c r="I520" s="7">
        <f t="shared" si="23"/>
        <v>3.4270217718887284</v>
      </c>
    </row>
    <row r="521" spans="1:14" s="15" customFormat="1" ht="51" x14ac:dyDescent="0.2">
      <c r="A521" s="4" t="s">
        <v>500</v>
      </c>
      <c r="B521" s="5" t="s">
        <v>1034</v>
      </c>
      <c r="C521" s="7">
        <v>0</v>
      </c>
      <c r="D521" s="7">
        <v>0</v>
      </c>
      <c r="E521" s="7">
        <v>571.75381000000004</v>
      </c>
      <c r="F521" s="7">
        <v>0</v>
      </c>
      <c r="G521" s="7">
        <v>0</v>
      </c>
      <c r="H521" s="7">
        <v>0</v>
      </c>
      <c r="I521" s="7">
        <v>0</v>
      </c>
    </row>
    <row r="522" spans="1:14" s="15" customFormat="1" ht="51" x14ac:dyDescent="0.2">
      <c r="A522" s="4" t="s">
        <v>501</v>
      </c>
      <c r="B522" s="5" t="s">
        <v>1035</v>
      </c>
      <c r="C522" s="7">
        <v>0</v>
      </c>
      <c r="D522" s="7">
        <v>0</v>
      </c>
      <c r="E522" s="7">
        <v>3443.0053399999997</v>
      </c>
      <c r="F522" s="7">
        <v>0</v>
      </c>
      <c r="G522" s="7">
        <v>0</v>
      </c>
      <c r="H522" s="7">
        <v>442.57772999999997</v>
      </c>
      <c r="I522" s="7" t="s">
        <v>1363</v>
      </c>
    </row>
    <row r="523" spans="1:14" s="15" customFormat="1" ht="38.25" x14ac:dyDescent="0.2">
      <c r="A523" s="4" t="s">
        <v>502</v>
      </c>
      <c r="B523" s="5" t="s">
        <v>1036</v>
      </c>
      <c r="C523" s="7">
        <v>0</v>
      </c>
      <c r="D523" s="7">
        <v>0</v>
      </c>
      <c r="E523" s="7">
        <v>55554.835049999994</v>
      </c>
      <c r="F523" s="7">
        <v>0</v>
      </c>
      <c r="G523" s="7">
        <v>0</v>
      </c>
      <c r="H523" s="7">
        <v>39967.503369999999</v>
      </c>
      <c r="I523" s="7">
        <f t="shared" si="23"/>
        <v>139.00001342515679</v>
      </c>
    </row>
    <row r="524" spans="1:14" s="15" customFormat="1" ht="38.25" x14ac:dyDescent="0.2">
      <c r="A524" s="2" t="s">
        <v>503</v>
      </c>
      <c r="B524" s="3" t="s">
        <v>1037</v>
      </c>
      <c r="C524" s="6">
        <v>0</v>
      </c>
      <c r="D524" s="6">
        <v>0</v>
      </c>
      <c r="E524" s="6">
        <v>-119257.7886</v>
      </c>
      <c r="F524" s="6">
        <v>0</v>
      </c>
      <c r="G524" s="6">
        <v>0</v>
      </c>
      <c r="H524" s="6">
        <v>-23072.018399999997</v>
      </c>
      <c r="I524" s="6" t="s">
        <v>1363</v>
      </c>
    </row>
    <row r="525" spans="1:14" s="15" customFormat="1" ht="38.25" x14ac:dyDescent="0.2">
      <c r="A525" s="4" t="s">
        <v>504</v>
      </c>
      <c r="B525" s="5" t="s">
        <v>1038</v>
      </c>
      <c r="C525" s="7">
        <v>0</v>
      </c>
      <c r="D525" s="7">
        <v>0</v>
      </c>
      <c r="E525" s="7">
        <v>-119257.7886</v>
      </c>
      <c r="F525" s="7">
        <v>0</v>
      </c>
      <c r="G525" s="7">
        <v>0</v>
      </c>
      <c r="H525" s="7">
        <v>-23072.018399999997</v>
      </c>
      <c r="I525" s="7" t="s">
        <v>1363</v>
      </c>
    </row>
    <row r="526" spans="1:14" ht="38.25" hidden="1" x14ac:dyDescent="0.2">
      <c r="A526" s="4" t="s">
        <v>505</v>
      </c>
      <c r="B526" s="5" t="s">
        <v>1039</v>
      </c>
      <c r="C526" s="7">
        <v>0</v>
      </c>
      <c r="D526" s="7">
        <v>0</v>
      </c>
      <c r="E526" s="7">
        <v>-0.8</v>
      </c>
      <c r="F526" s="7">
        <v>0</v>
      </c>
      <c r="G526" s="7">
        <v>0</v>
      </c>
      <c r="H526" s="7"/>
      <c r="I526" s="7">
        <v>0</v>
      </c>
      <c r="N526" s="15"/>
    </row>
    <row r="527" spans="1:14" ht="39" hidden="1" x14ac:dyDescent="0.25">
      <c r="A527" s="4" t="s">
        <v>506</v>
      </c>
      <c r="B527" s="37" t="s">
        <v>1040</v>
      </c>
      <c r="C527" s="7">
        <v>0</v>
      </c>
      <c r="D527" s="7">
        <v>0</v>
      </c>
      <c r="E527" s="7">
        <v>-5.7114099999999999</v>
      </c>
      <c r="F527" s="7">
        <v>0</v>
      </c>
      <c r="G527" s="7">
        <v>0</v>
      </c>
      <c r="H527" s="7"/>
      <c r="I527" s="7">
        <v>0</v>
      </c>
      <c r="N527" s="15"/>
    </row>
    <row r="528" spans="1:14" ht="25.5" hidden="1" x14ac:dyDescent="0.2">
      <c r="A528" s="4" t="s">
        <v>507</v>
      </c>
      <c r="B528" s="5" t="s">
        <v>1041</v>
      </c>
      <c r="C528" s="7">
        <v>0</v>
      </c>
      <c r="D528" s="7">
        <v>0</v>
      </c>
      <c r="E528" s="7">
        <v>-34.755459999999999</v>
      </c>
      <c r="F528" s="7">
        <v>0</v>
      </c>
      <c r="G528" s="7">
        <v>0</v>
      </c>
      <c r="H528" s="7"/>
      <c r="I528" s="7">
        <v>0</v>
      </c>
      <c r="N528" s="15"/>
    </row>
    <row r="529" spans="1:14" ht="25.5" hidden="1" x14ac:dyDescent="0.2">
      <c r="A529" s="4" t="s">
        <v>508</v>
      </c>
      <c r="B529" s="5" t="s">
        <v>1042</v>
      </c>
      <c r="C529" s="7">
        <v>0</v>
      </c>
      <c r="D529" s="7">
        <v>0</v>
      </c>
      <c r="E529" s="7">
        <v>-11.9795</v>
      </c>
      <c r="F529" s="7">
        <v>0</v>
      </c>
      <c r="G529" s="7">
        <v>0</v>
      </c>
      <c r="H529" s="7"/>
      <c r="I529" s="7">
        <v>0</v>
      </c>
      <c r="N529" s="15"/>
    </row>
    <row r="530" spans="1:14" ht="39" hidden="1" x14ac:dyDescent="0.25">
      <c r="A530" s="4" t="s">
        <v>509</v>
      </c>
      <c r="B530" s="37" t="s">
        <v>1043</v>
      </c>
      <c r="C530" s="7">
        <v>0</v>
      </c>
      <c r="D530" s="7">
        <v>0</v>
      </c>
      <c r="E530" s="7">
        <v>-544.39251999999999</v>
      </c>
      <c r="F530" s="7">
        <v>0</v>
      </c>
      <c r="G530" s="7">
        <v>0</v>
      </c>
      <c r="H530" s="7"/>
      <c r="I530" s="7">
        <v>0</v>
      </c>
      <c r="N530" s="15"/>
    </row>
    <row r="531" spans="1:14" ht="39" hidden="1" x14ac:dyDescent="0.25">
      <c r="A531" s="4" t="s">
        <v>510</v>
      </c>
      <c r="B531" s="45" t="s">
        <v>1044</v>
      </c>
      <c r="C531" s="7">
        <v>0</v>
      </c>
      <c r="D531" s="7">
        <v>0</v>
      </c>
      <c r="E531" s="7">
        <v>-366.07074999999998</v>
      </c>
      <c r="F531" s="7">
        <v>0</v>
      </c>
      <c r="G531" s="7">
        <v>0</v>
      </c>
      <c r="H531" s="7"/>
      <c r="I531" s="7">
        <v>0</v>
      </c>
      <c r="N531" s="15"/>
    </row>
    <row r="532" spans="1:14" ht="63.75" hidden="1" x14ac:dyDescent="0.2">
      <c r="A532" s="4" t="s">
        <v>511</v>
      </c>
      <c r="B532" s="5" t="s">
        <v>1045</v>
      </c>
      <c r="C532" s="7">
        <v>0</v>
      </c>
      <c r="D532" s="7">
        <v>0</v>
      </c>
      <c r="E532" s="7">
        <v>-681.93931999999995</v>
      </c>
      <c r="F532" s="7">
        <v>0</v>
      </c>
      <c r="G532" s="7">
        <v>0</v>
      </c>
      <c r="H532" s="7"/>
      <c r="I532" s="7">
        <v>0</v>
      </c>
      <c r="N532" s="15"/>
    </row>
    <row r="533" spans="1:14" ht="51" hidden="1" x14ac:dyDescent="0.2">
      <c r="A533" s="4" t="s">
        <v>512</v>
      </c>
      <c r="B533" s="5" t="s">
        <v>1046</v>
      </c>
      <c r="C533" s="7">
        <v>0</v>
      </c>
      <c r="D533" s="7">
        <v>0</v>
      </c>
      <c r="E533" s="7">
        <v>-70.133579999999995</v>
      </c>
      <c r="F533" s="7">
        <v>0</v>
      </c>
      <c r="G533" s="7">
        <v>0</v>
      </c>
      <c r="H533" s="7"/>
      <c r="I533" s="7">
        <v>0</v>
      </c>
      <c r="N533" s="15"/>
    </row>
    <row r="534" spans="1:14" ht="25.5" hidden="1" x14ac:dyDescent="0.2">
      <c r="A534" s="4" t="s">
        <v>513</v>
      </c>
      <c r="B534" s="5" t="s">
        <v>1047</v>
      </c>
      <c r="C534" s="7">
        <v>0</v>
      </c>
      <c r="D534" s="7">
        <v>0</v>
      </c>
      <c r="E534" s="7">
        <v>-6.9819999999999993E-2</v>
      </c>
      <c r="F534" s="7">
        <v>0</v>
      </c>
      <c r="G534" s="7">
        <v>0</v>
      </c>
      <c r="H534" s="7"/>
      <c r="I534" s="7">
        <v>0</v>
      </c>
      <c r="L534" s="11">
        <v>354.22634000000005</v>
      </c>
      <c r="N534" s="15"/>
    </row>
    <row r="535" spans="1:14" ht="51" hidden="1" x14ac:dyDescent="0.2">
      <c r="A535" s="4" t="s">
        <v>514</v>
      </c>
      <c r="B535" s="5" t="s">
        <v>1048</v>
      </c>
      <c r="C535" s="7">
        <v>0</v>
      </c>
      <c r="D535" s="7">
        <v>0</v>
      </c>
      <c r="E535" s="7">
        <v>-150.59936999999999</v>
      </c>
      <c r="F535" s="7">
        <v>0</v>
      </c>
      <c r="G535" s="7">
        <v>0</v>
      </c>
      <c r="H535" s="7"/>
      <c r="I535" s="7">
        <v>0</v>
      </c>
    </row>
    <row r="536" spans="1:14" ht="51" hidden="1" x14ac:dyDescent="0.2">
      <c r="A536" s="4" t="s">
        <v>515</v>
      </c>
      <c r="B536" s="5" t="s">
        <v>1049</v>
      </c>
      <c r="C536" s="7">
        <v>0</v>
      </c>
      <c r="D536" s="7">
        <v>0</v>
      </c>
      <c r="E536" s="7">
        <v>-840</v>
      </c>
      <c r="F536" s="7">
        <v>0</v>
      </c>
      <c r="G536" s="7">
        <v>0</v>
      </c>
      <c r="H536" s="7"/>
      <c r="I536" s="7">
        <v>0</v>
      </c>
    </row>
    <row r="537" spans="1:14" ht="38.25" hidden="1" x14ac:dyDescent="0.2">
      <c r="A537" s="4" t="s">
        <v>516</v>
      </c>
      <c r="B537" s="5" t="s">
        <v>1050</v>
      </c>
      <c r="C537" s="7">
        <v>0</v>
      </c>
      <c r="D537" s="7">
        <v>0</v>
      </c>
      <c r="E537" s="7">
        <v>-272.01618000000002</v>
      </c>
      <c r="F537" s="7">
        <v>0</v>
      </c>
      <c r="G537" s="7">
        <v>0</v>
      </c>
      <c r="H537" s="7"/>
      <c r="I537" s="7">
        <v>0</v>
      </c>
    </row>
    <row r="538" spans="1:14" ht="51" hidden="1" x14ac:dyDescent="0.2">
      <c r="A538" s="4" t="s">
        <v>517</v>
      </c>
      <c r="B538" s="5" t="s">
        <v>1051</v>
      </c>
      <c r="C538" s="7">
        <v>0</v>
      </c>
      <c r="D538" s="7">
        <v>0</v>
      </c>
      <c r="E538" s="7">
        <v>-767.71524999999997</v>
      </c>
      <c r="F538" s="7">
        <v>0</v>
      </c>
      <c r="G538" s="7">
        <v>0</v>
      </c>
      <c r="H538" s="7"/>
      <c r="I538" s="7">
        <v>0</v>
      </c>
    </row>
    <row r="539" spans="1:14" ht="38.25" hidden="1" x14ac:dyDescent="0.2">
      <c r="A539" s="4" t="s">
        <v>518</v>
      </c>
      <c r="B539" s="5" t="s">
        <v>1052</v>
      </c>
      <c r="C539" s="7">
        <v>0</v>
      </c>
      <c r="D539" s="7">
        <v>0</v>
      </c>
      <c r="E539" s="7">
        <v>-368.51456000000002</v>
      </c>
      <c r="F539" s="7">
        <v>0</v>
      </c>
      <c r="G539" s="7">
        <v>0</v>
      </c>
      <c r="H539" s="7"/>
      <c r="I539" s="7">
        <v>0</v>
      </c>
    </row>
    <row r="540" spans="1:14" ht="38.25" hidden="1" x14ac:dyDescent="0.2">
      <c r="A540" s="4" t="s">
        <v>519</v>
      </c>
      <c r="B540" s="5" t="s">
        <v>1053</v>
      </c>
      <c r="C540" s="7">
        <v>0</v>
      </c>
      <c r="D540" s="7">
        <v>0</v>
      </c>
      <c r="E540" s="7">
        <v>-283.07696999999996</v>
      </c>
      <c r="F540" s="7">
        <v>0</v>
      </c>
      <c r="G540" s="7">
        <v>0</v>
      </c>
      <c r="H540" s="7"/>
      <c r="I540" s="7">
        <v>0</v>
      </c>
    </row>
    <row r="541" spans="1:14" ht="25.5" hidden="1" x14ac:dyDescent="0.2">
      <c r="A541" s="4" t="s">
        <v>520</v>
      </c>
      <c r="B541" s="5" t="s">
        <v>1054</v>
      </c>
      <c r="C541" s="7">
        <v>0</v>
      </c>
      <c r="D541" s="7">
        <v>0</v>
      </c>
      <c r="E541" s="7">
        <v>-183.85378</v>
      </c>
      <c r="F541" s="7">
        <v>0</v>
      </c>
      <c r="G541" s="7">
        <v>0</v>
      </c>
      <c r="H541" s="7"/>
      <c r="I541" s="7">
        <v>0</v>
      </c>
    </row>
    <row r="542" spans="1:14" ht="38.25" hidden="1" x14ac:dyDescent="0.2">
      <c r="A542" s="4" t="s">
        <v>521</v>
      </c>
      <c r="B542" s="5" t="s">
        <v>1055</v>
      </c>
      <c r="C542" s="7">
        <v>0</v>
      </c>
      <c r="D542" s="7">
        <v>0</v>
      </c>
      <c r="E542" s="7">
        <v>-22.75207</v>
      </c>
      <c r="F542" s="7">
        <v>0</v>
      </c>
      <c r="G542" s="7">
        <v>0</v>
      </c>
      <c r="H542" s="7"/>
      <c r="I542" s="7">
        <v>0</v>
      </c>
    </row>
    <row r="543" spans="1:14" ht="38.25" hidden="1" x14ac:dyDescent="0.2">
      <c r="A543" s="4" t="s">
        <v>522</v>
      </c>
      <c r="B543" s="5" t="s">
        <v>1056</v>
      </c>
      <c r="C543" s="7">
        <v>0</v>
      </c>
      <c r="D543" s="7">
        <v>0</v>
      </c>
      <c r="E543" s="7">
        <v>-12479.29716</v>
      </c>
      <c r="F543" s="7">
        <v>0</v>
      </c>
      <c r="G543" s="7">
        <v>0</v>
      </c>
      <c r="H543" s="7"/>
      <c r="I543" s="7">
        <v>0</v>
      </c>
    </row>
    <row r="544" spans="1:14" ht="38.25" hidden="1" x14ac:dyDescent="0.2">
      <c r="A544" s="4" t="s">
        <v>523</v>
      </c>
      <c r="B544" s="5" t="s">
        <v>1057</v>
      </c>
      <c r="C544" s="7">
        <v>0</v>
      </c>
      <c r="D544" s="7">
        <v>0</v>
      </c>
      <c r="E544" s="7">
        <v>-12578.397210000001</v>
      </c>
      <c r="F544" s="7">
        <v>0</v>
      </c>
      <c r="G544" s="7">
        <v>0</v>
      </c>
      <c r="H544" s="7"/>
      <c r="I544" s="7">
        <v>0</v>
      </c>
    </row>
    <row r="545" spans="1:9" ht="25.5" hidden="1" x14ac:dyDescent="0.2">
      <c r="A545" s="4" t="s">
        <v>524</v>
      </c>
      <c r="B545" s="5" t="s">
        <v>1058</v>
      </c>
      <c r="C545" s="7">
        <v>0</v>
      </c>
      <c r="D545" s="7">
        <v>0</v>
      </c>
      <c r="E545" s="7">
        <v>-7.9101300000000005</v>
      </c>
      <c r="F545" s="7">
        <v>0</v>
      </c>
      <c r="G545" s="7">
        <v>0</v>
      </c>
      <c r="H545" s="7"/>
      <c r="I545" s="7">
        <v>0</v>
      </c>
    </row>
    <row r="546" spans="1:9" ht="25.5" hidden="1" x14ac:dyDescent="0.2">
      <c r="A546" s="4" t="s">
        <v>525</v>
      </c>
      <c r="B546" s="5" t="s">
        <v>1059</v>
      </c>
      <c r="C546" s="7">
        <v>0</v>
      </c>
      <c r="D546" s="7">
        <v>0</v>
      </c>
      <c r="E546" s="7">
        <v>-1.14435</v>
      </c>
      <c r="F546" s="7">
        <v>0</v>
      </c>
      <c r="G546" s="7">
        <v>0</v>
      </c>
      <c r="H546" s="7"/>
      <c r="I546" s="7">
        <v>0</v>
      </c>
    </row>
    <row r="547" spans="1:9" ht="76.5" hidden="1" x14ac:dyDescent="0.2">
      <c r="A547" s="4" t="s">
        <v>526</v>
      </c>
      <c r="B547" s="5" t="s">
        <v>1060</v>
      </c>
      <c r="C547" s="7">
        <v>0</v>
      </c>
      <c r="D547" s="7">
        <v>0</v>
      </c>
      <c r="E547" s="7">
        <v>-223.00803999999999</v>
      </c>
      <c r="F547" s="7">
        <v>0</v>
      </c>
      <c r="G547" s="7">
        <v>0</v>
      </c>
      <c r="H547" s="7"/>
      <c r="I547" s="7">
        <v>0</v>
      </c>
    </row>
    <row r="548" spans="1:9" ht="38.25" hidden="1" x14ac:dyDescent="0.2">
      <c r="A548" s="4" t="s">
        <v>527</v>
      </c>
      <c r="B548" s="5" t="s">
        <v>1061</v>
      </c>
      <c r="C548" s="7">
        <v>0</v>
      </c>
      <c r="D548" s="7">
        <v>0</v>
      </c>
      <c r="E548" s="7">
        <v>-47.246290000000002</v>
      </c>
      <c r="F548" s="7">
        <v>0</v>
      </c>
      <c r="G548" s="7">
        <v>0</v>
      </c>
      <c r="H548" s="7"/>
      <c r="I548" s="7">
        <v>0</v>
      </c>
    </row>
    <row r="549" spans="1:9" ht="51" hidden="1" x14ac:dyDescent="0.2">
      <c r="A549" s="4" t="s">
        <v>528</v>
      </c>
      <c r="B549" s="5" t="s">
        <v>1062</v>
      </c>
      <c r="C549" s="7">
        <v>0</v>
      </c>
      <c r="D549" s="7">
        <v>0</v>
      </c>
      <c r="E549" s="7">
        <v>-314.00900000000001</v>
      </c>
      <c r="F549" s="7">
        <v>0</v>
      </c>
      <c r="G549" s="7">
        <v>0</v>
      </c>
      <c r="H549" s="7"/>
      <c r="I549" s="7">
        <v>0</v>
      </c>
    </row>
    <row r="550" spans="1:9" ht="76.5" hidden="1" x14ac:dyDescent="0.2">
      <c r="A550" s="4" t="s">
        <v>529</v>
      </c>
      <c r="B550" s="5" t="s">
        <v>1063</v>
      </c>
      <c r="C550" s="7">
        <v>0</v>
      </c>
      <c r="D550" s="7">
        <v>0</v>
      </c>
      <c r="E550" s="7">
        <v>-2715.4380200000001</v>
      </c>
      <c r="F550" s="7">
        <v>0</v>
      </c>
      <c r="G550" s="7">
        <v>0</v>
      </c>
      <c r="H550" s="7"/>
      <c r="I550" s="7">
        <v>0</v>
      </c>
    </row>
    <row r="551" spans="1:9" ht="51" hidden="1" x14ac:dyDescent="0.2">
      <c r="A551" s="4" t="s">
        <v>530</v>
      </c>
      <c r="B551" s="5" t="s">
        <v>1064</v>
      </c>
      <c r="C551" s="7">
        <v>0</v>
      </c>
      <c r="D551" s="7">
        <v>0</v>
      </c>
      <c r="E551" s="7">
        <v>-1.46072</v>
      </c>
      <c r="F551" s="7">
        <v>0</v>
      </c>
      <c r="G551" s="7">
        <v>0</v>
      </c>
      <c r="H551" s="7"/>
      <c r="I551" s="7">
        <v>0</v>
      </c>
    </row>
    <row r="552" spans="1:9" ht="51" hidden="1" x14ac:dyDescent="0.2">
      <c r="A552" s="4" t="s">
        <v>531</v>
      </c>
      <c r="B552" s="5" t="s">
        <v>1065</v>
      </c>
      <c r="C552" s="7">
        <v>0</v>
      </c>
      <c r="D552" s="7">
        <v>0</v>
      </c>
      <c r="E552" s="7">
        <v>-14.7889</v>
      </c>
      <c r="F552" s="7">
        <v>0</v>
      </c>
      <c r="G552" s="7">
        <v>0</v>
      </c>
      <c r="H552" s="7"/>
      <c r="I552" s="7">
        <v>0</v>
      </c>
    </row>
    <row r="553" spans="1:9" ht="25.5" hidden="1" x14ac:dyDescent="0.2">
      <c r="A553" s="4" t="s">
        <v>532</v>
      </c>
      <c r="B553" s="5" t="s">
        <v>1066</v>
      </c>
      <c r="C553" s="7">
        <v>0</v>
      </c>
      <c r="D553" s="7">
        <v>0</v>
      </c>
      <c r="E553" s="7">
        <v>-5355.5540300000002</v>
      </c>
      <c r="F553" s="7">
        <v>0</v>
      </c>
      <c r="G553" s="7">
        <v>0</v>
      </c>
      <c r="H553" s="7"/>
      <c r="I553" s="7">
        <v>0</v>
      </c>
    </row>
    <row r="554" spans="1:9" ht="51" hidden="1" x14ac:dyDescent="0.2">
      <c r="A554" s="4" t="s">
        <v>533</v>
      </c>
      <c r="B554" s="5" t="s">
        <v>1067</v>
      </c>
      <c r="C554" s="7">
        <v>0</v>
      </c>
      <c r="D554" s="7">
        <v>0</v>
      </c>
      <c r="E554" s="7">
        <v>-3993.2034800000001</v>
      </c>
      <c r="F554" s="7">
        <v>0</v>
      </c>
      <c r="G554" s="7">
        <v>0</v>
      </c>
      <c r="H554" s="7"/>
      <c r="I554" s="7">
        <v>0</v>
      </c>
    </row>
    <row r="555" spans="1:9" ht="89.25" hidden="1" x14ac:dyDescent="0.2">
      <c r="A555" s="4" t="s">
        <v>534</v>
      </c>
      <c r="B555" s="5" t="s">
        <v>1068</v>
      </c>
      <c r="C555" s="7">
        <v>0</v>
      </c>
      <c r="D555" s="7">
        <v>0</v>
      </c>
      <c r="E555" s="7">
        <v>-239.48665</v>
      </c>
      <c r="F555" s="7">
        <v>0</v>
      </c>
      <c r="G555" s="7">
        <v>0</v>
      </c>
      <c r="H555" s="7"/>
      <c r="I555" s="7">
        <v>0</v>
      </c>
    </row>
    <row r="556" spans="1:9" hidden="1" x14ac:dyDescent="0.2">
      <c r="A556" s="4" t="s">
        <v>535</v>
      </c>
      <c r="B556" s="5" t="s">
        <v>1069</v>
      </c>
      <c r="C556" s="7">
        <v>0</v>
      </c>
      <c r="D556" s="7">
        <v>0</v>
      </c>
      <c r="E556" s="7">
        <v>-239.08795999999998</v>
      </c>
      <c r="F556" s="7">
        <v>0</v>
      </c>
      <c r="G556" s="7">
        <v>0</v>
      </c>
      <c r="H556" s="7"/>
      <c r="I556" s="7">
        <v>0</v>
      </c>
    </row>
    <row r="557" spans="1:9" ht="51" hidden="1" x14ac:dyDescent="0.2">
      <c r="A557" s="4" t="s">
        <v>536</v>
      </c>
      <c r="B557" s="5" t="s">
        <v>1070</v>
      </c>
      <c r="C557" s="7">
        <v>0</v>
      </c>
      <c r="D557" s="7">
        <v>0</v>
      </c>
      <c r="E557" s="7">
        <v>-571.75381000000004</v>
      </c>
      <c r="F557" s="7">
        <v>0</v>
      </c>
      <c r="G557" s="7">
        <v>0</v>
      </c>
      <c r="H557" s="7"/>
      <c r="I557" s="7">
        <v>0</v>
      </c>
    </row>
    <row r="558" spans="1:9" ht="38.25" hidden="1" x14ac:dyDescent="0.2">
      <c r="A558" s="4" t="s">
        <v>537</v>
      </c>
      <c r="B558" s="5" t="s">
        <v>1071</v>
      </c>
      <c r="C558" s="7">
        <v>0</v>
      </c>
      <c r="D558" s="7">
        <v>0</v>
      </c>
      <c r="E558" s="7">
        <v>-576.55499999999995</v>
      </c>
      <c r="F558" s="7">
        <v>0</v>
      </c>
      <c r="G558" s="7">
        <v>0</v>
      </c>
      <c r="H558" s="7"/>
      <c r="I558" s="7">
        <v>0</v>
      </c>
    </row>
    <row r="559" spans="1:9" ht="51" hidden="1" x14ac:dyDescent="0.2">
      <c r="A559" s="4" t="s">
        <v>538</v>
      </c>
      <c r="B559" s="5" t="s">
        <v>1072</v>
      </c>
      <c r="C559" s="7">
        <v>0</v>
      </c>
      <c r="D559" s="7">
        <v>0</v>
      </c>
      <c r="E559" s="7">
        <v>-1467.6796200000001</v>
      </c>
      <c r="F559" s="7">
        <v>0</v>
      </c>
      <c r="G559" s="7">
        <v>0</v>
      </c>
      <c r="H559" s="7"/>
      <c r="I559" s="7">
        <v>0</v>
      </c>
    </row>
    <row r="560" spans="1:9" ht="89.25" hidden="1" x14ac:dyDescent="0.2">
      <c r="A560" s="4" t="s">
        <v>539</v>
      </c>
      <c r="B560" s="5" t="s">
        <v>1073</v>
      </c>
      <c r="C560" s="7">
        <v>0</v>
      </c>
      <c r="D560" s="7">
        <v>0</v>
      </c>
      <c r="E560" s="7">
        <v>-1.07846</v>
      </c>
      <c r="F560" s="7">
        <v>0</v>
      </c>
      <c r="G560" s="7">
        <v>0</v>
      </c>
      <c r="H560" s="31"/>
      <c r="I560" s="7">
        <v>0</v>
      </c>
    </row>
    <row r="561" spans="1:14" ht="39" hidden="1" x14ac:dyDescent="0.25">
      <c r="A561" s="4" t="s">
        <v>540</v>
      </c>
      <c r="B561" s="37" t="s">
        <v>1074</v>
      </c>
      <c r="C561" s="7">
        <v>0</v>
      </c>
      <c r="D561" s="7">
        <v>0</v>
      </c>
      <c r="E561" s="7">
        <v>-461.41315999999995</v>
      </c>
      <c r="F561" s="7">
        <v>0</v>
      </c>
      <c r="G561" s="7">
        <v>0</v>
      </c>
      <c r="H561" s="31"/>
      <c r="I561" s="7">
        <v>0</v>
      </c>
    </row>
    <row r="562" spans="1:14" ht="89.25" hidden="1" x14ac:dyDescent="0.2">
      <c r="A562" s="4" t="s">
        <v>541</v>
      </c>
      <c r="B562" s="5" t="s">
        <v>1075</v>
      </c>
      <c r="C562" s="7">
        <v>0</v>
      </c>
      <c r="D562" s="7">
        <v>0</v>
      </c>
      <c r="E562" s="7">
        <v>-19400.31914</v>
      </c>
      <c r="F562" s="7">
        <v>0</v>
      </c>
      <c r="G562" s="7">
        <v>0</v>
      </c>
      <c r="H562" s="31"/>
      <c r="I562" s="7">
        <v>0</v>
      </c>
    </row>
    <row r="563" spans="1:14" ht="77.25" hidden="1" x14ac:dyDescent="0.25">
      <c r="A563" s="4" t="s">
        <v>542</v>
      </c>
      <c r="B563" s="37" t="s">
        <v>1076</v>
      </c>
      <c r="C563" s="7">
        <v>0</v>
      </c>
      <c r="D563" s="7">
        <v>0</v>
      </c>
      <c r="E563" s="7">
        <v>-6289.7816399999992</v>
      </c>
      <c r="F563" s="7">
        <v>0</v>
      </c>
      <c r="G563" s="7">
        <v>0</v>
      </c>
      <c r="H563" s="31"/>
      <c r="I563" s="7">
        <v>0</v>
      </c>
    </row>
    <row r="564" spans="1:14" ht="102" hidden="1" x14ac:dyDescent="0.2">
      <c r="A564" s="4" t="s">
        <v>543</v>
      </c>
      <c r="B564" s="5" t="s">
        <v>1077</v>
      </c>
      <c r="C564" s="7">
        <v>0</v>
      </c>
      <c r="D564" s="7">
        <v>0</v>
      </c>
      <c r="E564" s="7">
        <v>-572.16790000000003</v>
      </c>
      <c r="F564" s="7">
        <v>0</v>
      </c>
      <c r="G564" s="7">
        <v>0</v>
      </c>
      <c r="H564" s="7"/>
      <c r="I564" s="7">
        <v>0</v>
      </c>
      <c r="J564" s="22">
        <f>C564-D564</f>
        <v>0</v>
      </c>
    </row>
    <row r="565" spans="1:14" ht="114.75" hidden="1" x14ac:dyDescent="0.2">
      <c r="A565" s="4" t="s">
        <v>544</v>
      </c>
      <c r="B565" s="5" t="s">
        <v>1078</v>
      </c>
      <c r="C565" s="7">
        <v>0</v>
      </c>
      <c r="D565" s="7">
        <v>0</v>
      </c>
      <c r="E565" s="7">
        <v>-27994.034789999998</v>
      </c>
      <c r="F565" s="7">
        <v>0</v>
      </c>
      <c r="G565" s="7">
        <v>0</v>
      </c>
      <c r="H565" s="7"/>
      <c r="I565" s="7">
        <v>0</v>
      </c>
      <c r="J565" s="22"/>
    </row>
    <row r="566" spans="1:14" ht="140.25" hidden="1" x14ac:dyDescent="0.2">
      <c r="A566" s="4" t="s">
        <v>545</v>
      </c>
      <c r="B566" s="5" t="s">
        <v>1079</v>
      </c>
      <c r="C566" s="7">
        <v>0</v>
      </c>
      <c r="D566" s="7">
        <v>0</v>
      </c>
      <c r="E566" s="7">
        <v>-1001.2731</v>
      </c>
      <c r="F566" s="7">
        <v>0</v>
      </c>
      <c r="G566" s="7">
        <v>0</v>
      </c>
      <c r="H566" s="7"/>
      <c r="I566" s="7">
        <v>0</v>
      </c>
    </row>
    <row r="567" spans="1:14" ht="140.25" hidden="1" x14ac:dyDescent="0.2">
      <c r="A567" s="4" t="s">
        <v>546</v>
      </c>
      <c r="B567" s="5" t="s">
        <v>1080</v>
      </c>
      <c r="C567" s="7">
        <v>0</v>
      </c>
      <c r="D567" s="7">
        <v>0</v>
      </c>
      <c r="E567" s="7">
        <v>-4.0899999999999999E-3</v>
      </c>
      <c r="F567" s="7">
        <v>0</v>
      </c>
      <c r="G567" s="7">
        <v>0</v>
      </c>
      <c r="H567" s="31"/>
      <c r="I567" s="7">
        <v>0</v>
      </c>
    </row>
    <row r="568" spans="1:14" ht="38.25" hidden="1" x14ac:dyDescent="0.2">
      <c r="A568" s="4" t="s">
        <v>547</v>
      </c>
      <c r="B568" s="5" t="s">
        <v>1081</v>
      </c>
      <c r="C568" s="7">
        <v>0</v>
      </c>
      <c r="D568" s="7">
        <v>0</v>
      </c>
      <c r="E568" s="7">
        <v>-166.66245000000001</v>
      </c>
      <c r="F568" s="7">
        <v>0</v>
      </c>
      <c r="G568" s="7">
        <v>0</v>
      </c>
      <c r="H568" s="31"/>
      <c r="I568" s="7">
        <v>0</v>
      </c>
    </row>
    <row r="569" spans="1:14" ht="38.25" hidden="1" x14ac:dyDescent="0.2">
      <c r="A569" s="4" t="s">
        <v>548</v>
      </c>
      <c r="B569" s="5" t="s">
        <v>1082</v>
      </c>
      <c r="C569" s="7">
        <v>0</v>
      </c>
      <c r="D569" s="7">
        <v>0</v>
      </c>
      <c r="E569" s="7">
        <v>-17940.652959999999</v>
      </c>
      <c r="F569" s="7">
        <v>0</v>
      </c>
      <c r="G569" s="7">
        <v>0</v>
      </c>
      <c r="H569" s="7"/>
      <c r="I569" s="7">
        <v>0</v>
      </c>
    </row>
    <row r="570" spans="1:14" s="15" customFormat="1" x14ac:dyDescent="0.2">
      <c r="A570" s="48" t="s">
        <v>1084</v>
      </c>
      <c r="B570" s="28" t="s">
        <v>1083</v>
      </c>
      <c r="C570" s="29">
        <f>C571+C581+C583+C589+C598+C603+C607+C615+C619+C627+C633+C637+C641+C643</f>
        <v>92326186.099999964</v>
      </c>
      <c r="D570" s="29">
        <v>96209107.428770006</v>
      </c>
      <c r="E570" s="29">
        <v>64216668.141800001</v>
      </c>
      <c r="F570" s="29">
        <f t="shared" ref="F570:F601" si="24">E570/C570*100</f>
        <v>69.554122025842062</v>
      </c>
      <c r="G570" s="29">
        <f t="shared" ref="G570:G601" si="25">E570/D570*100</f>
        <v>66.746974229382459</v>
      </c>
      <c r="H570" s="29">
        <v>57527847.18163</v>
      </c>
      <c r="I570" s="29">
        <f t="shared" ref="I570:I602" si="26">E570/H570*100</f>
        <v>111.62710111339939</v>
      </c>
      <c r="J570" s="18"/>
      <c r="N570" s="35"/>
    </row>
    <row r="571" spans="1:14" x14ac:dyDescent="0.2">
      <c r="A571" s="2" t="s">
        <v>1085</v>
      </c>
      <c r="B571" s="3" t="s">
        <v>1162</v>
      </c>
      <c r="C571" s="6">
        <f>C572+C573+C574+C575+C576+C577+C578+C579+C580</f>
        <v>4671696.5</v>
      </c>
      <c r="D571" s="6">
        <v>4579411.7017700002</v>
      </c>
      <c r="E571" s="6">
        <v>2524318.5060000001</v>
      </c>
      <c r="F571" s="7">
        <f t="shared" si="24"/>
        <v>54.034300087773261</v>
      </c>
      <c r="G571" s="7">
        <f t="shared" si="25"/>
        <v>55.123205127512762</v>
      </c>
      <c r="H571" s="6">
        <v>2299772.3920500004</v>
      </c>
      <c r="I571" s="7">
        <f t="shared" si="26"/>
        <v>109.76384074903348</v>
      </c>
    </row>
    <row r="572" spans="1:14" ht="25.5" x14ac:dyDescent="0.2">
      <c r="A572" s="4" t="s">
        <v>1086</v>
      </c>
      <c r="B572" s="5" t="s">
        <v>1163</v>
      </c>
      <c r="C572" s="7">
        <v>6246.1</v>
      </c>
      <c r="D572" s="7">
        <v>6246.1</v>
      </c>
      <c r="E572" s="7">
        <v>4518.8539000000001</v>
      </c>
      <c r="F572" s="7">
        <f t="shared" si="24"/>
        <v>72.346806807447848</v>
      </c>
      <c r="G572" s="7">
        <f t="shared" si="25"/>
        <v>72.346806807447848</v>
      </c>
      <c r="H572" s="7">
        <v>2979.1497899999999</v>
      </c>
      <c r="I572" s="7">
        <f t="shared" si="26"/>
        <v>151.68266849717551</v>
      </c>
    </row>
    <row r="573" spans="1:14" ht="25.5" x14ac:dyDescent="0.2">
      <c r="A573" s="4" t="s">
        <v>1087</v>
      </c>
      <c r="B573" s="5" t="s">
        <v>1164</v>
      </c>
      <c r="C573" s="7">
        <v>179022</v>
      </c>
      <c r="D573" s="7">
        <v>178273.5</v>
      </c>
      <c r="E573" s="7">
        <v>134821.30380000002</v>
      </c>
      <c r="F573" s="7">
        <f t="shared" si="24"/>
        <v>75.309908167711242</v>
      </c>
      <c r="G573" s="7">
        <f t="shared" si="25"/>
        <v>75.626104721116732</v>
      </c>
      <c r="H573" s="7">
        <v>131984.80381000001</v>
      </c>
      <c r="I573" s="7">
        <f t="shared" si="26"/>
        <v>102.14911104014924</v>
      </c>
    </row>
    <row r="574" spans="1:14" ht="38.25" x14ac:dyDescent="0.2">
      <c r="A574" s="4" t="s">
        <v>1088</v>
      </c>
      <c r="B574" s="5" t="s">
        <v>1165</v>
      </c>
      <c r="C574" s="7">
        <v>392091</v>
      </c>
      <c r="D574" s="7">
        <v>415022.3</v>
      </c>
      <c r="E574" s="7">
        <v>340723.51029000001</v>
      </c>
      <c r="F574" s="7">
        <f t="shared" si="24"/>
        <v>86.899089826086296</v>
      </c>
      <c r="G574" s="7">
        <f t="shared" si="25"/>
        <v>82.097639160594511</v>
      </c>
      <c r="H574" s="7">
        <v>276523.12733999995</v>
      </c>
      <c r="I574" s="7">
        <f t="shared" si="26"/>
        <v>123.21700306501388</v>
      </c>
    </row>
    <row r="575" spans="1:14" x14ac:dyDescent="0.2">
      <c r="A575" s="4" t="s">
        <v>1089</v>
      </c>
      <c r="B575" s="5" t="s">
        <v>1166</v>
      </c>
      <c r="C575" s="7">
        <v>287419.40000000002</v>
      </c>
      <c r="D575" s="7">
        <v>295714.8</v>
      </c>
      <c r="E575" s="7">
        <v>225699.38918</v>
      </c>
      <c r="F575" s="7">
        <f t="shared" si="24"/>
        <v>78.526150002400669</v>
      </c>
      <c r="G575" s="7">
        <f t="shared" si="25"/>
        <v>76.323332203866698</v>
      </c>
      <c r="H575" s="7">
        <v>196321.06078999999</v>
      </c>
      <c r="I575" s="7">
        <f t="shared" si="26"/>
        <v>114.96443034271566</v>
      </c>
    </row>
    <row r="576" spans="1:14" ht="25.5" x14ac:dyDescent="0.2">
      <c r="A576" s="4" t="s">
        <v>1090</v>
      </c>
      <c r="B576" s="5" t="s">
        <v>1167</v>
      </c>
      <c r="C576" s="7">
        <v>360247</v>
      </c>
      <c r="D576" s="7">
        <v>370090.7</v>
      </c>
      <c r="E576" s="7">
        <v>217316.73811999999</v>
      </c>
      <c r="F576" s="7">
        <f t="shared" si="24"/>
        <v>60.324371367422899</v>
      </c>
      <c r="G576" s="7">
        <f t="shared" si="25"/>
        <v>58.71985924531473</v>
      </c>
      <c r="H576" s="7">
        <v>190720.77166999999</v>
      </c>
      <c r="I576" s="7">
        <f t="shared" si="26"/>
        <v>113.94497632172884</v>
      </c>
    </row>
    <row r="577" spans="1:14" x14ac:dyDescent="0.2">
      <c r="A577" s="4" t="s">
        <v>1091</v>
      </c>
      <c r="B577" s="5" t="s">
        <v>1168</v>
      </c>
      <c r="C577" s="7">
        <v>294697.8</v>
      </c>
      <c r="D577" s="7">
        <v>296749.8</v>
      </c>
      <c r="E577" s="7">
        <v>212709.90797</v>
      </c>
      <c r="F577" s="7">
        <f t="shared" si="24"/>
        <v>72.178994200160304</v>
      </c>
      <c r="G577" s="7">
        <f t="shared" si="25"/>
        <v>71.679882503711895</v>
      </c>
      <c r="H577" s="7">
        <v>187678.68593000001</v>
      </c>
      <c r="I577" s="7">
        <f t="shared" si="26"/>
        <v>113.33727477681515</v>
      </c>
    </row>
    <row r="578" spans="1:14" x14ac:dyDescent="0.2">
      <c r="A578" s="4" t="s">
        <v>1092</v>
      </c>
      <c r="B578" s="5" t="s">
        <v>1169</v>
      </c>
      <c r="C578" s="7">
        <v>189.4</v>
      </c>
      <c r="D578" s="7">
        <v>193.08020999999999</v>
      </c>
      <c r="E578" s="7">
        <v>33.080210000000001</v>
      </c>
      <c r="F578" s="7">
        <f t="shared" si="24"/>
        <v>17.46579197465681</v>
      </c>
      <c r="G578" s="7">
        <f t="shared" si="25"/>
        <v>17.132884825430843</v>
      </c>
      <c r="H578" s="7">
        <v>29.79346</v>
      </c>
      <c r="I578" s="7">
        <f t="shared" si="26"/>
        <v>111.03178348536895</v>
      </c>
    </row>
    <row r="579" spans="1:14" x14ac:dyDescent="0.2">
      <c r="A579" s="4" t="s">
        <v>1093</v>
      </c>
      <c r="B579" s="5" t="s">
        <v>1170</v>
      </c>
      <c r="C579" s="7">
        <v>416414.8</v>
      </c>
      <c r="D579" s="7">
        <v>214994.008</v>
      </c>
      <c r="E579" s="7">
        <v>0</v>
      </c>
      <c r="F579" s="7">
        <f t="shared" si="24"/>
        <v>0</v>
      </c>
      <c r="G579" s="7">
        <f t="shared" si="25"/>
        <v>0</v>
      </c>
      <c r="H579" s="7">
        <v>0</v>
      </c>
      <c r="I579" s="7">
        <v>0</v>
      </c>
    </row>
    <row r="580" spans="1:14" x14ac:dyDescent="0.2">
      <c r="A580" s="4" t="s">
        <v>1094</v>
      </c>
      <c r="B580" s="5" t="s">
        <v>1171</v>
      </c>
      <c r="C580" s="7">
        <v>2735369</v>
      </c>
      <c r="D580" s="7">
        <v>2802127.4135599998</v>
      </c>
      <c r="E580" s="7">
        <v>1388495.7225299999</v>
      </c>
      <c r="F580" s="7">
        <f t="shared" si="24"/>
        <v>50.760819565111689</v>
      </c>
      <c r="G580" s="7">
        <f t="shared" si="25"/>
        <v>49.55148419771416</v>
      </c>
      <c r="H580" s="7">
        <v>1313534.99926</v>
      </c>
      <c r="I580" s="7">
        <f t="shared" si="26"/>
        <v>105.70679299084</v>
      </c>
    </row>
    <row r="581" spans="1:14" x14ac:dyDescent="0.2">
      <c r="A581" s="2" t="s">
        <v>1095</v>
      </c>
      <c r="B581" s="3" t="s">
        <v>1172</v>
      </c>
      <c r="C581" s="6">
        <v>30033.1</v>
      </c>
      <c r="D581" s="6">
        <v>30033.1</v>
      </c>
      <c r="E581" s="6">
        <v>30033.1</v>
      </c>
      <c r="F581" s="6">
        <f t="shared" si="24"/>
        <v>100</v>
      </c>
      <c r="G581" s="6">
        <f t="shared" si="25"/>
        <v>100</v>
      </c>
      <c r="H581" s="6">
        <v>31507.3</v>
      </c>
      <c r="I581" s="6">
        <f t="shared" si="26"/>
        <v>95.321084320141679</v>
      </c>
    </row>
    <row r="582" spans="1:14" x14ac:dyDescent="0.2">
      <c r="A582" s="4" t="s">
        <v>1096</v>
      </c>
      <c r="B582" s="5" t="s">
        <v>1173</v>
      </c>
      <c r="C582" s="7">
        <v>30033.1</v>
      </c>
      <c r="D582" s="7">
        <v>30033.1</v>
      </c>
      <c r="E582" s="7">
        <v>30033.1</v>
      </c>
      <c r="F582" s="7">
        <f t="shared" si="24"/>
        <v>100</v>
      </c>
      <c r="G582" s="7">
        <f t="shared" si="25"/>
        <v>100</v>
      </c>
      <c r="H582" s="7">
        <v>31507.3</v>
      </c>
      <c r="I582" s="7">
        <f t="shared" si="26"/>
        <v>95.321084320141679</v>
      </c>
    </row>
    <row r="583" spans="1:14" ht="25.5" x14ac:dyDescent="0.2">
      <c r="A583" s="2" t="s">
        <v>1097</v>
      </c>
      <c r="B583" s="3" t="s">
        <v>1174</v>
      </c>
      <c r="C583" s="6">
        <f>C584+C585+C586+C587+C588</f>
        <v>887223.20000000007</v>
      </c>
      <c r="D583" s="6">
        <v>891507.9</v>
      </c>
      <c r="E583" s="6">
        <v>626728.81613000005</v>
      </c>
      <c r="F583" s="6">
        <f t="shared" si="24"/>
        <v>70.639362916794781</v>
      </c>
      <c r="G583" s="6">
        <f t="shared" si="25"/>
        <v>70.299861182385499</v>
      </c>
      <c r="H583" s="6">
        <v>625010.01899999997</v>
      </c>
      <c r="I583" s="6">
        <f t="shared" si="26"/>
        <v>100.2750031323898</v>
      </c>
    </row>
    <row r="584" spans="1:14" s="15" customFormat="1" x14ac:dyDescent="0.2">
      <c r="A584" s="4" t="s">
        <v>1098</v>
      </c>
      <c r="B584" s="41" t="s">
        <v>1175</v>
      </c>
      <c r="C584" s="7">
        <v>54695.199999999997</v>
      </c>
      <c r="D584" s="7">
        <v>55389.9</v>
      </c>
      <c r="E584" s="7">
        <v>39578.46617</v>
      </c>
      <c r="F584" s="7">
        <f t="shared" si="24"/>
        <v>72.3618638747093</v>
      </c>
      <c r="G584" s="7">
        <f t="shared" si="25"/>
        <v>71.454301542338953</v>
      </c>
      <c r="H584" s="7">
        <v>76606.313209999993</v>
      </c>
      <c r="I584" s="7">
        <f t="shared" si="26"/>
        <v>51.664757787656498</v>
      </c>
      <c r="J584" s="18"/>
      <c r="N584" s="7"/>
    </row>
    <row r="585" spans="1:14" x14ac:dyDescent="0.2">
      <c r="A585" s="4" t="s">
        <v>1099</v>
      </c>
      <c r="B585" s="5" t="s">
        <v>1176</v>
      </c>
      <c r="C585" s="7">
        <v>35962.300000000003</v>
      </c>
      <c r="D585" s="7">
        <v>36918.400000000001</v>
      </c>
      <c r="E585" s="7">
        <v>18057.269499999999</v>
      </c>
      <c r="F585" s="7">
        <f t="shared" si="24"/>
        <v>50.211664715549333</v>
      </c>
      <c r="G585" s="7">
        <f t="shared" si="25"/>
        <v>48.91130032720811</v>
      </c>
      <c r="H585" s="7">
        <v>155157.34706</v>
      </c>
      <c r="I585" s="7">
        <f t="shared" si="26"/>
        <v>11.638037026385335</v>
      </c>
    </row>
    <row r="586" spans="1:14" ht="25.5" x14ac:dyDescent="0.2">
      <c r="A586" s="4" t="s">
        <v>1100</v>
      </c>
      <c r="B586" s="5" t="s">
        <v>1177</v>
      </c>
      <c r="C586" s="7">
        <v>693506.4</v>
      </c>
      <c r="D586" s="7">
        <v>699420.6</v>
      </c>
      <c r="E586" s="7">
        <v>507866.38432999997</v>
      </c>
      <c r="F586" s="7">
        <f t="shared" si="24"/>
        <v>73.231679524514831</v>
      </c>
      <c r="G586" s="7">
        <f t="shared" si="25"/>
        <v>72.612442974942411</v>
      </c>
      <c r="H586" s="7">
        <v>318828.26036000001</v>
      </c>
      <c r="I586" s="7">
        <f t="shared" si="26"/>
        <v>159.29152069410361</v>
      </c>
    </row>
    <row r="587" spans="1:14" x14ac:dyDescent="0.2">
      <c r="A587" s="4" t="s">
        <v>1101</v>
      </c>
      <c r="B587" s="5" t="s">
        <v>1178</v>
      </c>
      <c r="C587" s="7">
        <v>6600</v>
      </c>
      <c r="D587" s="7">
        <v>6600</v>
      </c>
      <c r="E587" s="7">
        <v>2813.2109999999998</v>
      </c>
      <c r="F587" s="7">
        <f t="shared" si="24"/>
        <v>42.62440909090909</v>
      </c>
      <c r="G587" s="7">
        <f t="shared" si="25"/>
        <v>42.62440909090909</v>
      </c>
      <c r="H587" s="7">
        <v>2999.0309700000003</v>
      </c>
      <c r="I587" s="7">
        <f t="shared" si="26"/>
        <v>93.80399962992044</v>
      </c>
    </row>
    <row r="588" spans="1:14" ht="25.5" x14ac:dyDescent="0.2">
      <c r="A588" s="4" t="s">
        <v>1102</v>
      </c>
      <c r="B588" s="5" t="s">
        <v>1179</v>
      </c>
      <c r="C588" s="7">
        <v>96459.3</v>
      </c>
      <c r="D588" s="7">
        <v>93179</v>
      </c>
      <c r="E588" s="7">
        <v>58413.485130000001</v>
      </c>
      <c r="F588" s="7">
        <f t="shared" si="24"/>
        <v>60.55764983780724</v>
      </c>
      <c r="G588" s="7">
        <f t="shared" si="25"/>
        <v>62.689538554824587</v>
      </c>
      <c r="H588" s="31">
        <v>71419.0674</v>
      </c>
      <c r="I588" s="7">
        <f t="shared" si="26"/>
        <v>81.789761833266397</v>
      </c>
    </row>
    <row r="589" spans="1:14" x14ac:dyDescent="0.2">
      <c r="A589" s="2" t="s">
        <v>1103</v>
      </c>
      <c r="B589" s="3" t="s">
        <v>1180</v>
      </c>
      <c r="C589" s="6">
        <f>C590+C592+C593+C594+C595+C596+C597+C591</f>
        <v>23966158.899999999</v>
      </c>
      <c r="D589" s="6">
        <v>24690845.5</v>
      </c>
      <c r="E589" s="6">
        <v>15206471.326549999</v>
      </c>
      <c r="F589" s="6">
        <f t="shared" si="24"/>
        <v>63.4497642696928</v>
      </c>
      <c r="G589" s="6">
        <f t="shared" si="25"/>
        <v>61.587487259397413</v>
      </c>
      <c r="H589" s="46">
        <v>13053499.108999999</v>
      </c>
      <c r="I589" s="6">
        <f t="shared" si="26"/>
        <v>116.49344899457334</v>
      </c>
    </row>
    <row r="590" spans="1:14" x14ac:dyDescent="0.2">
      <c r="A590" s="4" t="s">
        <v>1104</v>
      </c>
      <c r="B590" s="5" t="s">
        <v>1181</v>
      </c>
      <c r="C590" s="7">
        <v>340707.6</v>
      </c>
      <c r="D590" s="7">
        <v>344417.3</v>
      </c>
      <c r="E590" s="7">
        <v>258480.46331999998</v>
      </c>
      <c r="F590" s="7">
        <f t="shared" si="24"/>
        <v>75.865775615219619</v>
      </c>
      <c r="G590" s="7">
        <f t="shared" si="25"/>
        <v>75.048629473606582</v>
      </c>
      <c r="H590" s="31">
        <v>215147.88933999999</v>
      </c>
      <c r="I590" s="7">
        <f t="shared" si="26"/>
        <v>120.1408315521614</v>
      </c>
    </row>
    <row r="591" spans="1:14" x14ac:dyDescent="0.2">
      <c r="A591" s="4" t="s">
        <v>1105</v>
      </c>
      <c r="B591" s="5" t="s">
        <v>1182</v>
      </c>
      <c r="C591" s="7">
        <v>1781590.6</v>
      </c>
      <c r="D591" s="7">
        <v>1807804.4</v>
      </c>
      <c r="E591" s="7">
        <v>1063490.78679</v>
      </c>
      <c r="F591" s="7">
        <f t="shared" si="24"/>
        <v>59.693331722226198</v>
      </c>
      <c r="G591" s="7">
        <f t="shared" si="25"/>
        <v>58.827757405059977</v>
      </c>
      <c r="H591" s="31">
        <v>1327554.86824</v>
      </c>
      <c r="I591" s="7">
        <f t="shared" si="26"/>
        <v>80.10898925781639</v>
      </c>
    </row>
    <row r="592" spans="1:14" x14ac:dyDescent="0.2">
      <c r="A592" s="4" t="s">
        <v>1106</v>
      </c>
      <c r="B592" s="5" t="s">
        <v>1183</v>
      </c>
      <c r="C592" s="7">
        <v>53227.199999999997</v>
      </c>
      <c r="D592" s="7">
        <v>53227.199999999997</v>
      </c>
      <c r="E592" s="7">
        <v>9608.8193900000006</v>
      </c>
      <c r="F592" s="7">
        <f t="shared" si="24"/>
        <v>18.052460753148768</v>
      </c>
      <c r="G592" s="7">
        <f t="shared" si="25"/>
        <v>18.052460753148768</v>
      </c>
      <c r="H592" s="7">
        <v>0</v>
      </c>
      <c r="I592" s="7">
        <v>0</v>
      </c>
    </row>
    <row r="593" spans="1:10" x14ac:dyDescent="0.2">
      <c r="A593" s="4" t="s">
        <v>1107</v>
      </c>
      <c r="B593" s="5" t="s">
        <v>1184</v>
      </c>
      <c r="C593" s="7">
        <v>442523.5</v>
      </c>
      <c r="D593" s="7">
        <v>475577.9</v>
      </c>
      <c r="E593" s="7">
        <v>382222.55829000002</v>
      </c>
      <c r="F593" s="7">
        <f t="shared" si="24"/>
        <v>86.373392213068911</v>
      </c>
      <c r="G593" s="7">
        <f t="shared" si="25"/>
        <v>80.37012617491267</v>
      </c>
      <c r="H593" s="7">
        <v>407178.45673999999</v>
      </c>
      <c r="I593" s="7">
        <f t="shared" si="26"/>
        <v>93.871016986064333</v>
      </c>
    </row>
    <row r="594" spans="1:10" x14ac:dyDescent="0.2">
      <c r="A594" s="4" t="s">
        <v>1108</v>
      </c>
      <c r="B594" s="5" t="s">
        <v>1185</v>
      </c>
      <c r="C594" s="7">
        <v>4122697.5</v>
      </c>
      <c r="D594" s="7">
        <v>4124783.4</v>
      </c>
      <c r="E594" s="7">
        <v>3027872.1985599999</v>
      </c>
      <c r="F594" s="7">
        <f t="shared" si="24"/>
        <v>73.443957471048989</v>
      </c>
      <c r="G594" s="7">
        <f t="shared" si="25"/>
        <v>73.406816914556046</v>
      </c>
      <c r="H594" s="7">
        <v>2089459.7743299999</v>
      </c>
      <c r="I594" s="7">
        <f t="shared" si="26"/>
        <v>144.91172482757696</v>
      </c>
    </row>
    <row r="595" spans="1:10" x14ac:dyDescent="0.2">
      <c r="A595" s="4" t="s">
        <v>1109</v>
      </c>
      <c r="B595" s="5" t="s">
        <v>1186</v>
      </c>
      <c r="C595" s="7">
        <v>14979996.1</v>
      </c>
      <c r="D595" s="7">
        <v>15629996.1</v>
      </c>
      <c r="E595" s="7">
        <v>9021952.2666299995</v>
      </c>
      <c r="F595" s="7">
        <f t="shared" si="24"/>
        <v>60.226666324899782</v>
      </c>
      <c r="G595" s="7">
        <f t="shared" si="25"/>
        <v>57.722037861736894</v>
      </c>
      <c r="H595" s="7">
        <v>7329749.5663799997</v>
      </c>
      <c r="I595" s="7">
        <f t="shared" si="26"/>
        <v>123.08677376934914</v>
      </c>
    </row>
    <row r="596" spans="1:10" x14ac:dyDescent="0.2">
      <c r="A596" s="4" t="s">
        <v>1110</v>
      </c>
      <c r="B596" s="5" t="s">
        <v>1187</v>
      </c>
      <c r="C596" s="7">
        <v>161331.20000000001</v>
      </c>
      <c r="D596" s="7">
        <v>169675.3</v>
      </c>
      <c r="E596" s="7">
        <v>104267.95590999999</v>
      </c>
      <c r="F596" s="7">
        <f t="shared" si="24"/>
        <v>64.629752899625103</v>
      </c>
      <c r="G596" s="7">
        <f t="shared" si="25"/>
        <v>61.451464008020018</v>
      </c>
      <c r="H596" s="7">
        <v>87772.264370000004</v>
      </c>
      <c r="I596" s="7">
        <f t="shared" si="26"/>
        <v>118.79374043543316</v>
      </c>
    </row>
    <row r="597" spans="1:10" x14ac:dyDescent="0.2">
      <c r="A597" s="4" t="s">
        <v>1111</v>
      </c>
      <c r="B597" s="5" t="s">
        <v>1188</v>
      </c>
      <c r="C597" s="7">
        <v>2084085.2</v>
      </c>
      <c r="D597" s="7">
        <v>2085363.9</v>
      </c>
      <c r="E597" s="7">
        <v>1338576.2776600001</v>
      </c>
      <c r="F597" s="7">
        <f t="shared" si="24"/>
        <v>64.228481525611329</v>
      </c>
      <c r="G597" s="7">
        <f t="shared" si="25"/>
        <v>64.189098011143301</v>
      </c>
      <c r="H597" s="7">
        <v>1596636.2896</v>
      </c>
      <c r="I597" s="7">
        <f t="shared" si="26"/>
        <v>83.837270039462098</v>
      </c>
    </row>
    <row r="598" spans="1:10" x14ac:dyDescent="0.2">
      <c r="A598" s="2" t="s">
        <v>1112</v>
      </c>
      <c r="B598" s="3" t="s">
        <v>1189</v>
      </c>
      <c r="C598" s="6">
        <f>C599+C600+C601+C602</f>
        <v>3625259.5999999996</v>
      </c>
      <c r="D598" s="6">
        <v>3811339.5278400001</v>
      </c>
      <c r="E598" s="6">
        <v>1541539.05094</v>
      </c>
      <c r="F598" s="6">
        <f t="shared" si="24"/>
        <v>42.52217002445839</v>
      </c>
      <c r="G598" s="6">
        <f t="shared" si="25"/>
        <v>40.446122411288719</v>
      </c>
      <c r="H598" s="6">
        <v>1041192.67892</v>
      </c>
      <c r="I598" s="6">
        <f t="shared" si="26"/>
        <v>148.05511814960084</v>
      </c>
    </row>
    <row r="599" spans="1:10" x14ac:dyDescent="0.2">
      <c r="A599" s="4" t="s">
        <v>1113</v>
      </c>
      <c r="B599" s="5" t="s">
        <v>1190</v>
      </c>
      <c r="C599" s="7">
        <v>657640.1</v>
      </c>
      <c r="D599" s="7">
        <v>683707.8</v>
      </c>
      <c r="E599" s="7">
        <v>144939.06371000002</v>
      </c>
      <c r="F599" s="7">
        <f t="shared" si="24"/>
        <v>22.039267938497062</v>
      </c>
      <c r="G599" s="7">
        <f t="shared" si="25"/>
        <v>21.198977649516358</v>
      </c>
      <c r="H599" s="7">
        <v>97392.028919999997</v>
      </c>
      <c r="I599" s="7">
        <f t="shared" si="26"/>
        <v>148.82025286592625</v>
      </c>
    </row>
    <row r="600" spans="1:10" x14ac:dyDescent="0.2">
      <c r="A600" s="4" t="s">
        <v>1114</v>
      </c>
      <c r="B600" s="5" t="s">
        <v>1191</v>
      </c>
      <c r="C600" s="7">
        <v>2069390.5</v>
      </c>
      <c r="D600" s="7">
        <v>2225730.92784</v>
      </c>
      <c r="E600" s="7">
        <v>777238.40429999994</v>
      </c>
      <c r="F600" s="7">
        <f t="shared" si="24"/>
        <v>37.558807982350359</v>
      </c>
      <c r="G600" s="7">
        <f t="shared" si="25"/>
        <v>34.920591459556377</v>
      </c>
      <c r="H600" s="7">
        <v>529901.30647000007</v>
      </c>
      <c r="I600" s="7">
        <f t="shared" si="26"/>
        <v>146.67606869620025</v>
      </c>
    </row>
    <row r="601" spans="1:10" x14ac:dyDescent="0.2">
      <c r="A601" s="4" t="s">
        <v>1115</v>
      </c>
      <c r="B601" s="5" t="s">
        <v>1192</v>
      </c>
      <c r="C601" s="7">
        <v>664378.19999999995</v>
      </c>
      <c r="D601" s="7">
        <v>664378.19999999995</v>
      </c>
      <c r="E601" s="7">
        <v>408157.76030999998</v>
      </c>
      <c r="F601" s="7">
        <f t="shared" si="24"/>
        <v>61.434550427753351</v>
      </c>
      <c r="G601" s="7">
        <f t="shared" si="25"/>
        <v>61.434550427753351</v>
      </c>
      <c r="H601" s="7">
        <v>291881.87057999999</v>
      </c>
      <c r="I601" s="7">
        <f t="shared" si="26"/>
        <v>139.83662620050623</v>
      </c>
      <c r="J601" s="22">
        <f>C601-D601</f>
        <v>0</v>
      </c>
    </row>
    <row r="602" spans="1:10" x14ac:dyDescent="0.2">
      <c r="A602" s="4" t="s">
        <v>1116</v>
      </c>
      <c r="B602" s="5" t="s">
        <v>1193</v>
      </c>
      <c r="C602" s="7">
        <v>233850.8</v>
      </c>
      <c r="D602" s="7">
        <v>237522.6</v>
      </c>
      <c r="E602" s="7">
        <v>211203.82261999999</v>
      </c>
      <c r="F602" s="7">
        <f t="shared" ref="F602:F678" si="27">E602/C602*100</f>
        <v>90.315629717751662</v>
      </c>
      <c r="G602" s="7">
        <f t="shared" ref="G602:G678" si="28">E602/D602*100</f>
        <v>88.919463924696004</v>
      </c>
      <c r="H602" s="7">
        <v>122017.47295</v>
      </c>
      <c r="I602" s="7">
        <f t="shared" si="26"/>
        <v>173.09309684404508</v>
      </c>
    </row>
    <row r="603" spans="1:10" x14ac:dyDescent="0.2">
      <c r="A603" s="2" t="s">
        <v>1117</v>
      </c>
      <c r="B603" s="3" t="s">
        <v>1194</v>
      </c>
      <c r="C603" s="6">
        <f>C604+C605+C606</f>
        <v>1212671.3</v>
      </c>
      <c r="D603" s="6">
        <v>1209771.4721600001</v>
      </c>
      <c r="E603" s="6">
        <v>320058.50231999997</v>
      </c>
      <c r="F603" s="6">
        <f t="shared" si="27"/>
        <v>26.392848772787808</v>
      </c>
      <c r="G603" s="6">
        <f t="shared" si="28"/>
        <v>26.456112553931188</v>
      </c>
      <c r="H603" s="6">
        <v>72600.087809999997</v>
      </c>
      <c r="I603" s="6" t="s">
        <v>1363</v>
      </c>
      <c r="J603" s="22"/>
    </row>
    <row r="604" spans="1:10" x14ac:dyDescent="0.2">
      <c r="A604" s="4" t="s">
        <v>1118</v>
      </c>
      <c r="B604" s="5" t="s">
        <v>1195</v>
      </c>
      <c r="C604" s="7">
        <v>2879.3</v>
      </c>
      <c r="D604" s="7">
        <v>2668.4383399999997</v>
      </c>
      <c r="E604" s="7">
        <v>1277.1920299999999</v>
      </c>
      <c r="F604" s="7">
        <f t="shared" si="27"/>
        <v>44.357726878060632</v>
      </c>
      <c r="G604" s="7">
        <f t="shared" si="28"/>
        <v>47.862902089766855</v>
      </c>
      <c r="H604" s="7">
        <v>886.53332999999998</v>
      </c>
      <c r="I604" s="7">
        <f t="shared" ref="I604:I679" si="29">E604/H604*100</f>
        <v>144.06587849325416</v>
      </c>
      <c r="J604" s="22"/>
    </row>
    <row r="605" spans="1:10" x14ac:dyDescent="0.2">
      <c r="A605" s="4" t="s">
        <v>1119</v>
      </c>
      <c r="B605" s="5" t="s">
        <v>1196</v>
      </c>
      <c r="C605" s="7">
        <v>27839.200000000001</v>
      </c>
      <c r="D605" s="7">
        <v>27833.42309</v>
      </c>
      <c r="E605" s="7">
        <v>18648.639460000002</v>
      </c>
      <c r="F605" s="7">
        <f t="shared" si="27"/>
        <v>66.98698044484037</v>
      </c>
      <c r="G605" s="7">
        <f t="shared" si="28"/>
        <v>67.0008837924793</v>
      </c>
      <c r="H605" s="7">
        <v>18778.178359999998</v>
      </c>
      <c r="I605" s="7">
        <f t="shared" si="29"/>
        <v>99.310162585973032</v>
      </c>
    </row>
    <row r="606" spans="1:10" x14ac:dyDescent="0.2">
      <c r="A606" s="4" t="s">
        <v>1120</v>
      </c>
      <c r="B606" s="5" t="s">
        <v>1197</v>
      </c>
      <c r="C606" s="7">
        <v>1181952.8</v>
      </c>
      <c r="D606" s="7">
        <v>1179269.6107300001</v>
      </c>
      <c r="E606" s="7">
        <v>300132.67082999996</v>
      </c>
      <c r="F606" s="7">
        <f t="shared" si="27"/>
        <v>25.392948925710058</v>
      </c>
      <c r="G606" s="7">
        <f t="shared" si="28"/>
        <v>25.450725440487666</v>
      </c>
      <c r="H606" s="7">
        <v>52935.376120000001</v>
      </c>
      <c r="I606" s="7" t="s">
        <v>1363</v>
      </c>
    </row>
    <row r="607" spans="1:10" x14ac:dyDescent="0.2">
      <c r="A607" s="2" t="s">
        <v>1121</v>
      </c>
      <c r="B607" s="3" t="s">
        <v>1198</v>
      </c>
      <c r="C607" s="6">
        <f>C608+C609+C610+C611+C612+C613+C614</f>
        <v>18455877.599999998</v>
      </c>
      <c r="D607" s="6">
        <v>19637246.800000001</v>
      </c>
      <c r="E607" s="6">
        <v>15294870.927750001</v>
      </c>
      <c r="F607" s="6">
        <f t="shared" si="27"/>
        <v>82.872628759469023</v>
      </c>
      <c r="G607" s="6">
        <f t="shared" si="28"/>
        <v>77.887043349427174</v>
      </c>
      <c r="H607" s="6">
        <v>12058652.635540001</v>
      </c>
      <c r="I607" s="6">
        <f t="shared" si="29"/>
        <v>126.83731250929327</v>
      </c>
    </row>
    <row r="608" spans="1:10" x14ac:dyDescent="0.2">
      <c r="A608" s="4" t="s">
        <v>1122</v>
      </c>
      <c r="B608" s="5" t="s">
        <v>1199</v>
      </c>
      <c r="C608" s="7">
        <v>3347859.6</v>
      </c>
      <c r="D608" s="7">
        <v>3440041</v>
      </c>
      <c r="E608" s="7">
        <v>2686479.0489099999</v>
      </c>
      <c r="F608" s="7">
        <f t="shared" si="27"/>
        <v>80.24467480386572</v>
      </c>
      <c r="G608" s="7">
        <f t="shared" si="28"/>
        <v>78.094390413079367</v>
      </c>
      <c r="H608" s="7">
        <v>2615094.5929399999</v>
      </c>
      <c r="I608" s="7">
        <f t="shared" si="29"/>
        <v>102.72970836935373</v>
      </c>
    </row>
    <row r="609" spans="1:14" x14ac:dyDescent="0.2">
      <c r="A609" s="4" t="s">
        <v>1123</v>
      </c>
      <c r="B609" s="5" t="s">
        <v>1200</v>
      </c>
      <c r="C609" s="7">
        <v>10767621.699999999</v>
      </c>
      <c r="D609" s="7">
        <v>10972226.800000001</v>
      </c>
      <c r="E609" s="7">
        <v>8402060.6381700002</v>
      </c>
      <c r="F609" s="7">
        <f t="shared" si="27"/>
        <v>78.03079335680971</v>
      </c>
      <c r="G609" s="7">
        <f t="shared" si="28"/>
        <v>76.57571057654404</v>
      </c>
      <c r="H609" s="7">
        <v>6989426.5258200001</v>
      </c>
      <c r="I609" s="7">
        <f t="shared" si="29"/>
        <v>120.21101598438035</v>
      </c>
    </row>
    <row r="610" spans="1:14" x14ac:dyDescent="0.2">
      <c r="A610" s="4" t="s">
        <v>1124</v>
      </c>
      <c r="B610" s="5" t="s">
        <v>1201</v>
      </c>
      <c r="C610" s="7">
        <v>597487.19999999995</v>
      </c>
      <c r="D610" s="7">
        <v>616334.9</v>
      </c>
      <c r="E610" s="7">
        <v>413319.80580000003</v>
      </c>
      <c r="F610" s="7">
        <f t="shared" si="27"/>
        <v>69.176344832157085</v>
      </c>
      <c r="G610" s="7">
        <f t="shared" si="28"/>
        <v>67.06091214370629</v>
      </c>
      <c r="H610" s="7">
        <v>336332.81589999999</v>
      </c>
      <c r="I610" s="7">
        <f t="shared" si="29"/>
        <v>122.89012140964863</v>
      </c>
    </row>
    <row r="611" spans="1:14" x14ac:dyDescent="0.2">
      <c r="A611" s="4" t="s">
        <v>1125</v>
      </c>
      <c r="B611" s="5" t="s">
        <v>1202</v>
      </c>
      <c r="C611" s="7">
        <v>1780208</v>
      </c>
      <c r="D611" s="7">
        <v>1844454.1</v>
      </c>
      <c r="E611" s="7">
        <v>1546302.8658199999</v>
      </c>
      <c r="F611" s="7">
        <f t="shared" si="27"/>
        <v>86.860797492203162</v>
      </c>
      <c r="G611" s="7">
        <f t="shared" si="28"/>
        <v>83.835258671928997</v>
      </c>
      <c r="H611" s="7">
        <v>1530564.2191900001</v>
      </c>
      <c r="I611" s="7">
        <f t="shared" si="29"/>
        <v>101.02829051095479</v>
      </c>
    </row>
    <row r="612" spans="1:14" x14ac:dyDescent="0.2">
      <c r="A612" s="4" t="s">
        <v>1126</v>
      </c>
      <c r="B612" s="5" t="s">
        <v>1203</v>
      </c>
      <c r="C612" s="7">
        <v>92403.3</v>
      </c>
      <c r="D612" s="7">
        <v>89645.3</v>
      </c>
      <c r="E612" s="7">
        <v>61395.267999999996</v>
      </c>
      <c r="F612" s="7">
        <f t="shared" si="27"/>
        <v>66.442722283727946</v>
      </c>
      <c r="G612" s="7">
        <f t="shared" si="28"/>
        <v>68.486878843620346</v>
      </c>
      <c r="H612" s="7">
        <v>88633.03618000001</v>
      </c>
      <c r="I612" s="7">
        <f t="shared" si="29"/>
        <v>69.269056602456544</v>
      </c>
    </row>
    <row r="613" spans="1:14" x14ac:dyDescent="0.2">
      <c r="A613" s="4" t="s">
        <v>1127</v>
      </c>
      <c r="B613" s="5" t="s">
        <v>1204</v>
      </c>
      <c r="C613" s="7">
        <v>1301032.5</v>
      </c>
      <c r="D613" s="7">
        <v>1928657.1</v>
      </c>
      <c r="E613" s="7">
        <v>1898590.5636400001</v>
      </c>
      <c r="F613" s="7">
        <f t="shared" si="27"/>
        <v>145.92952625241875</v>
      </c>
      <c r="G613" s="7">
        <f t="shared" si="28"/>
        <v>98.441063662379378</v>
      </c>
      <c r="H613" s="7">
        <v>192314.92546</v>
      </c>
      <c r="I613" s="7" t="s">
        <v>1363</v>
      </c>
    </row>
    <row r="614" spans="1:14" x14ac:dyDescent="0.2">
      <c r="A614" s="4" t="s">
        <v>1128</v>
      </c>
      <c r="B614" s="40" t="s">
        <v>1205</v>
      </c>
      <c r="C614" s="7">
        <v>569265.30000000005</v>
      </c>
      <c r="D614" s="7">
        <v>745887.6</v>
      </c>
      <c r="E614" s="7">
        <v>286722.73741</v>
      </c>
      <c r="F614" s="7">
        <f t="shared" si="27"/>
        <v>50.36715524554193</v>
      </c>
      <c r="G614" s="7">
        <f t="shared" si="28"/>
        <v>38.440475134591324</v>
      </c>
      <c r="H614" s="7">
        <v>306286.52004999999</v>
      </c>
      <c r="I614" s="7">
        <f t="shared" si="29"/>
        <v>93.612587770168176</v>
      </c>
    </row>
    <row r="615" spans="1:14" x14ac:dyDescent="0.2">
      <c r="A615" s="2" t="s">
        <v>1129</v>
      </c>
      <c r="B615" s="3" t="s">
        <v>1206</v>
      </c>
      <c r="C615" s="6">
        <f>C616+C617+C618</f>
        <v>3095189.3</v>
      </c>
      <c r="D615" s="6">
        <v>3107913.6</v>
      </c>
      <c r="E615" s="6">
        <v>1806259.7331300001</v>
      </c>
      <c r="F615" s="6">
        <f t="shared" si="27"/>
        <v>58.357003661456183</v>
      </c>
      <c r="G615" s="6">
        <f t="shared" si="28"/>
        <v>58.118080667686513</v>
      </c>
      <c r="H615" s="6">
        <v>1560902.5267999999</v>
      </c>
      <c r="I615" s="6">
        <f t="shared" si="29"/>
        <v>115.7189319715566</v>
      </c>
    </row>
    <row r="616" spans="1:14" x14ac:dyDescent="0.2">
      <c r="A616" s="4" t="s">
        <v>1130</v>
      </c>
      <c r="B616" s="5" t="s">
        <v>1207</v>
      </c>
      <c r="C616" s="7">
        <v>2998127.9</v>
      </c>
      <c r="D616" s="7">
        <v>3008008.5</v>
      </c>
      <c r="E616" s="7">
        <v>1735170.2251800001</v>
      </c>
      <c r="F616" s="7">
        <f t="shared" si="27"/>
        <v>57.875123512242432</v>
      </c>
      <c r="G616" s="7">
        <f t="shared" si="28"/>
        <v>57.685017352178356</v>
      </c>
      <c r="H616" s="7">
        <v>1495974.4142700001</v>
      </c>
      <c r="I616" s="7">
        <f t="shared" si="29"/>
        <v>115.98929825459092</v>
      </c>
    </row>
    <row r="617" spans="1:14" x14ac:dyDescent="0.2">
      <c r="A617" s="4" t="s">
        <v>1131</v>
      </c>
      <c r="B617" s="40" t="s">
        <v>1208</v>
      </c>
      <c r="C617" s="7">
        <v>12671.9</v>
      </c>
      <c r="D617" s="7">
        <v>12671.9</v>
      </c>
      <c r="E617" s="7">
        <v>10100</v>
      </c>
      <c r="F617" s="7">
        <f t="shared" si="27"/>
        <v>79.703911804859572</v>
      </c>
      <c r="G617" s="7">
        <f t="shared" si="28"/>
        <v>79.703911804859572</v>
      </c>
      <c r="H617" s="7">
        <v>11400</v>
      </c>
      <c r="I617" s="7">
        <f t="shared" si="29"/>
        <v>88.596491228070178</v>
      </c>
    </row>
    <row r="618" spans="1:14" x14ac:dyDescent="0.2">
      <c r="A618" s="4" t="s">
        <v>1132</v>
      </c>
      <c r="B618" s="5" t="s">
        <v>1209</v>
      </c>
      <c r="C618" s="7">
        <v>84389.5</v>
      </c>
      <c r="D618" s="7">
        <v>87233.2</v>
      </c>
      <c r="E618" s="7">
        <v>60989.507950000007</v>
      </c>
      <c r="F618" s="7">
        <f t="shared" si="27"/>
        <v>72.271441293051865</v>
      </c>
      <c r="G618" s="7">
        <f t="shared" si="28"/>
        <v>69.915477077534703</v>
      </c>
      <c r="H618" s="7">
        <v>53528.112529999999</v>
      </c>
      <c r="I618" s="7">
        <f t="shared" si="29"/>
        <v>113.93920888919489</v>
      </c>
    </row>
    <row r="619" spans="1:14" x14ac:dyDescent="0.2">
      <c r="A619" s="2" t="s">
        <v>1133</v>
      </c>
      <c r="B619" s="3" t="s">
        <v>1210</v>
      </c>
      <c r="C619" s="6">
        <f>C620+C621+C622+C623+C624+C625+C626</f>
        <v>12523232.899999999</v>
      </c>
      <c r="D619" s="6">
        <v>14007363.527000001</v>
      </c>
      <c r="E619" s="6">
        <v>7475687.4813299999</v>
      </c>
      <c r="F619" s="6">
        <f t="shared" si="27"/>
        <v>59.694549650434126</v>
      </c>
      <c r="G619" s="6">
        <f t="shared" si="28"/>
        <v>53.369697066262191</v>
      </c>
      <c r="H619" s="6">
        <v>8338033.4715100005</v>
      </c>
      <c r="I619" s="6">
        <f t="shared" si="29"/>
        <v>89.657681357042676</v>
      </c>
    </row>
    <row r="620" spans="1:14" x14ac:dyDescent="0.2">
      <c r="A620" s="4" t="s">
        <v>1134</v>
      </c>
      <c r="B620" s="5" t="s">
        <v>1211</v>
      </c>
      <c r="C620" s="7">
        <v>5297155.7</v>
      </c>
      <c r="D620" s="7">
        <v>5267055.4780000001</v>
      </c>
      <c r="E620" s="7">
        <v>1391746.80262</v>
      </c>
      <c r="F620" s="7">
        <f t="shared" si="27"/>
        <v>26.273473566578382</v>
      </c>
      <c r="G620" s="7">
        <f t="shared" si="28"/>
        <v>26.423621479462227</v>
      </c>
      <c r="H620" s="7">
        <v>3287581.8770999997</v>
      </c>
      <c r="I620" s="7">
        <f t="shared" si="29"/>
        <v>42.333449162570211</v>
      </c>
    </row>
    <row r="621" spans="1:14" x14ac:dyDescent="0.2">
      <c r="A621" s="4" t="s">
        <v>1135</v>
      </c>
      <c r="B621" s="5" t="s">
        <v>1212</v>
      </c>
      <c r="C621" s="7">
        <v>3639190.8</v>
      </c>
      <c r="D621" s="7">
        <v>3851924.5842900001</v>
      </c>
      <c r="E621" s="7">
        <v>2827214.93566</v>
      </c>
      <c r="F621" s="7">
        <f t="shared" si="27"/>
        <v>77.68801063302314</v>
      </c>
      <c r="G621" s="7">
        <f t="shared" si="28"/>
        <v>73.397463366514017</v>
      </c>
      <c r="H621" s="7">
        <v>1828258.09754</v>
      </c>
      <c r="I621" s="7">
        <f t="shared" si="29"/>
        <v>154.63981477583167</v>
      </c>
    </row>
    <row r="622" spans="1:14" x14ac:dyDescent="0.2">
      <c r="A622" s="4" t="s">
        <v>1136</v>
      </c>
      <c r="B622" s="5" t="s">
        <v>1213</v>
      </c>
      <c r="C622" s="7">
        <v>57657.7</v>
      </c>
      <c r="D622" s="7">
        <v>57432.1</v>
      </c>
      <c r="E622" s="7">
        <v>47900.227140000003</v>
      </c>
      <c r="F622" s="7">
        <f t="shared" si="27"/>
        <v>83.076895436342426</v>
      </c>
      <c r="G622" s="7">
        <f t="shared" si="28"/>
        <v>83.403231189526423</v>
      </c>
      <c r="H622" s="7">
        <v>43854.199840000001</v>
      </c>
      <c r="I622" s="7">
        <f t="shared" si="29"/>
        <v>109.22608852689535</v>
      </c>
    </row>
    <row r="623" spans="1:14" x14ac:dyDescent="0.2">
      <c r="A623" s="4" t="s">
        <v>1137</v>
      </c>
      <c r="B623" s="5" t="s">
        <v>1214</v>
      </c>
      <c r="C623" s="7">
        <v>471937.6</v>
      </c>
      <c r="D623" s="7">
        <v>526228.57527999999</v>
      </c>
      <c r="E623" s="7">
        <v>424546.48157</v>
      </c>
      <c r="F623" s="7">
        <f t="shared" si="27"/>
        <v>89.958181244723889</v>
      </c>
      <c r="G623" s="7">
        <f t="shared" si="28"/>
        <v>80.677200272543885</v>
      </c>
      <c r="H623" s="7">
        <v>262248.13053999998</v>
      </c>
      <c r="I623" s="7">
        <f t="shared" si="29"/>
        <v>161.88732430458455</v>
      </c>
    </row>
    <row r="624" spans="1:14" s="15" customFormat="1" x14ac:dyDescent="0.2">
      <c r="A624" s="4" t="s">
        <v>1138</v>
      </c>
      <c r="B624" s="41" t="s">
        <v>1215</v>
      </c>
      <c r="C624" s="7">
        <v>395060</v>
      </c>
      <c r="D624" s="7">
        <v>389732.62</v>
      </c>
      <c r="E624" s="7">
        <v>299439.91450000001</v>
      </c>
      <c r="F624" s="7">
        <f t="shared" si="27"/>
        <v>75.796059965574855</v>
      </c>
      <c r="G624" s="7">
        <f t="shared" si="28"/>
        <v>76.832140583972674</v>
      </c>
      <c r="H624" s="7">
        <v>271737.83918999997</v>
      </c>
      <c r="I624" s="7">
        <f t="shared" si="29"/>
        <v>110.19441215569196</v>
      </c>
      <c r="J624" s="18"/>
      <c r="N624" s="7"/>
    </row>
    <row r="625" spans="1:14" s="15" customFormat="1" ht="25.5" x14ac:dyDescent="0.2">
      <c r="A625" s="4" t="s">
        <v>1139</v>
      </c>
      <c r="B625" s="5" t="s">
        <v>1216</v>
      </c>
      <c r="C625" s="7">
        <v>121132.1</v>
      </c>
      <c r="D625" s="7">
        <v>122917.1</v>
      </c>
      <c r="E625" s="7">
        <v>102924.1905</v>
      </c>
      <c r="F625" s="7">
        <f t="shared" si="27"/>
        <v>84.968551275838522</v>
      </c>
      <c r="G625" s="7">
        <f t="shared" si="28"/>
        <v>83.734639443982971</v>
      </c>
      <c r="H625" s="7">
        <v>104481.63968000001</v>
      </c>
      <c r="I625" s="7">
        <f t="shared" si="29"/>
        <v>98.509356108144857</v>
      </c>
      <c r="N625" s="11"/>
    </row>
    <row r="626" spans="1:14" x14ac:dyDescent="0.2">
      <c r="A626" s="4" t="s">
        <v>1140</v>
      </c>
      <c r="B626" s="5" t="s">
        <v>1217</v>
      </c>
      <c r="C626" s="7">
        <v>2541099</v>
      </c>
      <c r="D626" s="7">
        <v>3792073.0694299997</v>
      </c>
      <c r="E626" s="7">
        <v>2381914.9293400003</v>
      </c>
      <c r="F626" s="7">
        <f t="shared" si="27"/>
        <v>93.735621057660495</v>
      </c>
      <c r="G626" s="7">
        <f t="shared" si="28"/>
        <v>62.813001904998487</v>
      </c>
      <c r="H626" s="7">
        <v>2539871.68762</v>
      </c>
      <c r="I626" s="7">
        <f t="shared" si="29"/>
        <v>93.780915821459715</v>
      </c>
    </row>
    <row r="627" spans="1:14" s="15" customFormat="1" x14ac:dyDescent="0.2">
      <c r="A627" s="2" t="s">
        <v>1141</v>
      </c>
      <c r="B627" s="3" t="s">
        <v>1218</v>
      </c>
      <c r="C627" s="6">
        <f>C628+C629+C630+C631+C632</f>
        <v>19954791.799999997</v>
      </c>
      <c r="D627" s="6">
        <v>20334237.899999999</v>
      </c>
      <c r="E627" s="6">
        <v>16914236.901889998</v>
      </c>
      <c r="F627" s="6">
        <f t="shared" si="27"/>
        <v>84.762783152114878</v>
      </c>
      <c r="G627" s="6">
        <f t="shared" si="28"/>
        <v>83.181071181871047</v>
      </c>
      <c r="H627" s="6">
        <v>16470688.549219999</v>
      </c>
      <c r="I627" s="6">
        <f t="shared" si="29"/>
        <v>102.69295573979514</v>
      </c>
      <c r="N627" s="11"/>
    </row>
    <row r="628" spans="1:14" x14ac:dyDescent="0.2">
      <c r="A628" s="4" t="s">
        <v>1142</v>
      </c>
      <c r="B628" s="5" t="s">
        <v>1219</v>
      </c>
      <c r="C628" s="7">
        <v>97319.3</v>
      </c>
      <c r="D628" s="7">
        <v>97319.3</v>
      </c>
      <c r="E628" s="7">
        <v>75712.774420000002</v>
      </c>
      <c r="F628" s="7">
        <f t="shared" si="27"/>
        <v>77.79831381853343</v>
      </c>
      <c r="G628" s="7">
        <f t="shared" si="28"/>
        <v>77.79831381853343</v>
      </c>
      <c r="H628" s="7">
        <v>78062.683650000006</v>
      </c>
      <c r="I628" s="7">
        <f t="shared" si="29"/>
        <v>96.989715033964245</v>
      </c>
      <c r="N628" s="15"/>
    </row>
    <row r="629" spans="1:14" x14ac:dyDescent="0.2">
      <c r="A629" s="4" t="s">
        <v>1143</v>
      </c>
      <c r="B629" s="5" t="s">
        <v>1220</v>
      </c>
      <c r="C629" s="7">
        <v>2139500.2000000002</v>
      </c>
      <c r="D629" s="7">
        <v>2141206.6</v>
      </c>
      <c r="E629" s="7">
        <v>1873755.28841</v>
      </c>
      <c r="F629" s="7">
        <f t="shared" si="27"/>
        <v>87.579112561429056</v>
      </c>
      <c r="G629" s="7">
        <f t="shared" si="28"/>
        <v>87.509317802868708</v>
      </c>
      <c r="H629" s="7">
        <v>1972294.7654000001</v>
      </c>
      <c r="I629" s="7">
        <f t="shared" si="29"/>
        <v>95.003815924542323</v>
      </c>
    </row>
    <row r="630" spans="1:14" x14ac:dyDescent="0.2">
      <c r="A630" s="4" t="s">
        <v>1144</v>
      </c>
      <c r="B630" s="5" t="s">
        <v>1221</v>
      </c>
      <c r="C630" s="7">
        <v>10879779.5</v>
      </c>
      <c r="D630" s="7">
        <v>10674359.300000001</v>
      </c>
      <c r="E630" s="7">
        <v>9029307.6401700005</v>
      </c>
      <c r="F630" s="7">
        <f t="shared" si="27"/>
        <v>82.991641881804696</v>
      </c>
      <c r="G630" s="7">
        <f t="shared" si="28"/>
        <v>84.588755038159519</v>
      </c>
      <c r="H630" s="7">
        <v>9242442.3446900006</v>
      </c>
      <c r="I630" s="7">
        <f t="shared" si="29"/>
        <v>97.69395689395401</v>
      </c>
      <c r="N630" s="15"/>
    </row>
    <row r="631" spans="1:14" x14ac:dyDescent="0.2">
      <c r="A631" s="4" t="s">
        <v>1145</v>
      </c>
      <c r="B631" s="5" t="s">
        <v>1222</v>
      </c>
      <c r="C631" s="7">
        <v>6438637.4000000004</v>
      </c>
      <c r="D631" s="7">
        <v>7015765.5</v>
      </c>
      <c r="E631" s="7">
        <v>5619063.3500600001</v>
      </c>
      <c r="F631" s="7">
        <f t="shared" si="27"/>
        <v>87.271001626213646</v>
      </c>
      <c r="G631" s="7">
        <f t="shared" si="28"/>
        <v>80.09194933981189</v>
      </c>
      <c r="H631" s="7">
        <v>4883346.6820900002</v>
      </c>
      <c r="I631" s="7">
        <f t="shared" si="29"/>
        <v>115.06582915090362</v>
      </c>
    </row>
    <row r="632" spans="1:14" x14ac:dyDescent="0.2">
      <c r="A632" s="4" t="s">
        <v>1146</v>
      </c>
      <c r="B632" s="5" t="s">
        <v>1223</v>
      </c>
      <c r="C632" s="7">
        <v>399555.4</v>
      </c>
      <c r="D632" s="7">
        <v>405587.20000000001</v>
      </c>
      <c r="E632" s="7">
        <v>316397.84882999997</v>
      </c>
      <c r="F632" s="7">
        <f t="shared" si="27"/>
        <v>79.1874790905091</v>
      </c>
      <c r="G632" s="7">
        <f t="shared" si="28"/>
        <v>78.009821027389421</v>
      </c>
      <c r="H632" s="7">
        <v>294542.07338999998</v>
      </c>
      <c r="I632" s="7">
        <f t="shared" si="29"/>
        <v>107.42025585290867</v>
      </c>
    </row>
    <row r="633" spans="1:14" x14ac:dyDescent="0.2">
      <c r="A633" s="2" t="s">
        <v>1147</v>
      </c>
      <c r="B633" s="3" t="s">
        <v>1224</v>
      </c>
      <c r="C633" s="6">
        <f>C634+C635+C636</f>
        <v>1377993.1</v>
      </c>
      <c r="D633" s="6">
        <v>1383377.6</v>
      </c>
      <c r="E633" s="6">
        <v>923313.68782000011</v>
      </c>
      <c r="F633" s="6">
        <f t="shared" si="27"/>
        <v>67.004231575615293</v>
      </c>
      <c r="G633" s="6">
        <f t="shared" si="28"/>
        <v>66.74343200439273</v>
      </c>
      <c r="H633" s="6">
        <v>664041.36255999992</v>
      </c>
      <c r="I633" s="6">
        <f t="shared" si="29"/>
        <v>139.04460473071413</v>
      </c>
    </row>
    <row r="634" spans="1:14" s="15" customFormat="1" x14ac:dyDescent="0.2">
      <c r="A634" s="4" t="s">
        <v>1148</v>
      </c>
      <c r="B634" s="5" t="s">
        <v>1225</v>
      </c>
      <c r="C634" s="7">
        <v>938155</v>
      </c>
      <c r="D634" s="7">
        <v>935192.7</v>
      </c>
      <c r="E634" s="7">
        <v>552227.24948999996</v>
      </c>
      <c r="F634" s="7">
        <f t="shared" si="27"/>
        <v>58.863114249777482</v>
      </c>
      <c r="G634" s="7">
        <f t="shared" si="28"/>
        <v>59.049568018441548</v>
      </c>
      <c r="H634" s="7">
        <v>283850.97047</v>
      </c>
      <c r="I634" s="7">
        <f t="shared" si="29"/>
        <v>194.54830419484665</v>
      </c>
      <c r="N634" s="11"/>
    </row>
    <row r="635" spans="1:14" s="15" customFormat="1" x14ac:dyDescent="0.2">
      <c r="A635" s="4" t="s">
        <v>1149</v>
      </c>
      <c r="B635" s="5" t="s">
        <v>1226</v>
      </c>
      <c r="C635" s="7">
        <v>416185.8</v>
      </c>
      <c r="D635" s="7">
        <v>423565.3</v>
      </c>
      <c r="E635" s="7">
        <v>352701.4375</v>
      </c>
      <c r="F635" s="7">
        <f t="shared" si="27"/>
        <v>84.746148835448025</v>
      </c>
      <c r="G635" s="7">
        <f t="shared" si="28"/>
        <v>83.269672350402644</v>
      </c>
      <c r="H635" s="7">
        <v>362512.86349999998</v>
      </c>
      <c r="I635" s="7">
        <f t="shared" si="29"/>
        <v>97.293495765840603</v>
      </c>
      <c r="N635" s="11"/>
    </row>
    <row r="636" spans="1:14" x14ac:dyDescent="0.2">
      <c r="A636" s="4" t="s">
        <v>1150</v>
      </c>
      <c r="B636" s="5" t="s">
        <v>1227</v>
      </c>
      <c r="C636" s="7">
        <v>23652.3</v>
      </c>
      <c r="D636" s="7">
        <v>24619.599999999999</v>
      </c>
      <c r="E636" s="7">
        <v>18385.000829999997</v>
      </c>
      <c r="F636" s="7">
        <f t="shared" si="27"/>
        <v>77.730287667584122</v>
      </c>
      <c r="G636" s="7">
        <f t="shared" si="28"/>
        <v>74.67627755934295</v>
      </c>
      <c r="H636" s="7">
        <v>17677.528589999998</v>
      </c>
      <c r="I636" s="7">
        <f t="shared" si="29"/>
        <v>104.00209925498413</v>
      </c>
    </row>
    <row r="637" spans="1:14" x14ac:dyDescent="0.2">
      <c r="A637" s="2" t="s">
        <v>1151</v>
      </c>
      <c r="B637" s="3" t="s">
        <v>1228</v>
      </c>
      <c r="C637" s="6">
        <v>208852.6</v>
      </c>
      <c r="D637" s="6">
        <v>208852.6</v>
      </c>
      <c r="E637" s="6">
        <v>161309.79018000001</v>
      </c>
      <c r="F637" s="6">
        <f t="shared" si="27"/>
        <v>77.236189628474833</v>
      </c>
      <c r="G637" s="6">
        <f t="shared" si="28"/>
        <v>77.236189628474833</v>
      </c>
      <c r="H637" s="6">
        <v>141205.49894999998</v>
      </c>
      <c r="I637" s="6">
        <f t="shared" si="29"/>
        <v>114.23761211815047</v>
      </c>
      <c r="N637" s="15"/>
    </row>
    <row r="638" spans="1:14" x14ac:dyDescent="0.2">
      <c r="A638" s="4" t="s">
        <v>1152</v>
      </c>
      <c r="B638" s="5" t="s">
        <v>1229</v>
      </c>
      <c r="C638" s="7">
        <v>41694.9</v>
      </c>
      <c r="D638" s="7">
        <v>41694.9</v>
      </c>
      <c r="E638" s="7">
        <v>32140</v>
      </c>
      <c r="F638" s="7">
        <f t="shared" si="27"/>
        <v>77.083768038776924</v>
      </c>
      <c r="G638" s="7">
        <f t="shared" si="28"/>
        <v>77.083768038776924</v>
      </c>
      <c r="H638" s="7">
        <v>30950</v>
      </c>
      <c r="I638" s="7">
        <f t="shared" si="29"/>
        <v>103.84491114701132</v>
      </c>
      <c r="N638" s="15"/>
    </row>
    <row r="639" spans="1:14" x14ac:dyDescent="0.2">
      <c r="A639" s="4" t="s">
        <v>1153</v>
      </c>
      <c r="B639" s="5" t="s">
        <v>1230</v>
      </c>
      <c r="C639" s="7">
        <v>25710.2</v>
      </c>
      <c r="D639" s="7">
        <v>25710.2</v>
      </c>
      <c r="E639" s="7">
        <v>20150</v>
      </c>
      <c r="F639" s="7">
        <f t="shared" si="27"/>
        <v>78.37356379958149</v>
      </c>
      <c r="G639" s="7">
        <f t="shared" si="28"/>
        <v>78.37356379958149</v>
      </c>
      <c r="H639" s="7">
        <v>17240</v>
      </c>
      <c r="I639" s="7">
        <f t="shared" si="29"/>
        <v>116.87935034802783</v>
      </c>
    </row>
    <row r="640" spans="1:14" x14ac:dyDescent="0.2">
      <c r="A640" s="4" t="s">
        <v>1154</v>
      </c>
      <c r="B640" s="5" t="s">
        <v>1231</v>
      </c>
      <c r="C640" s="7">
        <v>141447.5</v>
      </c>
      <c r="D640" s="7">
        <v>141447.5</v>
      </c>
      <c r="E640" s="7">
        <v>109019.79018000001</v>
      </c>
      <c r="F640" s="7">
        <f t="shared" si="27"/>
        <v>77.074384616200362</v>
      </c>
      <c r="G640" s="7">
        <f t="shared" si="28"/>
        <v>77.074384616200362</v>
      </c>
      <c r="H640" s="7">
        <v>93015.498950000008</v>
      </c>
      <c r="I640" s="7">
        <f t="shared" si="29"/>
        <v>117.20604782070032</v>
      </c>
    </row>
    <row r="641" spans="1:14" x14ac:dyDescent="0.2">
      <c r="A641" s="2" t="s">
        <v>1155</v>
      </c>
      <c r="B641" s="3" t="s">
        <v>1232</v>
      </c>
      <c r="C641" s="6">
        <v>33000</v>
      </c>
      <c r="D641" s="6">
        <v>33000</v>
      </c>
      <c r="E641" s="6">
        <v>13136.9247</v>
      </c>
      <c r="F641" s="6">
        <f t="shared" si="27"/>
        <v>39.808862727272725</v>
      </c>
      <c r="G641" s="6">
        <f t="shared" si="28"/>
        <v>39.808862727272725</v>
      </c>
      <c r="H641" s="6">
        <v>16706.337240000001</v>
      </c>
      <c r="I641" s="6">
        <f t="shared" si="29"/>
        <v>78.634379943835015</v>
      </c>
    </row>
    <row r="642" spans="1:14" x14ac:dyDescent="0.2">
      <c r="A642" s="4" t="s">
        <v>1156</v>
      </c>
      <c r="B642" s="5" t="s">
        <v>1233</v>
      </c>
      <c r="C642" s="7">
        <v>33000</v>
      </c>
      <c r="D642" s="7">
        <v>33000</v>
      </c>
      <c r="E642" s="7">
        <v>13136.9247</v>
      </c>
      <c r="F642" s="7">
        <f t="shared" si="27"/>
        <v>39.808862727272725</v>
      </c>
      <c r="G642" s="7">
        <f t="shared" si="28"/>
        <v>39.808862727272725</v>
      </c>
      <c r="H642" s="7">
        <v>16706.337240000001</v>
      </c>
      <c r="I642" s="7">
        <f t="shared" si="29"/>
        <v>78.634379943835015</v>
      </c>
    </row>
    <row r="643" spans="1:14" s="15" customFormat="1" ht="25.5" x14ac:dyDescent="0.2">
      <c r="A643" s="2" t="s">
        <v>1157</v>
      </c>
      <c r="B643" s="3" t="s">
        <v>1234</v>
      </c>
      <c r="C643" s="6">
        <v>2284206.2000000002</v>
      </c>
      <c r="D643" s="6">
        <v>2284206.2000000002</v>
      </c>
      <c r="E643" s="6">
        <v>1378703.3930599999</v>
      </c>
      <c r="F643" s="6">
        <f t="shared" si="27"/>
        <v>60.358096964275809</v>
      </c>
      <c r="G643" s="6">
        <f t="shared" si="28"/>
        <v>60.358096964275809</v>
      </c>
      <c r="H643" s="6">
        <v>1154035.21303</v>
      </c>
      <c r="I643" s="6">
        <f t="shared" si="29"/>
        <v>119.46805240371461</v>
      </c>
      <c r="N643" s="11"/>
    </row>
    <row r="644" spans="1:14" s="17" customFormat="1" ht="25.5" x14ac:dyDescent="0.2">
      <c r="A644" s="4" t="s">
        <v>1158</v>
      </c>
      <c r="B644" s="5" t="s">
        <v>1235</v>
      </c>
      <c r="C644" s="7">
        <v>1231251.1000000001</v>
      </c>
      <c r="D644" s="7">
        <v>1231251.1000000001</v>
      </c>
      <c r="E644" s="7">
        <v>923438.32499999995</v>
      </c>
      <c r="F644" s="7">
        <f t="shared" si="27"/>
        <v>74.999999999999986</v>
      </c>
      <c r="G644" s="7">
        <f t="shared" si="28"/>
        <v>74.999999999999986</v>
      </c>
      <c r="H644" s="7">
        <v>823360</v>
      </c>
      <c r="I644" s="7">
        <f t="shared" si="29"/>
        <v>112.15486846579867</v>
      </c>
      <c r="N644" s="11"/>
    </row>
    <row r="645" spans="1:14" x14ac:dyDescent="0.2">
      <c r="A645" s="4" t="s">
        <v>1159</v>
      </c>
      <c r="B645" s="5" t="s">
        <v>1236</v>
      </c>
      <c r="C645" s="7">
        <v>812444.1</v>
      </c>
      <c r="D645" s="7">
        <v>812444.1</v>
      </c>
      <c r="E645" s="7">
        <v>421248.45</v>
      </c>
      <c r="F645" s="7">
        <f t="shared" si="27"/>
        <v>51.849530324609418</v>
      </c>
      <c r="G645" s="7">
        <f t="shared" si="28"/>
        <v>51.849530324609418</v>
      </c>
      <c r="H645" s="7">
        <v>274729.90000000002</v>
      </c>
      <c r="I645" s="7">
        <f t="shared" si="29"/>
        <v>153.3318543049009</v>
      </c>
    </row>
    <row r="646" spans="1:14" x14ac:dyDescent="0.2">
      <c r="A646" s="4" t="s">
        <v>1160</v>
      </c>
      <c r="B646" s="5" t="s">
        <v>1237</v>
      </c>
      <c r="C646" s="7">
        <v>240511</v>
      </c>
      <c r="D646" s="7">
        <v>240511</v>
      </c>
      <c r="E646" s="7">
        <v>34016.618060000001</v>
      </c>
      <c r="F646" s="7">
        <f t="shared" si="27"/>
        <v>14.143477038472252</v>
      </c>
      <c r="G646" s="7">
        <f t="shared" si="28"/>
        <v>14.143477038472252</v>
      </c>
      <c r="H646" s="7">
        <v>55945.313030000005</v>
      </c>
      <c r="I646" s="7">
        <f t="shared" si="29"/>
        <v>60.803338506228386</v>
      </c>
      <c r="N646" s="15"/>
    </row>
    <row r="647" spans="1:14" x14ac:dyDescent="0.2">
      <c r="A647" s="2" t="s">
        <v>1161</v>
      </c>
      <c r="B647" s="3" t="s">
        <v>1083</v>
      </c>
      <c r="C647" s="6">
        <f>C7-C570</f>
        <v>-5861796.5999999642</v>
      </c>
      <c r="D647" s="6">
        <f>D7-D570</f>
        <v>-5440874.8057700098</v>
      </c>
      <c r="E647" s="6">
        <v>6119459.5611499995</v>
      </c>
      <c r="F647" s="6">
        <v>0</v>
      </c>
      <c r="G647" s="6">
        <v>0</v>
      </c>
      <c r="H647" s="6">
        <v>4449554.8574700002</v>
      </c>
      <c r="I647" s="6">
        <f t="shared" si="29"/>
        <v>137.52970256960717</v>
      </c>
      <c r="N647" s="17"/>
    </row>
    <row r="648" spans="1:14" s="15" customFormat="1" x14ac:dyDescent="0.2">
      <c r="A648" s="2" t="s">
        <v>1238</v>
      </c>
      <c r="B648" s="3" t="s">
        <v>1083</v>
      </c>
      <c r="C648" s="6">
        <f>C649+C674</f>
        <v>5861796.5999999586</v>
      </c>
      <c r="D648" s="6">
        <f>D649+D674</f>
        <v>5440874.8057700042</v>
      </c>
      <c r="E648" s="6">
        <v>-6119459.5611499995</v>
      </c>
      <c r="F648" s="6">
        <v>0</v>
      </c>
      <c r="G648" s="6">
        <v>0</v>
      </c>
      <c r="H648" s="6">
        <v>-4449554.8574700002</v>
      </c>
      <c r="I648" s="6">
        <f t="shared" si="29"/>
        <v>137.52970256960717</v>
      </c>
      <c r="N648" s="11"/>
    </row>
    <row r="649" spans="1:14" ht="25.5" x14ac:dyDescent="0.2">
      <c r="A649" s="2" t="s">
        <v>1239</v>
      </c>
      <c r="B649" s="3" t="s">
        <v>1274</v>
      </c>
      <c r="C649" s="6">
        <v>8.4</v>
      </c>
      <c r="D649" s="6">
        <v>8.4</v>
      </c>
      <c r="E649" s="6">
        <v>-3075388.6889499999</v>
      </c>
      <c r="F649" s="6">
        <v>0</v>
      </c>
      <c r="G649" s="6">
        <v>0</v>
      </c>
      <c r="H649" s="6">
        <v>-9703838.0539999995</v>
      </c>
      <c r="I649" s="6">
        <f t="shared" si="29"/>
        <v>31.692498079997328</v>
      </c>
    </row>
    <row r="650" spans="1:14" x14ac:dyDescent="0.2">
      <c r="A650" s="2" t="s">
        <v>1240</v>
      </c>
      <c r="B650" s="3" t="s">
        <v>1275</v>
      </c>
      <c r="C650" s="6">
        <v>802434</v>
      </c>
      <c r="D650" s="6">
        <v>802434</v>
      </c>
      <c r="E650" s="6">
        <v>-7573965.5</v>
      </c>
      <c r="F650" s="6">
        <v>0</v>
      </c>
      <c r="G650" s="6">
        <v>0</v>
      </c>
      <c r="H650" s="6">
        <v>-9679545.5</v>
      </c>
      <c r="I650" s="6">
        <f t="shared" si="29"/>
        <v>78.247119144178825</v>
      </c>
    </row>
    <row r="651" spans="1:14" x14ac:dyDescent="0.2">
      <c r="A651" s="4" t="s">
        <v>1241</v>
      </c>
      <c r="B651" s="5" t="s">
        <v>1276</v>
      </c>
      <c r="C651" s="7">
        <v>19126854</v>
      </c>
      <c r="D651" s="7">
        <v>19126854</v>
      </c>
      <c r="E651" s="7">
        <v>0</v>
      </c>
      <c r="F651" s="7">
        <f t="shared" si="27"/>
        <v>0</v>
      </c>
      <c r="G651" s="7">
        <f t="shared" si="28"/>
        <v>0</v>
      </c>
      <c r="H651" s="7">
        <v>0</v>
      </c>
      <c r="I651" s="7">
        <v>0</v>
      </c>
      <c r="N651" s="15"/>
    </row>
    <row r="652" spans="1:14" s="15" customFormat="1" ht="25.5" x14ac:dyDescent="0.2">
      <c r="A652" s="4" t="s">
        <v>1242</v>
      </c>
      <c r="B652" s="5" t="s">
        <v>1277</v>
      </c>
      <c r="C652" s="7">
        <v>-18324420</v>
      </c>
      <c r="D652" s="7">
        <v>-18324420</v>
      </c>
      <c r="E652" s="7">
        <v>-7573965.5</v>
      </c>
      <c r="F652" s="7">
        <f t="shared" si="27"/>
        <v>41.332634266186865</v>
      </c>
      <c r="G652" s="7">
        <f t="shared" si="28"/>
        <v>41.332634266186865</v>
      </c>
      <c r="H652" s="7">
        <v>-9679545.5</v>
      </c>
      <c r="I652" s="7">
        <f t="shared" si="29"/>
        <v>78.247119144178825</v>
      </c>
      <c r="N652" s="11"/>
    </row>
    <row r="653" spans="1:14" s="15" customFormat="1" ht="25.5" x14ac:dyDescent="0.2">
      <c r="A653" s="4" t="s">
        <v>1243</v>
      </c>
      <c r="B653" s="5" t="s">
        <v>1278</v>
      </c>
      <c r="C653" s="7">
        <v>19126854</v>
      </c>
      <c r="D653" s="7">
        <v>19126854</v>
      </c>
      <c r="E653" s="7">
        <v>0</v>
      </c>
      <c r="F653" s="7">
        <f t="shared" si="27"/>
        <v>0</v>
      </c>
      <c r="G653" s="7">
        <f t="shared" si="28"/>
        <v>0</v>
      </c>
      <c r="H653" s="7">
        <v>0</v>
      </c>
      <c r="I653" s="7">
        <v>0</v>
      </c>
      <c r="N653" s="11"/>
    </row>
    <row r="654" spans="1:14" s="15" customFormat="1" ht="25.5" x14ac:dyDescent="0.2">
      <c r="A654" s="4" t="s">
        <v>1244</v>
      </c>
      <c r="B654" s="5" t="s">
        <v>1279</v>
      </c>
      <c r="C654" s="7">
        <v>-18324420</v>
      </c>
      <c r="D654" s="7">
        <v>-18324420</v>
      </c>
      <c r="E654" s="7">
        <v>-7573965.5</v>
      </c>
      <c r="F654" s="7">
        <f t="shared" si="27"/>
        <v>41.332634266186865</v>
      </c>
      <c r="G654" s="7">
        <f t="shared" si="28"/>
        <v>41.332634266186865</v>
      </c>
      <c r="H654" s="7">
        <v>-9679545.5</v>
      </c>
      <c r="I654" s="7">
        <f t="shared" si="29"/>
        <v>78.247119144178825</v>
      </c>
      <c r="N654" s="11"/>
    </row>
    <row r="655" spans="1:14" ht="25.5" x14ac:dyDescent="0.2">
      <c r="A655" s="2" t="s">
        <v>1245</v>
      </c>
      <c r="B655" s="3" t="s">
        <v>1280</v>
      </c>
      <c r="C655" s="6">
        <v>-802434</v>
      </c>
      <c r="D655" s="6">
        <v>-802434</v>
      </c>
      <c r="E655" s="6">
        <v>0</v>
      </c>
      <c r="F655" s="6">
        <f t="shared" si="27"/>
        <v>0</v>
      </c>
      <c r="G655" s="6">
        <f t="shared" si="28"/>
        <v>0</v>
      </c>
      <c r="H655" s="6">
        <v>0</v>
      </c>
      <c r="I655" s="6">
        <v>0</v>
      </c>
    </row>
    <row r="656" spans="1:14" ht="25.5" x14ac:dyDescent="0.2">
      <c r="A656" s="4" t="s">
        <v>1246</v>
      </c>
      <c r="B656" s="5" t="s">
        <v>1281</v>
      </c>
      <c r="C656" s="7">
        <v>-802434</v>
      </c>
      <c r="D656" s="7">
        <v>-802434</v>
      </c>
      <c r="E656" s="7">
        <v>0</v>
      </c>
      <c r="F656" s="7">
        <f t="shared" si="27"/>
        <v>0</v>
      </c>
      <c r="G656" s="7">
        <f t="shared" si="28"/>
        <v>0</v>
      </c>
      <c r="H656" s="7">
        <v>0</v>
      </c>
      <c r="I656" s="7">
        <v>0</v>
      </c>
      <c r="N656" s="15"/>
    </row>
    <row r="657" spans="1:14" ht="25.5" x14ac:dyDescent="0.2">
      <c r="A657" s="4" t="s">
        <v>1247</v>
      </c>
      <c r="B657" s="5" t="s">
        <v>1282</v>
      </c>
      <c r="C657" s="7">
        <v>10620000</v>
      </c>
      <c r="D657" s="7">
        <v>10620000</v>
      </c>
      <c r="E657" s="7">
        <v>0</v>
      </c>
      <c r="F657" s="7">
        <f t="shared" si="27"/>
        <v>0</v>
      </c>
      <c r="G657" s="7">
        <f t="shared" si="28"/>
        <v>0</v>
      </c>
      <c r="H657" s="7">
        <v>0</v>
      </c>
      <c r="I657" s="7">
        <v>0</v>
      </c>
      <c r="N657" s="15"/>
    </row>
    <row r="658" spans="1:14" ht="25.5" x14ac:dyDescent="0.2">
      <c r="A658" s="4" t="s">
        <v>1248</v>
      </c>
      <c r="B658" s="5" t="s">
        <v>1283</v>
      </c>
      <c r="C658" s="7">
        <v>-11422434</v>
      </c>
      <c r="D658" s="7">
        <v>-11422434</v>
      </c>
      <c r="E658" s="7">
        <v>0</v>
      </c>
      <c r="F658" s="7">
        <f t="shared" si="27"/>
        <v>0</v>
      </c>
      <c r="G658" s="7">
        <f t="shared" si="28"/>
        <v>0</v>
      </c>
      <c r="H658" s="7">
        <v>0</v>
      </c>
      <c r="I658" s="7">
        <v>0</v>
      </c>
    </row>
    <row r="659" spans="1:14" ht="25.5" x14ac:dyDescent="0.2">
      <c r="A659" s="4" t="s">
        <v>1249</v>
      </c>
      <c r="B659" s="5" t="s">
        <v>1284</v>
      </c>
      <c r="C659" s="7">
        <v>10620000</v>
      </c>
      <c r="D659" s="7">
        <v>10620000</v>
      </c>
      <c r="E659" s="7">
        <v>0</v>
      </c>
      <c r="F659" s="7">
        <f t="shared" si="27"/>
        <v>0</v>
      </c>
      <c r="G659" s="7">
        <f t="shared" si="28"/>
        <v>0</v>
      </c>
      <c r="H659" s="7">
        <v>0</v>
      </c>
      <c r="I659" s="7">
        <v>0</v>
      </c>
    </row>
    <row r="660" spans="1:14" ht="38.25" x14ac:dyDescent="0.2">
      <c r="A660" s="4" t="s">
        <v>1250</v>
      </c>
      <c r="B660" s="5" t="s">
        <v>1285</v>
      </c>
      <c r="C660" s="7">
        <v>-11422434</v>
      </c>
      <c r="D660" s="7">
        <v>-11422434</v>
      </c>
      <c r="E660" s="7">
        <v>0</v>
      </c>
      <c r="F660" s="7">
        <f t="shared" si="27"/>
        <v>0</v>
      </c>
      <c r="G660" s="7">
        <f t="shared" si="28"/>
        <v>0</v>
      </c>
      <c r="H660" s="7">
        <v>0</v>
      </c>
      <c r="I660" s="7">
        <v>0</v>
      </c>
    </row>
    <row r="661" spans="1:14" s="15" customFormat="1" x14ac:dyDescent="0.2">
      <c r="A661" s="2" t="s">
        <v>1251</v>
      </c>
      <c r="B661" s="47" t="s">
        <v>1286</v>
      </c>
      <c r="C661" s="6">
        <v>8.4</v>
      </c>
      <c r="D661" s="6">
        <v>8.4</v>
      </c>
      <c r="E661" s="6">
        <v>4498576.8110500006</v>
      </c>
      <c r="F661" s="6" t="s">
        <v>1363</v>
      </c>
      <c r="G661" s="6" t="s">
        <v>1363</v>
      </c>
      <c r="H661" s="6">
        <v>-24292.554</v>
      </c>
      <c r="I661" s="6">
        <v>0</v>
      </c>
      <c r="J661" s="18"/>
      <c r="N661" s="7"/>
    </row>
    <row r="662" spans="1:14" s="15" customFormat="1" ht="25.5" x14ac:dyDescent="0.2">
      <c r="A662" s="4" t="s">
        <v>1252</v>
      </c>
      <c r="B662" s="41" t="s">
        <v>1287</v>
      </c>
      <c r="C662" s="7">
        <v>8.4</v>
      </c>
      <c r="D662" s="7">
        <v>8.4</v>
      </c>
      <c r="E662" s="7">
        <v>74974.069000000003</v>
      </c>
      <c r="F662" s="7" t="s">
        <v>1363</v>
      </c>
      <c r="G662" s="7" t="s">
        <v>1363</v>
      </c>
      <c r="H662" s="7">
        <v>-24292.554</v>
      </c>
      <c r="I662" s="7">
        <v>0</v>
      </c>
      <c r="J662" s="18"/>
      <c r="N662" s="7"/>
    </row>
    <row r="663" spans="1:14" s="15" customFormat="1" ht="25.5" x14ac:dyDescent="0.2">
      <c r="A663" s="4" t="s">
        <v>1253</v>
      </c>
      <c r="B663" s="5" t="s">
        <v>1288</v>
      </c>
      <c r="C663" s="7">
        <v>-230000</v>
      </c>
      <c r="D663" s="7">
        <v>-230000</v>
      </c>
      <c r="E663" s="7">
        <v>-68256.899999999994</v>
      </c>
      <c r="F663" s="7">
        <f t="shared" ref="F663:F670" si="30">E663/C663*100</f>
        <v>29.676913043478258</v>
      </c>
      <c r="G663" s="7">
        <f t="shared" ref="G663:G670" si="31">E663/D663*100</f>
        <v>29.676913043478258</v>
      </c>
      <c r="H663" s="7">
        <v>-65425.9</v>
      </c>
      <c r="I663" s="7">
        <f t="shared" ref="I663:I669" si="32">E663/H663*100</f>
        <v>104.32703256661351</v>
      </c>
      <c r="N663" s="11"/>
    </row>
    <row r="664" spans="1:14" ht="25.5" x14ac:dyDescent="0.2">
      <c r="A664" s="4" t="s">
        <v>1254</v>
      </c>
      <c r="B664" s="5" t="s">
        <v>1289</v>
      </c>
      <c r="C664" s="7">
        <v>230008.4</v>
      </c>
      <c r="D664" s="7">
        <v>230008.4</v>
      </c>
      <c r="E664" s="7">
        <v>143230.96900000001</v>
      </c>
      <c r="F664" s="7">
        <f t="shared" si="30"/>
        <v>62.272060063893328</v>
      </c>
      <c r="G664" s="7">
        <f t="shared" si="31"/>
        <v>62.272060063893328</v>
      </c>
      <c r="H664" s="7">
        <v>41133.345999999998</v>
      </c>
      <c r="I664" s="7" t="s">
        <v>1363</v>
      </c>
    </row>
    <row r="665" spans="1:14" ht="25.5" x14ac:dyDescent="0.2">
      <c r="A665" s="4" t="s">
        <v>1255</v>
      </c>
      <c r="B665" s="5" t="s">
        <v>1290</v>
      </c>
      <c r="C665" s="7">
        <v>8.4</v>
      </c>
      <c r="D665" s="7">
        <v>8.4</v>
      </c>
      <c r="E665" s="7">
        <v>6.9690000000000003</v>
      </c>
      <c r="F665" s="7">
        <f t="shared" si="30"/>
        <v>82.964285714285708</v>
      </c>
      <c r="G665" s="7">
        <f t="shared" si="31"/>
        <v>82.964285714285708</v>
      </c>
      <c r="H665" s="7">
        <v>33.345999999999997</v>
      </c>
      <c r="I665" s="7">
        <f t="shared" si="32"/>
        <v>20.899058357824028</v>
      </c>
    </row>
    <row r="666" spans="1:14" ht="25.5" x14ac:dyDescent="0.2">
      <c r="A666" s="4" t="s">
        <v>1256</v>
      </c>
      <c r="B666" s="5" t="s">
        <v>1291</v>
      </c>
      <c r="C666" s="7">
        <v>8.4</v>
      </c>
      <c r="D666" s="7">
        <v>8.4</v>
      </c>
      <c r="E666" s="7">
        <v>6.9690000000000003</v>
      </c>
      <c r="F666" s="7">
        <f t="shared" si="30"/>
        <v>82.964285714285708</v>
      </c>
      <c r="G666" s="7">
        <f t="shared" si="31"/>
        <v>82.964285714285708</v>
      </c>
      <c r="H666" s="7">
        <v>33.345999999999997</v>
      </c>
      <c r="I666" s="7">
        <f t="shared" si="32"/>
        <v>20.899058357824028</v>
      </c>
      <c r="N666" s="15"/>
    </row>
    <row r="667" spans="1:14" s="15" customFormat="1" ht="25.5" x14ac:dyDescent="0.2">
      <c r="A667" s="4" t="s">
        <v>1257</v>
      </c>
      <c r="B667" s="5" t="s">
        <v>1292</v>
      </c>
      <c r="C667" s="7">
        <v>-230000</v>
      </c>
      <c r="D667" s="7">
        <v>-230000</v>
      </c>
      <c r="E667" s="7">
        <v>-68256.899999999994</v>
      </c>
      <c r="F667" s="7">
        <f t="shared" si="30"/>
        <v>29.676913043478258</v>
      </c>
      <c r="G667" s="7">
        <f t="shared" si="31"/>
        <v>29.676913043478258</v>
      </c>
      <c r="H667" s="7">
        <v>-65425.9</v>
      </c>
      <c r="I667" s="7">
        <f t="shared" si="32"/>
        <v>104.32703256661351</v>
      </c>
      <c r="N667" s="11"/>
    </row>
    <row r="668" spans="1:14" s="15" customFormat="1" ht="25.5" x14ac:dyDescent="0.2">
      <c r="A668" s="4" t="s">
        <v>1258</v>
      </c>
      <c r="B668" s="5" t="s">
        <v>1293</v>
      </c>
      <c r="C668" s="7">
        <v>230000</v>
      </c>
      <c r="D668" s="7">
        <v>230000</v>
      </c>
      <c r="E668" s="7">
        <v>143224</v>
      </c>
      <c r="F668" s="7">
        <f t="shared" si="30"/>
        <v>62.271304347826081</v>
      </c>
      <c r="G668" s="7">
        <f t="shared" si="31"/>
        <v>62.271304347826081</v>
      </c>
      <c r="H668" s="7">
        <v>41100</v>
      </c>
      <c r="I668" s="7" t="s">
        <v>1363</v>
      </c>
      <c r="N668" s="11"/>
    </row>
    <row r="669" spans="1:14" s="15" customFormat="1" ht="38.25" x14ac:dyDescent="0.2">
      <c r="A669" s="4" t="s">
        <v>1259</v>
      </c>
      <c r="B669" s="5" t="s">
        <v>1294</v>
      </c>
      <c r="C669" s="7">
        <v>-230000</v>
      </c>
      <c r="D669" s="7">
        <v>-230000</v>
      </c>
      <c r="E669" s="7">
        <v>-68256.899999999994</v>
      </c>
      <c r="F669" s="7">
        <f t="shared" si="30"/>
        <v>29.676913043478258</v>
      </c>
      <c r="G669" s="7">
        <f t="shared" si="31"/>
        <v>29.676913043478258</v>
      </c>
      <c r="H669" s="7">
        <v>-65425.9</v>
      </c>
      <c r="I669" s="7">
        <f t="shared" si="32"/>
        <v>104.32703256661351</v>
      </c>
      <c r="N669" s="11"/>
    </row>
    <row r="670" spans="1:14" ht="38.25" x14ac:dyDescent="0.2">
      <c r="A670" s="4" t="s">
        <v>1260</v>
      </c>
      <c r="B670" s="5" t="s">
        <v>1295</v>
      </c>
      <c r="C670" s="7">
        <v>230000</v>
      </c>
      <c r="D670" s="7">
        <v>230000</v>
      </c>
      <c r="E670" s="7">
        <v>143224</v>
      </c>
      <c r="F670" s="7">
        <f t="shared" si="30"/>
        <v>62.271304347826081</v>
      </c>
      <c r="G670" s="7">
        <f t="shared" si="31"/>
        <v>62.271304347826081</v>
      </c>
      <c r="H670" s="7">
        <v>41100</v>
      </c>
      <c r="I670" s="7" t="s">
        <v>1363</v>
      </c>
    </row>
    <row r="671" spans="1:14" x14ac:dyDescent="0.2">
      <c r="A671" s="4" t="s">
        <v>1261</v>
      </c>
      <c r="B671" s="5" t="s">
        <v>1296</v>
      </c>
      <c r="C671" s="7">
        <v>0</v>
      </c>
      <c r="D671" s="7">
        <v>0</v>
      </c>
      <c r="E671" s="7">
        <v>4423602.7420500005</v>
      </c>
      <c r="F671" s="7">
        <v>0</v>
      </c>
      <c r="G671" s="7">
        <v>0</v>
      </c>
      <c r="H671" s="7">
        <v>0</v>
      </c>
      <c r="I671" s="7">
        <v>0</v>
      </c>
      <c r="N671" s="15"/>
    </row>
    <row r="672" spans="1:14" ht="51" x14ac:dyDescent="0.2">
      <c r="A672" s="4" t="s">
        <v>1262</v>
      </c>
      <c r="B672" s="5" t="s">
        <v>1297</v>
      </c>
      <c r="C672" s="7">
        <v>0</v>
      </c>
      <c r="D672" s="7">
        <v>0</v>
      </c>
      <c r="E672" s="7">
        <v>4423602.7420500005</v>
      </c>
      <c r="F672" s="7">
        <v>0</v>
      </c>
      <c r="G672" s="7">
        <v>0</v>
      </c>
      <c r="H672" s="7">
        <v>0</v>
      </c>
      <c r="I672" s="7">
        <v>0</v>
      </c>
      <c r="N672" s="15"/>
    </row>
    <row r="673" spans="1:14" ht="114.75" x14ac:dyDescent="0.2">
      <c r="A673" s="4" t="s">
        <v>1263</v>
      </c>
      <c r="B673" s="5" t="s">
        <v>1298</v>
      </c>
      <c r="C673" s="7">
        <v>0</v>
      </c>
      <c r="D673" s="7">
        <v>0</v>
      </c>
      <c r="E673" s="7">
        <v>4423602.7420500005</v>
      </c>
      <c r="F673" s="7">
        <v>0</v>
      </c>
      <c r="G673" s="7">
        <v>0</v>
      </c>
      <c r="H673" s="7">
        <v>0</v>
      </c>
      <c r="I673" s="7">
        <v>0</v>
      </c>
    </row>
    <row r="674" spans="1:14" x14ac:dyDescent="0.2">
      <c r="A674" s="2" t="s">
        <v>1264</v>
      </c>
      <c r="B674" s="3" t="s">
        <v>1274</v>
      </c>
      <c r="C674" s="6">
        <f>C675</f>
        <v>5861788.1999999583</v>
      </c>
      <c r="D674" s="6">
        <f>D675</f>
        <v>5440866.4057700038</v>
      </c>
      <c r="E674" s="6">
        <v>-3044070.8721999996</v>
      </c>
      <c r="F674" s="6">
        <v>0</v>
      </c>
      <c r="G674" s="6">
        <v>0</v>
      </c>
      <c r="H674" s="6">
        <v>5254283.1965299994</v>
      </c>
      <c r="I674" s="6">
        <v>0</v>
      </c>
    </row>
    <row r="675" spans="1:14" x14ac:dyDescent="0.2">
      <c r="A675" s="2" t="s">
        <v>1265</v>
      </c>
      <c r="B675" s="3" t="s">
        <v>1299</v>
      </c>
      <c r="C675" s="6">
        <f>C676+C680</f>
        <v>5861788.1999999583</v>
      </c>
      <c r="D675" s="6">
        <f>D676+D680</f>
        <v>5440866.4057700038</v>
      </c>
      <c r="E675" s="6">
        <v>-3044070.8721999996</v>
      </c>
      <c r="F675" s="6">
        <v>0</v>
      </c>
      <c r="G675" s="6">
        <v>0</v>
      </c>
      <c r="H675" s="6">
        <v>5254283.1965299994</v>
      </c>
      <c r="I675" s="6">
        <v>0</v>
      </c>
    </row>
    <row r="676" spans="1:14" s="17" customFormat="1" x14ac:dyDescent="0.2">
      <c r="A676" s="4" t="s">
        <v>1266</v>
      </c>
      <c r="B676" s="5" t="s">
        <v>1300</v>
      </c>
      <c r="C676" s="7">
        <f>-(C7+C653+C659+C666+C670)</f>
        <v>-116441251.90000001</v>
      </c>
      <c r="D676" s="7">
        <f>-(D7+D653+D659+D666+D670)</f>
        <v>-120745095.023</v>
      </c>
      <c r="E676" s="7">
        <v>-103158371.17852999</v>
      </c>
      <c r="F676" s="7">
        <f t="shared" si="27"/>
        <v>88.5926331907893</v>
      </c>
      <c r="G676" s="7">
        <f t="shared" si="28"/>
        <v>85.434833737039156</v>
      </c>
      <c r="H676" s="7">
        <v>-62591909.143140003</v>
      </c>
      <c r="I676" s="7">
        <f t="shared" si="29"/>
        <v>164.81103163448725</v>
      </c>
      <c r="N676" s="11"/>
    </row>
    <row r="677" spans="1:14" x14ac:dyDescent="0.2">
      <c r="A677" s="4" t="s">
        <v>1267</v>
      </c>
      <c r="B677" s="5" t="s">
        <v>1301</v>
      </c>
      <c r="C677" s="7">
        <f>C676</f>
        <v>-116441251.90000001</v>
      </c>
      <c r="D677" s="7">
        <f>D676</f>
        <v>-120745095.023</v>
      </c>
      <c r="E677" s="7">
        <v>-103158371.17852999</v>
      </c>
      <c r="F677" s="7">
        <f t="shared" si="27"/>
        <v>88.5926331907893</v>
      </c>
      <c r="G677" s="7">
        <f t="shared" si="28"/>
        <v>85.434833737039156</v>
      </c>
      <c r="H677" s="7">
        <v>-62591909.143140003</v>
      </c>
      <c r="I677" s="7">
        <f t="shared" si="29"/>
        <v>164.81103163448725</v>
      </c>
    </row>
    <row r="678" spans="1:14" x14ac:dyDescent="0.2">
      <c r="A678" s="4" t="s">
        <v>1268</v>
      </c>
      <c r="B678" s="5" t="s">
        <v>1302</v>
      </c>
      <c r="C678" s="7">
        <f>C676</f>
        <v>-116441251.90000001</v>
      </c>
      <c r="D678" s="7">
        <f>D676</f>
        <v>-120745095.023</v>
      </c>
      <c r="E678" s="7">
        <v>-103158371.17852999</v>
      </c>
      <c r="F678" s="7">
        <f t="shared" si="27"/>
        <v>88.5926331907893</v>
      </c>
      <c r="G678" s="7">
        <f t="shared" si="28"/>
        <v>85.434833737039156</v>
      </c>
      <c r="H678" s="7">
        <v>-62591909.143140003</v>
      </c>
      <c r="I678" s="7">
        <f t="shared" si="29"/>
        <v>164.81103163448725</v>
      </c>
      <c r="N678" s="15"/>
    </row>
    <row r="679" spans="1:14" ht="25.5" x14ac:dyDescent="0.2">
      <c r="A679" s="4" t="s">
        <v>1269</v>
      </c>
      <c r="B679" s="5" t="s">
        <v>1303</v>
      </c>
      <c r="C679" s="7">
        <f>C676</f>
        <v>-116441251.90000001</v>
      </c>
      <c r="D679" s="7">
        <f>D676</f>
        <v>-120745095.023</v>
      </c>
      <c r="E679" s="7">
        <v>-103158371.17852999</v>
      </c>
      <c r="F679" s="7">
        <f t="shared" ref="F679:F683" si="33">E679/C679*100</f>
        <v>88.5926331907893</v>
      </c>
      <c r="G679" s="7">
        <f t="shared" ref="G679:G683" si="34">E679/D679*100</f>
        <v>85.434833737039156</v>
      </c>
      <c r="H679" s="7">
        <v>-62591909.143140003</v>
      </c>
      <c r="I679" s="7">
        <f t="shared" si="29"/>
        <v>164.81103163448725</v>
      </c>
      <c r="N679" s="17"/>
    </row>
    <row r="680" spans="1:14" s="15" customFormat="1" x14ac:dyDescent="0.2">
      <c r="A680" s="4" t="s">
        <v>1270</v>
      </c>
      <c r="B680" s="5" t="s">
        <v>1304</v>
      </c>
      <c r="C680" s="7">
        <f>C570-C654-C660-C669</f>
        <v>122303040.09999996</v>
      </c>
      <c r="D680" s="7">
        <f>D570-D654-D660-D669</f>
        <v>126185961.42877001</v>
      </c>
      <c r="E680" s="7">
        <v>100114300.30633</v>
      </c>
      <c r="F680" s="7">
        <f t="shared" si="33"/>
        <v>81.857572979766033</v>
      </c>
      <c r="G680" s="7">
        <f t="shared" si="34"/>
        <v>79.338699149067352</v>
      </c>
      <c r="H680" s="7">
        <v>67846192.339670002</v>
      </c>
      <c r="I680" s="7">
        <f t="shared" ref="I680:I683" si="35">E680/H680*100</f>
        <v>147.56067636796865</v>
      </c>
      <c r="N680" s="11"/>
    </row>
    <row r="681" spans="1:14" x14ac:dyDescent="0.2">
      <c r="A681" s="4" t="s">
        <v>1271</v>
      </c>
      <c r="B681" s="5" t="s">
        <v>1305</v>
      </c>
      <c r="C681" s="7">
        <f>C680</f>
        <v>122303040.09999996</v>
      </c>
      <c r="D681" s="7">
        <v>126185961.42877001</v>
      </c>
      <c r="E681" s="7">
        <v>100114300.30633</v>
      </c>
      <c r="F681" s="7">
        <f t="shared" si="33"/>
        <v>81.857572979766033</v>
      </c>
      <c r="G681" s="7">
        <f t="shared" si="34"/>
        <v>79.338699149067352</v>
      </c>
      <c r="H681" s="7">
        <v>67846192.339670002</v>
      </c>
      <c r="I681" s="7">
        <f t="shared" si="35"/>
        <v>147.56067636796865</v>
      </c>
    </row>
    <row r="682" spans="1:14" x14ac:dyDescent="0.2">
      <c r="A682" s="4" t="s">
        <v>1272</v>
      </c>
      <c r="B682" s="5" t="s">
        <v>1306</v>
      </c>
      <c r="C682" s="7">
        <f>C680</f>
        <v>122303040.09999996</v>
      </c>
      <c r="D682" s="7">
        <v>126185961.42877001</v>
      </c>
      <c r="E682" s="7">
        <v>100114300.30633</v>
      </c>
      <c r="F682" s="7">
        <f t="shared" si="33"/>
        <v>81.857572979766033</v>
      </c>
      <c r="G682" s="7">
        <f t="shared" si="34"/>
        <v>79.338699149067352</v>
      </c>
      <c r="H682" s="7">
        <v>67846192.339670002</v>
      </c>
      <c r="I682" s="7">
        <f t="shared" si="35"/>
        <v>147.56067636796865</v>
      </c>
    </row>
    <row r="683" spans="1:14" ht="25.5" x14ac:dyDescent="0.2">
      <c r="A683" s="4" t="s">
        <v>1273</v>
      </c>
      <c r="B683" s="5" t="s">
        <v>1307</v>
      </c>
      <c r="C683" s="7">
        <f>C680</f>
        <v>122303040.09999996</v>
      </c>
      <c r="D683" s="7">
        <v>126185961.42877001</v>
      </c>
      <c r="E683" s="7">
        <v>100114300.30633</v>
      </c>
      <c r="F683" s="7">
        <f t="shared" si="33"/>
        <v>81.857572979766033</v>
      </c>
      <c r="G683" s="7">
        <f t="shared" si="34"/>
        <v>79.338699149067352</v>
      </c>
      <c r="H683" s="7">
        <v>67846192.339670002</v>
      </c>
      <c r="I683" s="7">
        <f t="shared" si="35"/>
        <v>147.56067636796865</v>
      </c>
      <c r="N683" s="15"/>
    </row>
    <row r="684" spans="1:14" x14ac:dyDescent="0.2">
      <c r="A684" s="42"/>
      <c r="B684" s="42"/>
      <c r="C684" s="43"/>
      <c r="D684" s="43"/>
      <c r="F684" s="44"/>
      <c r="G684" s="1"/>
      <c r="I684" s="32"/>
      <c r="N684" s="15"/>
    </row>
    <row r="685" spans="1:14" x14ac:dyDescent="0.2">
      <c r="F685" s="26">
        <v>0</v>
      </c>
      <c r="I685" s="32"/>
      <c r="N685" s="15"/>
    </row>
    <row r="686" spans="1:14" ht="25.5" x14ac:dyDescent="0.2">
      <c r="A686" s="23" t="s">
        <v>10</v>
      </c>
      <c r="B686" s="23"/>
      <c r="E686" s="16" t="s">
        <v>9</v>
      </c>
      <c r="I686" s="33"/>
      <c r="N686" s="15"/>
    </row>
    <row r="687" spans="1:14" x14ac:dyDescent="0.2">
      <c r="F687" s="26">
        <v>0</v>
      </c>
    </row>
    <row r="688" spans="1:14" x14ac:dyDescent="0.2">
      <c r="F688" s="26">
        <v>0</v>
      </c>
      <c r="I688" s="11">
        <v>0</v>
      </c>
    </row>
  </sheetData>
  <autoFilter ref="A6:I686"/>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01.11.2021</vt:lpstr>
      <vt:lpstr>'01.11.2021'!Заголовки_для_печати</vt:lpstr>
      <vt:lpstr>'01.11.2021'!Область_печати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2021-11-16T12:34:04Z</cp:lastPrinted>
  <dcterms:created xsi:type="dcterms:W3CDTF">1999-06-18T11:49:53Z</dcterms:created>
  <dcterms:modified xsi:type="dcterms:W3CDTF">2021-11-16T12:34:10Z</dcterms:modified>
</cp:coreProperties>
</file>