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01.11.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<sst xmlns="http://schemas.openxmlformats.org/spreadsheetml/2006/main" count="74" uniqueCount="62">
  <si>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</si>
  <si>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</si>
  <si>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</si>
  <si>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</si>
  <si>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</si>
  <si>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</si>
  <si>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</si>
  <si>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</si>
  <si>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</si>
  <si>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</si>
  <si>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</si>
  <si>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</si>
  <si>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</si>
  <si>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</si>
  <si>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</si>
  <si>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</si>
  <si>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</si>
  <si>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</si>
  <si>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</si>
  <si>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</si>
  <si>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</si>
  <si>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</si>
  <si>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</si>
  <si>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</si>
  <si>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</si>
  <si>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</si>
  <si>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</si>
  <si>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</si>
  <si>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Рамешковский р-он</t>
  </si>
  <si>
    <t>Ржевский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</si>
  <si>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</si>
  <si>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</si>
  <si>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</si>
  <si>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</si>
  <si>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</si>
  <si>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</si>
  <si>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</si>
  <si>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</si>
  <si>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</si>
  <si>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</si>
  <si>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</si>
  <si>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</si>
  <si>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</si>
  <si>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</si>
  <si>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</si>
  <si>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</si>
  <si>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</si>
  <si>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</si>
  <si>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</si>
  <si>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</si>
  <si>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</si>
  <si>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</si>
  <si>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</si>
  <si>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</si>
  <si>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</si>
  <si>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</si>
  <si>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</si>
  <si>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</si>
  <si>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</si>
  <si>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</si>
  <si>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Весьегонский муниципальный округ</t>
  </si>
  <si>
    <t>КОНСОЛИДИРОВАННЫХ БЮДЖЕТОВ МУНИЦИПАЛЬНЫХ ОБРАЗОВАНИЙ НА 1 ноября 2021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</si>
</sst>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4114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B61" sqref="AB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48.8515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43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41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42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42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931284.65471</v>
      </c>
      <c r="O19" s="34">
        <v>718535.8495499999</v>
      </c>
      <c r="P19" s="35">
        <f aca="true" t="shared" si="0" ref="P19:P61">O19/N19*100</f>
        <v>77.15534084192018</v>
      </c>
      <c r="Q19" s="34">
        <v>669135.66649</v>
      </c>
      <c r="R19" s="36">
        <f aca="true" t="shared" si="1" ref="R19:R60">O19/Q19*100</f>
        <v>107.38268568452378</v>
      </c>
      <c r="S19" s="90">
        <v>931284.65471</v>
      </c>
      <c r="T19" s="34">
        <v>724766.84653</v>
      </c>
      <c r="U19" s="35">
        <f aca="true" t="shared" si="2" ref="U19:U61">T19/S19*100</f>
        <v>77.82441629038661</v>
      </c>
      <c r="V19" s="34">
        <v>665383.56875</v>
      </c>
      <c r="W19" s="36">
        <f aca="true" t="shared" si="3" ref="W19:W60">T19/V19*100</f>
        <v>108.92466850234345</v>
      </c>
      <c r="X19" s="37"/>
      <c r="Y19" s="34"/>
      <c r="Z19" s="38">
        <f aca="true" t="shared" si="4" ref="Z19:AA61">N19-S19</f>
        <v>0</v>
      </c>
      <c r="AA19" s="38">
        <f t="shared" si="4"/>
        <v>-6230.9969800000545</v>
      </c>
      <c r="AB19" s="38">
        <f aca="true" t="shared" si="5" ref="AB19:AB61">O19-T19</f>
        <v>-6230.9969800000545</v>
      </c>
      <c r="AC19" s="39">
        <f aca="true" t="shared" si="6" ref="AC19:AC59">Q19-V19</f>
        <v>3752.0977399999974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1336734.26678</v>
      </c>
      <c r="O20" s="34">
        <v>947673.1162</v>
      </c>
      <c r="P20" s="35">
        <f t="shared" si="0"/>
        <v>70.89465271828543</v>
      </c>
      <c r="Q20" s="34">
        <v>903838.26111</v>
      </c>
      <c r="R20" s="36">
        <f t="shared" si="1"/>
        <v>104.8498561054681</v>
      </c>
      <c r="S20" s="90">
        <v>1415597.86795</v>
      </c>
      <c r="T20" s="34">
        <v>895536.95329</v>
      </c>
      <c r="U20" s="35">
        <f t="shared" si="2"/>
        <v>63.2621010221549</v>
      </c>
      <c r="V20" s="34">
        <v>842223.32394</v>
      </c>
      <c r="W20" s="36">
        <f t="shared" si="3"/>
        <v>106.33010602230696</v>
      </c>
      <c r="X20" s="37"/>
      <c r="Y20" s="34"/>
      <c r="Z20" s="38">
        <f t="shared" si="4"/>
        <v>-78863.60117000015</v>
      </c>
      <c r="AA20" s="38">
        <f t="shared" si="4"/>
        <v>52136.16291000007</v>
      </c>
      <c r="AB20" s="38">
        <f t="shared" si="5"/>
        <v>52136.16291000007</v>
      </c>
      <c r="AC20" s="39">
        <f t="shared" si="6"/>
        <v>61614.93716999993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10833103.7</v>
      </c>
      <c r="O21" s="34">
        <v>7743624.58705</v>
      </c>
      <c r="P21" s="35">
        <f t="shared" si="0"/>
        <v>71.48112675271446</v>
      </c>
      <c r="Q21" s="34">
        <v>6985802.938159999</v>
      </c>
      <c r="R21" s="36">
        <f t="shared" si="1"/>
        <v>110.84802499581536</v>
      </c>
      <c r="S21" s="90">
        <v>11203064.2</v>
      </c>
      <c r="T21" s="34">
        <v>7889543.96548</v>
      </c>
      <c r="U21" s="35">
        <f t="shared" si="2"/>
        <v>70.42308983179798</v>
      </c>
      <c r="V21" s="34">
        <v>7046060.21792</v>
      </c>
      <c r="W21" s="36">
        <f t="shared" si="3"/>
        <v>111.97099828092296</v>
      </c>
      <c r="X21" s="37"/>
      <c r="Y21" s="34"/>
      <c r="Z21" s="38">
        <f>N21-S21</f>
        <v>-369960.5</v>
      </c>
      <c r="AA21" s="38">
        <f t="shared" si="4"/>
        <v>-145919.37842999958</v>
      </c>
      <c r="AB21" s="38">
        <f t="shared" si="5"/>
        <v>-145919.37842999958</v>
      </c>
      <c r="AC21" s="39">
        <f t="shared" si="6"/>
        <v>-60257.279760000296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950650.8760800001</v>
      </c>
      <c r="O22" s="34">
        <v>723257.68679</v>
      </c>
      <c r="P22" s="35">
        <f t="shared" si="0"/>
        <v>76.08026300594665</v>
      </c>
      <c r="Q22" s="34">
        <v>706891.46953</v>
      </c>
      <c r="R22" s="36">
        <f t="shared" si="1"/>
        <v>102.3152376235183</v>
      </c>
      <c r="S22" s="90">
        <v>951918.83092</v>
      </c>
      <c r="T22" s="34">
        <v>659468.6886</v>
      </c>
      <c r="U22" s="35">
        <f t="shared" si="2"/>
        <v>69.27782781255036</v>
      </c>
      <c r="V22" s="34">
        <v>684553.77208</v>
      </c>
      <c r="W22" s="36">
        <f t="shared" si="3"/>
        <v>96.33555689806812</v>
      </c>
      <c r="X22" s="37"/>
      <c r="Y22" s="34"/>
      <c r="Z22" s="38">
        <f t="shared" si="4"/>
        <v>-1267.954839999904</v>
      </c>
      <c r="AA22" s="38">
        <f t="shared" si="4"/>
        <v>63788.998189999955</v>
      </c>
      <c r="AB22" s="38">
        <f t="shared" si="5"/>
        <v>63788.998189999955</v>
      </c>
      <c r="AC22" s="39">
        <f t="shared" si="6"/>
        <v>22337.697449999978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46</v>
      </c>
      <c r="M23" s="79">
        <v>138701520</v>
      </c>
      <c r="N23" s="34">
        <v>1766636.13148</v>
      </c>
      <c r="O23" s="34">
        <v>1275396.27495</v>
      </c>
      <c r="P23" s="35">
        <f t="shared" si="0"/>
        <v>72.19348977548287</v>
      </c>
      <c r="Q23" s="34">
        <v>1101425.2598299999</v>
      </c>
      <c r="R23" s="36">
        <f t="shared" si="1"/>
        <v>115.79508128829839</v>
      </c>
      <c r="S23" s="90">
        <v>1844506.20148</v>
      </c>
      <c r="T23" s="34">
        <v>1287948.1576800002</v>
      </c>
      <c r="U23" s="35">
        <f t="shared" si="2"/>
        <v>69.82617660198555</v>
      </c>
      <c r="V23" s="34">
        <v>1105194.1622300001</v>
      </c>
      <c r="W23" s="36">
        <f t="shared" si="3"/>
        <v>116.53591755146888</v>
      </c>
      <c r="X23" s="37"/>
      <c r="Y23" s="34"/>
      <c r="Z23" s="38">
        <f t="shared" si="4"/>
        <v>-77870.07000000007</v>
      </c>
      <c r="AA23" s="38">
        <f t="shared" si="4"/>
        <v>-12551.882730000187</v>
      </c>
      <c r="AB23" s="38">
        <f t="shared" si="5"/>
        <v>-12551.882730000187</v>
      </c>
      <c r="AC23" s="39">
        <f t="shared" si="6"/>
        <v>-3768.9024000002537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47</v>
      </c>
      <c r="M24" s="79">
        <v>120215183</v>
      </c>
      <c r="N24" s="34">
        <v>683390.64827</v>
      </c>
      <c r="O24" s="34">
        <v>541896.89508</v>
      </c>
      <c r="P24" s="35">
        <f aca="true" t="shared" si="7" ref="P24:P31">O24/N24*100</f>
        <v>79.29533370873736</v>
      </c>
      <c r="Q24" s="34">
        <v>453230.79501</v>
      </c>
      <c r="R24" s="36">
        <f aca="true" t="shared" si="8" ref="R24:R31">O24/Q24*100</f>
        <v>119.56312347841317</v>
      </c>
      <c r="S24" s="90">
        <v>722806.34277</v>
      </c>
      <c r="T24" s="34">
        <v>496047.55684</v>
      </c>
      <c r="U24" s="35">
        <f aca="true" t="shared" si="9" ref="U24:U31">T24/S24*100</f>
        <v>68.62800275645124</v>
      </c>
      <c r="V24" s="34">
        <v>416306.52069</v>
      </c>
      <c r="W24" s="36">
        <f aca="true" t="shared" si="10" ref="W24:W31">T24/V24*100</f>
        <v>119.15440479237141</v>
      </c>
      <c r="X24" s="37"/>
      <c r="Y24" s="34"/>
      <c r="Z24" s="38">
        <f aca="true" t="shared" si="11" ref="Z24:AA31">N24-S24</f>
        <v>-39415.69449999998</v>
      </c>
      <c r="AA24" s="38">
        <f t="shared" si="11"/>
        <v>45849.33824000007</v>
      </c>
      <c r="AB24" s="38">
        <f aca="true" t="shared" si="12" ref="AB24:AB31">O24-T24</f>
        <v>45849.33824000007</v>
      </c>
      <c r="AC24" s="39">
        <f aca="true" t="shared" si="13" ref="AC24:AC31">Q24-V24</f>
        <v>36924.274320000026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49</v>
      </c>
      <c r="M25" s="79">
        <v>336182530</v>
      </c>
      <c r="N25" s="34">
        <v>792782.15112</v>
      </c>
      <c r="O25" s="34">
        <v>519772.99273</v>
      </c>
      <c r="P25" s="35">
        <f t="shared" si="7"/>
        <v>65.56315527483719</v>
      </c>
      <c r="Q25" s="34">
        <v>520187.47756</v>
      </c>
      <c r="R25" s="36">
        <f t="shared" si="8"/>
        <v>99.92032010613862</v>
      </c>
      <c r="S25" s="90">
        <v>865245.4329199999</v>
      </c>
      <c r="T25" s="34">
        <v>566324.9208</v>
      </c>
      <c r="U25" s="35">
        <f t="shared" si="9"/>
        <v>65.45251777738791</v>
      </c>
      <c r="V25" s="34">
        <v>501234.15287</v>
      </c>
      <c r="W25" s="36">
        <f t="shared" si="10"/>
        <v>112.9860999210247</v>
      </c>
      <c r="X25" s="37"/>
      <c r="Y25" s="34"/>
      <c r="Z25" s="38">
        <f t="shared" si="11"/>
        <v>-72463.28179999988</v>
      </c>
      <c r="AA25" s="38"/>
      <c r="AB25" s="38">
        <f t="shared" si="12"/>
        <v>-46551.928069999965</v>
      </c>
      <c r="AC25" s="39">
        <f t="shared" si="13"/>
        <v>18953.324690000038</v>
      </c>
      <c r="AD25" s="40"/>
      <c r="AE25" s="41"/>
      <c r="AF25" s="41"/>
      <c r="AG25" s="42"/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51</v>
      </c>
      <c r="M26" s="79">
        <v>204234533</v>
      </c>
      <c r="N26" s="34">
        <v>758117.55325</v>
      </c>
      <c r="O26" s="34">
        <v>552735.36158</v>
      </c>
      <c r="P26" s="35">
        <f t="shared" si="7"/>
        <v>72.90892543121578</v>
      </c>
      <c r="Q26" s="34">
        <v>441486.38199</v>
      </c>
      <c r="R26" s="36">
        <f t="shared" si="8"/>
        <v>125.1987341236994</v>
      </c>
      <c r="S26" s="90">
        <v>755088.77527</v>
      </c>
      <c r="T26" s="34">
        <v>524635.47732</v>
      </c>
      <c r="U26" s="35">
        <f t="shared" si="9"/>
        <v>69.47997301806056</v>
      </c>
      <c r="V26" s="34">
        <v>428296.46177</v>
      </c>
      <c r="W26" s="36">
        <f t="shared" si="10"/>
        <v>122.49353523768663</v>
      </c>
      <c r="X26" s="37"/>
      <c r="Y26" s="34"/>
      <c r="Z26" s="38">
        <f t="shared" si="11"/>
        <v>3028.7779800000135</v>
      </c>
      <c r="AA26" s="38">
        <f t="shared" si="11"/>
        <v>28099.88426000008</v>
      </c>
      <c r="AB26" s="38">
        <f t="shared" si="12"/>
        <v>28099.88426000008</v>
      </c>
      <c r="AC26" s="39">
        <f t="shared" si="13"/>
        <v>13189.920220000029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52</v>
      </c>
      <c r="M27" s="79">
        <v>48866998</v>
      </c>
      <c r="N27" s="34">
        <v>1127247.94305</v>
      </c>
      <c r="O27" s="34">
        <v>815704.9686799999</v>
      </c>
      <c r="P27" s="35">
        <f t="shared" si="7"/>
        <v>72.36251560352758</v>
      </c>
      <c r="Q27" s="34">
        <v>805622.87697</v>
      </c>
      <c r="R27" s="36">
        <f t="shared" si="8"/>
        <v>101.2514654186484</v>
      </c>
      <c r="S27" s="90">
        <v>1188431.3824500002</v>
      </c>
      <c r="T27" s="34">
        <v>817475.65696</v>
      </c>
      <c r="U27" s="35">
        <f t="shared" si="9"/>
        <v>68.78610486326441</v>
      </c>
      <c r="V27" s="34">
        <v>785297.3789400001</v>
      </c>
      <c r="W27" s="36">
        <f t="shared" si="10"/>
        <v>104.09759141988152</v>
      </c>
      <c r="X27" s="37"/>
      <c r="Y27" s="34"/>
      <c r="Z27" s="38">
        <f t="shared" si="11"/>
        <v>-61183.439400000265</v>
      </c>
      <c r="AA27" s="38">
        <f t="shared" si="11"/>
        <v>-1770.6882800001185</v>
      </c>
      <c r="AB27" s="38">
        <f t="shared" si="12"/>
        <v>-1770.6882800001185</v>
      </c>
      <c r="AC27" s="39">
        <f t="shared" si="13"/>
        <v>20325.4980299999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45</v>
      </c>
      <c r="M28" s="79">
        <v>290672120</v>
      </c>
      <c r="N28" s="34">
        <v>406111.935</v>
      </c>
      <c r="O28" s="34">
        <v>379188.15712</v>
      </c>
      <c r="P28" s="35">
        <f t="shared" si="7"/>
        <v>93.37035542183708</v>
      </c>
      <c r="Q28" s="34">
        <v>289691.65858</v>
      </c>
      <c r="R28" s="36">
        <f t="shared" si="8"/>
        <v>130.89370918675763</v>
      </c>
      <c r="S28" s="90">
        <v>454982.75007999997</v>
      </c>
      <c r="T28" s="34">
        <v>364062.80256</v>
      </c>
      <c r="U28" s="35">
        <f t="shared" si="9"/>
        <v>80.01683635170488</v>
      </c>
      <c r="V28" s="34">
        <v>267822.48756</v>
      </c>
      <c r="W28" s="36">
        <f t="shared" si="10"/>
        <v>135.93436678032472</v>
      </c>
      <c r="X28" s="37"/>
      <c r="Y28" s="34"/>
      <c r="Z28" s="38">
        <f t="shared" si="11"/>
        <v>-48870.81507999997</v>
      </c>
      <c r="AA28" s="38">
        <f t="shared" si="11"/>
        <v>15125.354560000007</v>
      </c>
      <c r="AB28" s="38">
        <f t="shared" si="12"/>
        <v>15125.354560000007</v>
      </c>
      <c r="AC28" s="39">
        <f t="shared" si="13"/>
        <v>21869.17102000001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60</v>
      </c>
      <c r="M29" s="79">
        <v>136996878</v>
      </c>
      <c r="N29" s="34">
        <v>337074.93419999996</v>
      </c>
      <c r="O29" s="34">
        <v>261987.42665</v>
      </c>
      <c r="P29" s="35">
        <f t="shared" si="7"/>
        <v>77.7237937528017</v>
      </c>
      <c r="Q29" s="34">
        <v>233934.79583000002</v>
      </c>
      <c r="R29" s="36">
        <f t="shared" si="8"/>
        <v>111.99164524476546</v>
      </c>
      <c r="S29" s="90">
        <v>374315.03675</v>
      </c>
      <c r="T29" s="34">
        <v>254242.82887</v>
      </c>
      <c r="U29" s="35">
        <f t="shared" si="9"/>
        <v>67.92215217359953</v>
      </c>
      <c r="V29" s="34">
        <v>238427.91728</v>
      </c>
      <c r="W29" s="36">
        <f t="shared" si="10"/>
        <v>106.63299489859135</v>
      </c>
      <c r="X29" s="37"/>
      <c r="Y29" s="34"/>
      <c r="Z29" s="38">
        <f t="shared" si="11"/>
        <v>-37240.10255000007</v>
      </c>
      <c r="AA29" s="38">
        <f t="shared" si="11"/>
        <v>7744.597780000011</v>
      </c>
      <c r="AB29" s="38">
        <f t="shared" si="12"/>
        <v>7744.597780000011</v>
      </c>
      <c r="AC29" s="39">
        <f t="shared" si="13"/>
        <v>-4493.121449999977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53</v>
      </c>
      <c r="M30" s="79">
        <v>265453724</v>
      </c>
      <c r="N30" s="34">
        <v>450849.7687</v>
      </c>
      <c r="O30" s="34">
        <v>362015.65568</v>
      </c>
      <c r="P30" s="35">
        <f t="shared" si="7"/>
        <v>80.29629397922324</v>
      </c>
      <c r="Q30" s="34">
        <v>339516.15686</v>
      </c>
      <c r="R30" s="36">
        <f t="shared" si="8"/>
        <v>106.6269302256734</v>
      </c>
      <c r="S30" s="90">
        <v>472090.8631</v>
      </c>
      <c r="T30" s="34">
        <v>361309.79005</v>
      </c>
      <c r="U30" s="35">
        <f t="shared" si="9"/>
        <v>76.53395104439164</v>
      </c>
      <c r="V30" s="34">
        <v>323607.97926</v>
      </c>
      <c r="W30" s="36">
        <f t="shared" si="10"/>
        <v>111.6504577162199</v>
      </c>
      <c r="X30" s="37"/>
      <c r="Y30" s="34"/>
      <c r="Z30" s="38">
        <f t="shared" si="11"/>
        <v>-21241.0944</v>
      </c>
      <c r="AA30" s="38">
        <f t="shared" si="11"/>
        <v>705.8656300000148</v>
      </c>
      <c r="AB30" s="38">
        <f t="shared" si="12"/>
        <v>705.8656300000148</v>
      </c>
      <c r="AC30" s="39">
        <f t="shared" si="13"/>
        <v>15908.177599999995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54</v>
      </c>
      <c r="M31" s="79">
        <v>252032069</v>
      </c>
      <c r="N31" s="34">
        <v>396637.59554</v>
      </c>
      <c r="O31" s="34">
        <v>260840.528</v>
      </c>
      <c r="P31" s="35">
        <f t="shared" si="7"/>
        <v>65.76293597304615</v>
      </c>
      <c r="Q31" s="34">
        <v>218198.35369</v>
      </c>
      <c r="R31" s="36">
        <f t="shared" si="8"/>
        <v>119.54284878362687</v>
      </c>
      <c r="S31" s="90">
        <v>411891.78504000005</v>
      </c>
      <c r="T31" s="34">
        <v>246143.89436</v>
      </c>
      <c r="U31" s="35">
        <f t="shared" si="9"/>
        <v>59.75935993384675</v>
      </c>
      <c r="V31" s="34">
        <v>201242.15077</v>
      </c>
      <c r="W31" s="36">
        <f t="shared" si="10"/>
        <v>122.31229561908145</v>
      </c>
      <c r="X31" s="37"/>
      <c r="Y31" s="34"/>
      <c r="Z31" s="38">
        <f t="shared" si="11"/>
        <v>-15254.189500000037</v>
      </c>
      <c r="AA31" s="38">
        <f t="shared" si="11"/>
        <v>14696.633639999985</v>
      </c>
      <c r="AB31" s="38">
        <f t="shared" si="12"/>
        <v>14696.633639999985</v>
      </c>
      <c r="AC31" s="39">
        <f t="shared" si="13"/>
        <v>16956.20291999998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48</v>
      </c>
      <c r="M32" s="79">
        <v>225153992</v>
      </c>
      <c r="N32" s="34">
        <v>189686.775</v>
      </c>
      <c r="O32" s="34">
        <v>154908.45617</v>
      </c>
      <c r="P32" s="35">
        <f t="shared" si="0"/>
        <v>81.66539610892747</v>
      </c>
      <c r="Q32" s="34">
        <v>140433.63716999997</v>
      </c>
      <c r="R32" s="36">
        <f t="shared" si="1"/>
        <v>110.30723072598178</v>
      </c>
      <c r="S32" s="90">
        <v>201627.00432</v>
      </c>
      <c r="T32" s="34">
        <v>155801.74482</v>
      </c>
      <c r="U32" s="35">
        <f t="shared" si="2"/>
        <v>77.27226089850978</v>
      </c>
      <c r="V32" s="34">
        <v>130933.96354000001</v>
      </c>
      <c r="W32" s="36">
        <f t="shared" si="3"/>
        <v>118.99261322857835</v>
      </c>
      <c r="X32" s="37"/>
      <c r="Y32" s="34"/>
      <c r="Z32" s="38">
        <f t="shared" si="4"/>
        <v>-11940.229320000013</v>
      </c>
      <c r="AA32" s="38">
        <f t="shared" si="4"/>
        <v>-893.2886500000022</v>
      </c>
      <c r="AB32" s="38">
        <f t="shared" si="5"/>
        <v>-893.2886500000022</v>
      </c>
      <c r="AC32" s="39">
        <f t="shared" si="6"/>
        <v>9499.673629999961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36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50</v>
      </c>
      <c r="M33" s="79">
        <v>63290100</v>
      </c>
      <c r="N33" s="34">
        <v>453613.78729</v>
      </c>
      <c r="O33" s="34">
        <v>332304.36286</v>
      </c>
      <c r="P33" s="35">
        <f t="shared" si="0"/>
        <v>73.25711258585585</v>
      </c>
      <c r="Q33" s="34">
        <v>340897.09386</v>
      </c>
      <c r="R33" s="36">
        <f t="shared" si="1"/>
        <v>97.47937686921763</v>
      </c>
      <c r="S33" s="90">
        <v>476912.82529</v>
      </c>
      <c r="T33" s="34">
        <v>347568.18708999996</v>
      </c>
      <c r="U33" s="35">
        <f t="shared" si="2"/>
        <v>72.87876707418206</v>
      </c>
      <c r="V33" s="34">
        <v>321465.21256</v>
      </c>
      <c r="W33" s="36">
        <f t="shared" si="3"/>
        <v>108.11999977295457</v>
      </c>
      <c r="X33" s="37"/>
      <c r="Y33" s="34"/>
      <c r="Z33" s="38">
        <f>N33-S33</f>
        <v>-23299.038</v>
      </c>
      <c r="AA33" s="38">
        <f t="shared" si="4"/>
        <v>-15263.82422999997</v>
      </c>
      <c r="AB33" s="38">
        <f t="shared" si="5"/>
        <v>-15263.82422999997</v>
      </c>
      <c r="AC33" s="39">
        <f t="shared" si="6"/>
        <v>19431.88130000001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33.7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55</v>
      </c>
      <c r="M34" s="79">
        <v>223646059</v>
      </c>
      <c r="N34" s="34">
        <v>269632.98672000004</v>
      </c>
      <c r="O34" s="34">
        <v>198238.42127000002</v>
      </c>
      <c r="P34" s="35">
        <f t="shared" si="0"/>
        <v>73.52157600652193</v>
      </c>
      <c r="Q34" s="34">
        <v>178065.94652</v>
      </c>
      <c r="R34" s="36">
        <f t="shared" si="1"/>
        <v>111.32865387472293</v>
      </c>
      <c r="S34" s="90">
        <v>281914.24235</v>
      </c>
      <c r="T34" s="34">
        <v>182663.24734</v>
      </c>
      <c r="U34" s="35">
        <f t="shared" si="2"/>
        <v>64.79390534417247</v>
      </c>
      <c r="V34" s="34">
        <v>162349.5775</v>
      </c>
      <c r="W34" s="36">
        <f t="shared" si="3"/>
        <v>112.51230225098676</v>
      </c>
      <c r="X34" s="37"/>
      <c r="Y34" s="34"/>
      <c r="Z34" s="38">
        <f t="shared" si="4"/>
        <v>-12281.25562999997</v>
      </c>
      <c r="AA34" s="38">
        <f t="shared" si="4"/>
        <v>15575.173930000019</v>
      </c>
      <c r="AB34" s="38">
        <f t="shared" si="5"/>
        <v>15575.173930000019</v>
      </c>
      <c r="AC34" s="39">
        <f t="shared" si="6"/>
        <v>15716.369019999984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30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56</v>
      </c>
      <c r="M35" s="79">
        <v>62084688</v>
      </c>
      <c r="N35" s="34">
        <v>239031.81933000003</v>
      </c>
      <c r="O35" s="34">
        <v>180134.90097</v>
      </c>
      <c r="P35" s="35">
        <f t="shared" si="0"/>
        <v>75.36021834871752</v>
      </c>
      <c r="Q35" s="34">
        <v>157965.70617</v>
      </c>
      <c r="R35" s="36">
        <f t="shared" si="1"/>
        <v>114.03418206236604</v>
      </c>
      <c r="S35" s="90">
        <v>242039.39275</v>
      </c>
      <c r="T35" s="34">
        <v>181878.83097</v>
      </c>
      <c r="U35" s="35">
        <f t="shared" si="2"/>
        <v>75.14430973550688</v>
      </c>
      <c r="V35" s="34">
        <v>145424.49331</v>
      </c>
      <c r="W35" s="36">
        <f t="shared" si="3"/>
        <v>125.06753630716847</v>
      </c>
      <c r="X35" s="37"/>
      <c r="Y35" s="34"/>
      <c r="Z35" s="38">
        <f t="shared" si="4"/>
        <v>-3007.5734199999715</v>
      </c>
      <c r="AA35" s="38">
        <f t="shared" si="4"/>
        <v>-1743.9300000000221</v>
      </c>
      <c r="AB35" s="38">
        <f t="shared" si="5"/>
        <v>-1743.9300000000221</v>
      </c>
      <c r="AC35" s="39">
        <f t="shared" si="6"/>
        <v>12541.21286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30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57</v>
      </c>
      <c r="M36" s="79">
        <v>166083443</v>
      </c>
      <c r="N36" s="34">
        <v>415764.21142</v>
      </c>
      <c r="O36" s="34">
        <v>324863.33237</v>
      </c>
      <c r="P36" s="35">
        <f t="shared" si="0"/>
        <v>78.13643489430287</v>
      </c>
      <c r="Q36" s="34">
        <v>276284.18819</v>
      </c>
      <c r="R36" s="36">
        <f t="shared" si="1"/>
        <v>117.58303451900485</v>
      </c>
      <c r="S36" s="90">
        <v>427199.89160000003</v>
      </c>
      <c r="T36" s="34">
        <v>298408.28158</v>
      </c>
      <c r="U36" s="35">
        <f t="shared" si="2"/>
        <v>69.85214356266938</v>
      </c>
      <c r="V36" s="34">
        <v>276901.51643</v>
      </c>
      <c r="W36" s="36">
        <f t="shared" si="3"/>
        <v>107.76693657271352</v>
      </c>
      <c r="X36" s="37"/>
      <c r="Y36" s="34"/>
      <c r="Z36" s="38">
        <f t="shared" si="4"/>
        <v>-11435.680180000025</v>
      </c>
      <c r="AA36" s="38">
        <f t="shared" si="4"/>
        <v>26455.05079000001</v>
      </c>
      <c r="AB36" s="38">
        <f t="shared" si="5"/>
        <v>26455.05079000001</v>
      </c>
      <c r="AC36" s="39">
        <f t="shared" si="6"/>
        <v>-617.3282400000026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14</v>
      </c>
      <c r="M37" s="79">
        <v>133406602</v>
      </c>
      <c r="N37" s="34">
        <v>817082.25</v>
      </c>
      <c r="O37" s="34">
        <v>638062.47604</v>
      </c>
      <c r="P37" s="35">
        <f t="shared" si="0"/>
        <v>78.09036067543995</v>
      </c>
      <c r="Q37" s="34">
        <v>579426.8017300001</v>
      </c>
      <c r="R37" s="36">
        <f t="shared" si="1"/>
        <v>110.11959994514075</v>
      </c>
      <c r="S37" s="90">
        <v>917149.28317</v>
      </c>
      <c r="T37" s="34">
        <v>653064.12012</v>
      </c>
      <c r="U37" s="35">
        <f t="shared" si="2"/>
        <v>71.20586932835775</v>
      </c>
      <c r="V37" s="34">
        <v>557164.32129</v>
      </c>
      <c r="W37" s="36">
        <f t="shared" si="3"/>
        <v>117.21212130165901</v>
      </c>
      <c r="X37" s="37"/>
      <c r="Y37" s="34"/>
      <c r="Z37" s="38">
        <f t="shared" si="4"/>
        <v>-100067.03316999995</v>
      </c>
      <c r="AA37" s="38">
        <f t="shared" si="4"/>
        <v>-15001.644079999998</v>
      </c>
      <c r="AB37" s="38">
        <f t="shared" si="5"/>
        <v>-15001.644079999998</v>
      </c>
      <c r="AC37" s="39">
        <f t="shared" si="6"/>
        <v>22262.480440000072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15</v>
      </c>
      <c r="M38" s="79">
        <v>279157347</v>
      </c>
      <c r="N38" s="34">
        <v>217915.379</v>
      </c>
      <c r="O38" s="34">
        <v>318788.04494</v>
      </c>
      <c r="P38" s="35">
        <f t="shared" si="0"/>
        <v>146.28983342199083</v>
      </c>
      <c r="Q38" s="34">
        <v>208546.18735</v>
      </c>
      <c r="R38" s="36">
        <f t="shared" si="1"/>
        <v>152.86208249157906</v>
      </c>
      <c r="S38" s="90">
        <v>273841.25574</v>
      </c>
      <c r="T38" s="34">
        <v>184536.15913999997</v>
      </c>
      <c r="U38" s="35">
        <f t="shared" si="2"/>
        <v>67.38800501090631</v>
      </c>
      <c r="V38" s="34">
        <v>143808.15434</v>
      </c>
      <c r="W38" s="36">
        <f t="shared" si="3"/>
        <v>128.32106773563643</v>
      </c>
      <c r="X38" s="37"/>
      <c r="Y38" s="34"/>
      <c r="Z38" s="38">
        <f t="shared" si="4"/>
        <v>-55925.87674000001</v>
      </c>
      <c r="AA38" s="38">
        <f t="shared" si="4"/>
        <v>134251.88580000002</v>
      </c>
      <c r="AB38" s="38">
        <f t="shared" si="5"/>
        <v>134251.88580000002</v>
      </c>
      <c r="AC38" s="39">
        <f t="shared" si="6"/>
        <v>64738.033009999985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16</v>
      </c>
      <c r="M39" s="79">
        <v>181823519</v>
      </c>
      <c r="N39" s="34">
        <v>977922.7477000001</v>
      </c>
      <c r="O39" s="34">
        <v>707279.55871</v>
      </c>
      <c r="P39" s="35">
        <f t="shared" si="0"/>
        <v>72.32468621611142</v>
      </c>
      <c r="Q39" s="34">
        <v>664728.43709</v>
      </c>
      <c r="R39" s="36">
        <f t="shared" si="1"/>
        <v>106.40127896532864</v>
      </c>
      <c r="S39" s="90">
        <v>1018244.13526</v>
      </c>
      <c r="T39" s="34">
        <v>703250.28086</v>
      </c>
      <c r="U39" s="35">
        <f t="shared" si="2"/>
        <v>69.06499694009347</v>
      </c>
      <c r="V39" s="34">
        <v>605949.5448500001</v>
      </c>
      <c r="W39" s="36">
        <f t="shared" si="3"/>
        <v>116.05756400627156</v>
      </c>
      <c r="X39" s="37"/>
      <c r="Y39" s="34"/>
      <c r="Z39" s="38">
        <f t="shared" si="4"/>
        <v>-40321.387559999945</v>
      </c>
      <c r="AA39" s="38">
        <f t="shared" si="4"/>
        <v>4029.277849999955</v>
      </c>
      <c r="AB39" s="38">
        <f t="shared" si="5"/>
        <v>4029.277849999955</v>
      </c>
      <c r="AC39" s="39">
        <f t="shared" si="6"/>
        <v>58778.89223999996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17</v>
      </c>
      <c r="M40" s="79">
        <v>70208634</v>
      </c>
      <c r="N40" s="34">
        <v>310120.03741000005</v>
      </c>
      <c r="O40" s="34">
        <v>246864.93503999998</v>
      </c>
      <c r="P40" s="35">
        <f t="shared" si="0"/>
        <v>79.60302633190629</v>
      </c>
      <c r="Q40" s="34">
        <v>144503.30102</v>
      </c>
      <c r="R40" s="36">
        <f t="shared" si="1"/>
        <v>170.83688282375817</v>
      </c>
      <c r="S40" s="90">
        <v>333628.60849</v>
      </c>
      <c r="T40" s="34">
        <v>237318.08955</v>
      </c>
      <c r="U40" s="35">
        <f t="shared" si="2"/>
        <v>71.1324159592007</v>
      </c>
      <c r="V40" s="34">
        <v>137849.784</v>
      </c>
      <c r="W40" s="36">
        <f t="shared" si="3"/>
        <v>172.15702677488417</v>
      </c>
      <c r="X40" s="37"/>
      <c r="Y40" s="34"/>
      <c r="Z40" s="38">
        <f t="shared" si="4"/>
        <v>-23508.571079999965</v>
      </c>
      <c r="AA40" s="38">
        <f t="shared" si="4"/>
        <v>9546.845489999978</v>
      </c>
      <c r="AB40" s="38">
        <f t="shared" si="5"/>
        <v>9546.845489999978</v>
      </c>
      <c r="AC40" s="39">
        <f t="shared" si="6"/>
        <v>6653.517019999999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18</v>
      </c>
      <c r="M41" s="79">
        <v>112880975</v>
      </c>
      <c r="N41" s="34">
        <v>528711.73046</v>
      </c>
      <c r="O41" s="34">
        <v>448298.90032</v>
      </c>
      <c r="P41" s="35">
        <f t="shared" si="0"/>
        <v>84.79079893498151</v>
      </c>
      <c r="Q41" s="34">
        <v>374827.29688</v>
      </c>
      <c r="R41" s="36">
        <f t="shared" si="1"/>
        <v>119.60145487043378</v>
      </c>
      <c r="S41" s="90">
        <v>582521.45853</v>
      </c>
      <c r="T41" s="34">
        <v>426414.13863999996</v>
      </c>
      <c r="U41" s="35">
        <f t="shared" si="2"/>
        <v>73.20144732797678</v>
      </c>
      <c r="V41" s="34">
        <v>363885.92499</v>
      </c>
      <c r="W41" s="36">
        <f t="shared" si="3"/>
        <v>117.183465849007</v>
      </c>
      <c r="X41" s="37"/>
      <c r="Y41" s="34"/>
      <c r="Z41" s="38">
        <f t="shared" si="4"/>
        <v>-53809.728069999954</v>
      </c>
      <c r="AA41" s="38">
        <f t="shared" si="4"/>
        <v>21884.761680000054</v>
      </c>
      <c r="AB41" s="38">
        <f t="shared" si="5"/>
        <v>21884.761680000054</v>
      </c>
      <c r="AC41" s="39">
        <f t="shared" si="6"/>
        <v>10941.371889999951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19</v>
      </c>
      <c r="M42" s="79">
        <v>543183205</v>
      </c>
      <c r="N42" s="34">
        <v>1854120.49075</v>
      </c>
      <c r="O42" s="34">
        <v>1301990.71974</v>
      </c>
      <c r="P42" s="35">
        <f t="shared" si="0"/>
        <v>70.22147299679207</v>
      </c>
      <c r="Q42" s="34">
        <v>1248257.16333</v>
      </c>
      <c r="R42" s="36">
        <f t="shared" si="1"/>
        <v>104.30468640505568</v>
      </c>
      <c r="S42" s="90">
        <v>1974709.88865</v>
      </c>
      <c r="T42" s="34">
        <v>1256521.3030899998</v>
      </c>
      <c r="U42" s="35">
        <f t="shared" si="2"/>
        <v>63.630678628394065</v>
      </c>
      <c r="V42" s="34">
        <v>1107621.8068499998</v>
      </c>
      <c r="W42" s="36">
        <f t="shared" si="3"/>
        <v>113.44317124483672</v>
      </c>
      <c r="X42" s="37"/>
      <c r="Y42" s="34"/>
      <c r="Z42" s="38">
        <f t="shared" si="4"/>
        <v>-120589.39789999998</v>
      </c>
      <c r="AA42" s="38">
        <f t="shared" si="4"/>
        <v>45469.41665000026</v>
      </c>
      <c r="AB42" s="38">
        <f t="shared" si="5"/>
        <v>45469.41665000026</v>
      </c>
      <c r="AC42" s="39">
        <f t="shared" si="6"/>
        <v>140635.35648000007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20</v>
      </c>
      <c r="M43" s="79">
        <v>92988899</v>
      </c>
      <c r="N43" s="34">
        <v>674574.82725</v>
      </c>
      <c r="O43" s="34">
        <v>473885.93774</v>
      </c>
      <c r="P43" s="35">
        <f t="shared" si="0"/>
        <v>70.24957330113595</v>
      </c>
      <c r="Q43" s="34">
        <v>415987.65654</v>
      </c>
      <c r="R43" s="36">
        <f t="shared" si="1"/>
        <v>113.91826903749312</v>
      </c>
      <c r="S43" s="90">
        <v>705991.52725</v>
      </c>
      <c r="T43" s="34">
        <v>455606.94912</v>
      </c>
      <c r="U43" s="35">
        <f t="shared" si="2"/>
        <v>64.53433667889674</v>
      </c>
      <c r="V43" s="34">
        <v>385648.66522</v>
      </c>
      <c r="W43" s="36">
        <f t="shared" si="3"/>
        <v>118.14041904179572</v>
      </c>
      <c r="X43" s="37"/>
      <c r="Y43" s="34"/>
      <c r="Z43" s="38">
        <f t="shared" si="4"/>
        <v>-31416.70000000007</v>
      </c>
      <c r="AA43" s="38">
        <f t="shared" si="4"/>
        <v>18278.98862000002</v>
      </c>
      <c r="AB43" s="38">
        <f t="shared" si="5"/>
        <v>18278.98862000002</v>
      </c>
      <c r="AC43" s="39">
        <f t="shared" si="6"/>
        <v>30338.991319999972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21</v>
      </c>
      <c r="M44" s="79">
        <v>112007252</v>
      </c>
      <c r="N44" s="34">
        <v>297848.7915</v>
      </c>
      <c r="O44" s="34">
        <v>262593.18966</v>
      </c>
      <c r="P44" s="35">
        <f t="shared" si="0"/>
        <v>88.16325503204199</v>
      </c>
      <c r="Q44" s="34">
        <v>210889.47466</v>
      </c>
      <c r="R44" s="36">
        <f t="shared" si="1"/>
        <v>124.5169727333987</v>
      </c>
      <c r="S44" s="90">
        <v>336622.98026</v>
      </c>
      <c r="T44" s="34">
        <v>224189.47480000003</v>
      </c>
      <c r="U44" s="35">
        <f t="shared" si="2"/>
        <v>66.59957517660891</v>
      </c>
      <c r="V44" s="34">
        <v>206455.63962</v>
      </c>
      <c r="W44" s="36">
        <f t="shared" si="3"/>
        <v>108.58965887908934</v>
      </c>
      <c r="X44" s="37"/>
      <c r="Y44" s="34"/>
      <c r="Z44" s="38">
        <f t="shared" si="4"/>
        <v>-38774.18875999999</v>
      </c>
      <c r="AA44" s="38">
        <f t="shared" si="4"/>
        <v>38403.71485999995</v>
      </c>
      <c r="AB44" s="38">
        <f t="shared" si="5"/>
        <v>38403.71485999995</v>
      </c>
      <c r="AC44" s="39">
        <f t="shared" si="6"/>
        <v>4433.835040000005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22</v>
      </c>
      <c r="M45" s="79">
        <v>165535080</v>
      </c>
      <c r="N45" s="34">
        <v>480710.73397</v>
      </c>
      <c r="O45" s="34">
        <v>362457.96732999996</v>
      </c>
      <c r="P45" s="35">
        <f t="shared" si="0"/>
        <v>75.40043142715014</v>
      </c>
      <c r="Q45" s="34">
        <v>373371.02213999996</v>
      </c>
      <c r="R45" s="36">
        <f t="shared" si="1"/>
        <v>97.0771553862292</v>
      </c>
      <c r="S45" s="90">
        <v>529658.92203</v>
      </c>
      <c r="T45" s="34">
        <v>342680.72844</v>
      </c>
      <c r="U45" s="35">
        <f t="shared" si="2"/>
        <v>64.69837742497056</v>
      </c>
      <c r="V45" s="34">
        <v>325493.78212</v>
      </c>
      <c r="W45" s="36">
        <f t="shared" si="3"/>
        <v>105.28026870684235</v>
      </c>
      <c r="X45" s="37"/>
      <c r="Y45" s="34"/>
      <c r="Z45" s="38">
        <f t="shared" si="4"/>
        <v>-48948.188060000015</v>
      </c>
      <c r="AA45" s="38">
        <f t="shared" si="4"/>
        <v>19777.23888999998</v>
      </c>
      <c r="AB45" s="38">
        <f t="shared" si="5"/>
        <v>19777.23888999998</v>
      </c>
      <c r="AC45" s="39">
        <f t="shared" si="6"/>
        <v>47877.24001999997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23</v>
      </c>
      <c r="M46" s="79">
        <v>159523300.17</v>
      </c>
      <c r="N46" s="34">
        <v>2504432.7588000004</v>
      </c>
      <c r="O46" s="34">
        <v>2002125.6234600001</v>
      </c>
      <c r="P46" s="35">
        <f t="shared" si="0"/>
        <v>79.94327723213935</v>
      </c>
      <c r="Q46" s="34">
        <v>1621330.53724</v>
      </c>
      <c r="R46" s="36">
        <f t="shared" si="1"/>
        <v>123.48657953906364</v>
      </c>
      <c r="S46" s="90">
        <v>2538643.238</v>
      </c>
      <c r="T46" s="34">
        <v>1875860.99144</v>
      </c>
      <c r="U46" s="35">
        <f t="shared" si="2"/>
        <v>73.8922651029077</v>
      </c>
      <c r="V46" s="34">
        <v>1562625.7296</v>
      </c>
      <c r="W46" s="36">
        <f t="shared" si="3"/>
        <v>120.04544376215934</v>
      </c>
      <c r="X46" s="37"/>
      <c r="Y46" s="34"/>
      <c r="Z46" s="38">
        <f t="shared" si="4"/>
        <v>-34210.47919999948</v>
      </c>
      <c r="AA46" s="38">
        <f t="shared" si="4"/>
        <v>126264.63202000014</v>
      </c>
      <c r="AB46" s="38">
        <f t="shared" si="5"/>
        <v>126264.63202000014</v>
      </c>
      <c r="AC46" s="39">
        <f t="shared" si="6"/>
        <v>58704.80764000001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24</v>
      </c>
      <c r="M47" s="79">
        <v>58640590</v>
      </c>
      <c r="N47" s="34">
        <v>402367.54748</v>
      </c>
      <c r="O47" s="34">
        <v>308554.72124</v>
      </c>
      <c r="P47" s="35">
        <f t="shared" si="0"/>
        <v>76.68479308842295</v>
      </c>
      <c r="Q47" s="34">
        <v>288015.33239</v>
      </c>
      <c r="R47" s="36">
        <f t="shared" si="1"/>
        <v>107.13135258444773</v>
      </c>
      <c r="S47" s="90">
        <v>421389.69472</v>
      </c>
      <c r="T47" s="34">
        <v>305612.98342</v>
      </c>
      <c r="U47" s="35">
        <f t="shared" si="2"/>
        <v>72.52502546913732</v>
      </c>
      <c r="V47" s="34">
        <v>291116.47375999996</v>
      </c>
      <c r="W47" s="36">
        <f t="shared" si="3"/>
        <v>104.97962532754197</v>
      </c>
      <c r="X47" s="37"/>
      <c r="Y47" s="34"/>
      <c r="Z47" s="38">
        <f t="shared" si="4"/>
        <v>-19022.14724000002</v>
      </c>
      <c r="AA47" s="38">
        <f t="shared" si="4"/>
        <v>2941.7378199999803</v>
      </c>
      <c r="AB47" s="38">
        <f t="shared" si="5"/>
        <v>2941.7378199999803</v>
      </c>
      <c r="AC47" s="39">
        <f t="shared" si="6"/>
        <v>-3101.1413699999684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25</v>
      </c>
      <c r="M48" s="79">
        <v>65684273</v>
      </c>
      <c r="N48" s="34">
        <v>782565.82898</v>
      </c>
      <c r="O48" s="34">
        <v>559945.47533</v>
      </c>
      <c r="P48" s="35">
        <f t="shared" si="0"/>
        <v>71.5525077372514</v>
      </c>
      <c r="Q48" s="34">
        <v>615272.04891</v>
      </c>
      <c r="R48" s="36">
        <f t="shared" si="1"/>
        <v>91.00778693294859</v>
      </c>
      <c r="S48" s="90">
        <v>788677.63318</v>
      </c>
      <c r="T48" s="34">
        <v>541053.40021</v>
      </c>
      <c r="U48" s="35">
        <f t="shared" si="2"/>
        <v>68.60260484736168</v>
      </c>
      <c r="V48" s="34">
        <v>598701.09992</v>
      </c>
      <c r="W48" s="36">
        <f t="shared" si="3"/>
        <v>90.37120531134768</v>
      </c>
      <c r="X48" s="37"/>
      <c r="Y48" s="34"/>
      <c r="Z48" s="38">
        <f t="shared" si="4"/>
        <v>-6111.804200000013</v>
      </c>
      <c r="AA48" s="38">
        <f t="shared" si="4"/>
        <v>18892.075120000052</v>
      </c>
      <c r="AB48" s="38">
        <f t="shared" si="5"/>
        <v>18892.075120000052</v>
      </c>
      <c r="AC48" s="39">
        <f t="shared" si="6"/>
        <v>16570.948990000063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26</v>
      </c>
      <c r="M49" s="79">
        <v>101729534</v>
      </c>
      <c r="N49" s="34">
        <v>453639.91938</v>
      </c>
      <c r="O49" s="34">
        <v>365636.6106</v>
      </c>
      <c r="P49" s="35">
        <f t="shared" si="0"/>
        <v>80.60062507279427</v>
      </c>
      <c r="Q49" s="34">
        <v>325231.03231</v>
      </c>
      <c r="R49" s="36">
        <f t="shared" si="1"/>
        <v>112.42365404156351</v>
      </c>
      <c r="S49" s="90">
        <v>485570.57606</v>
      </c>
      <c r="T49" s="34">
        <v>345570.78044999996</v>
      </c>
      <c r="U49" s="35">
        <f t="shared" si="2"/>
        <v>71.1679820581425</v>
      </c>
      <c r="V49" s="34">
        <v>307321.60169</v>
      </c>
      <c r="W49" s="36">
        <f t="shared" si="3"/>
        <v>112.44597794286602</v>
      </c>
      <c r="X49" s="37"/>
      <c r="Y49" s="34"/>
      <c r="Z49" s="38">
        <f t="shared" si="4"/>
        <v>-31930.656680000015</v>
      </c>
      <c r="AA49" s="38">
        <f t="shared" si="4"/>
        <v>20065.830150000053</v>
      </c>
      <c r="AB49" s="38">
        <f t="shared" si="5"/>
        <v>20065.830150000053</v>
      </c>
      <c r="AC49" s="39">
        <f t="shared" si="6"/>
        <v>17909.43062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27</v>
      </c>
      <c r="M50" s="79">
        <v>109389694</v>
      </c>
      <c r="N50" s="34">
        <v>212205.25187</v>
      </c>
      <c r="O50" s="34">
        <v>152484.77607</v>
      </c>
      <c r="P50" s="35">
        <f t="shared" si="0"/>
        <v>71.8572112265225</v>
      </c>
      <c r="Q50" s="34">
        <v>120331.42192000001</v>
      </c>
      <c r="R50" s="36">
        <f t="shared" si="1"/>
        <v>126.72066334541987</v>
      </c>
      <c r="S50" s="90">
        <v>221015.20855</v>
      </c>
      <c r="T50" s="34">
        <v>151059.21383000002</v>
      </c>
      <c r="U50" s="35">
        <f t="shared" si="2"/>
        <v>68.34788194941167</v>
      </c>
      <c r="V50" s="34">
        <v>128016.61134999999</v>
      </c>
      <c r="W50" s="36">
        <f t="shared" si="3"/>
        <v>117.99969725569528</v>
      </c>
      <c r="X50" s="37"/>
      <c r="Y50" s="34"/>
      <c r="Z50" s="38">
        <f t="shared" si="4"/>
        <v>-8809.956680000003</v>
      </c>
      <c r="AA50" s="38">
        <f t="shared" si="4"/>
        <v>1425.5622399999702</v>
      </c>
      <c r="AB50" s="38">
        <f t="shared" si="5"/>
        <v>1425.5622399999702</v>
      </c>
      <c r="AC50" s="39">
        <f t="shared" si="6"/>
        <v>-7685.189429999984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28</v>
      </c>
      <c r="M51" s="79">
        <v>67693875</v>
      </c>
      <c r="N51" s="34">
        <v>503043.99647</v>
      </c>
      <c r="O51" s="34">
        <v>361242.45094999997</v>
      </c>
      <c r="P51" s="35">
        <f t="shared" si="0"/>
        <v>71.81130348139307</v>
      </c>
      <c r="Q51" s="34">
        <v>357843.43061000004</v>
      </c>
      <c r="R51" s="36">
        <f t="shared" si="1"/>
        <v>100.94986243961661</v>
      </c>
      <c r="S51" s="90">
        <v>525129.8924700001</v>
      </c>
      <c r="T51" s="34">
        <v>354753.58126999997</v>
      </c>
      <c r="U51" s="35">
        <f t="shared" si="2"/>
        <v>67.55539655177152</v>
      </c>
      <c r="V51" s="34">
        <v>329102.52369999996</v>
      </c>
      <c r="W51" s="36">
        <f t="shared" si="3"/>
        <v>107.79424517369631</v>
      </c>
      <c r="X51" s="37"/>
      <c r="Y51" s="34"/>
      <c r="Z51" s="38">
        <f t="shared" si="4"/>
        <v>-22085.896000000066</v>
      </c>
      <c r="AA51" s="38">
        <f t="shared" si="4"/>
        <v>6488.869680000003</v>
      </c>
      <c r="AB51" s="38">
        <f t="shared" si="5"/>
        <v>6488.869680000003</v>
      </c>
      <c r="AC51" s="39">
        <f t="shared" si="6"/>
        <v>28740.906910000078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29</v>
      </c>
      <c r="M52" s="79">
        <v>122130220</v>
      </c>
      <c r="N52" s="34">
        <v>435315.39094</v>
      </c>
      <c r="O52" s="34">
        <v>342434.31726</v>
      </c>
      <c r="P52" s="35">
        <f t="shared" si="0"/>
        <v>78.66349878430971</v>
      </c>
      <c r="Q52" s="34">
        <v>345285.18798000005</v>
      </c>
      <c r="R52" s="36">
        <f t="shared" si="1"/>
        <v>99.17434317507845</v>
      </c>
      <c r="S52" s="90">
        <v>490961.87512</v>
      </c>
      <c r="T52" s="34">
        <v>333474.28994</v>
      </c>
      <c r="U52" s="35">
        <f t="shared" si="2"/>
        <v>67.92264467755115</v>
      </c>
      <c r="V52" s="34">
        <v>334233.11937000003</v>
      </c>
      <c r="W52" s="36">
        <f t="shared" si="3"/>
        <v>99.77296402240736</v>
      </c>
      <c r="X52" s="37"/>
      <c r="Y52" s="34"/>
      <c r="Z52" s="38">
        <f t="shared" si="4"/>
        <v>-55646.48417999997</v>
      </c>
      <c r="AA52" s="38">
        <f t="shared" si="4"/>
        <v>8960.027319999994</v>
      </c>
      <c r="AB52" s="38">
        <f t="shared" si="5"/>
        <v>8960.027319999994</v>
      </c>
      <c r="AC52" s="39">
        <f t="shared" si="6"/>
        <v>11052.068610000017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30</v>
      </c>
      <c r="M53" s="79">
        <v>75516150</v>
      </c>
      <c r="N53" s="34">
        <v>273215.39</v>
      </c>
      <c r="O53" s="34">
        <v>213280.62799</v>
      </c>
      <c r="P53" s="35">
        <f t="shared" si="0"/>
        <v>78.06318230828798</v>
      </c>
      <c r="Q53" s="34">
        <v>219113.79111000002</v>
      </c>
      <c r="R53" s="36">
        <f t="shared" si="1"/>
        <v>97.33783843981247</v>
      </c>
      <c r="S53" s="90">
        <v>289882.001</v>
      </c>
      <c r="T53" s="34">
        <v>197802.13971000002</v>
      </c>
      <c r="U53" s="35">
        <f t="shared" si="2"/>
        <v>68.23539889598045</v>
      </c>
      <c r="V53" s="34">
        <v>201971.48131</v>
      </c>
      <c r="W53" s="36">
        <f t="shared" si="3"/>
        <v>97.93567806060669</v>
      </c>
      <c r="X53" s="37"/>
      <c r="Y53" s="34"/>
      <c r="Z53" s="38">
        <f t="shared" si="4"/>
        <v>-16666.610999999975</v>
      </c>
      <c r="AA53" s="38">
        <f t="shared" si="4"/>
        <v>15478.48827999999</v>
      </c>
      <c r="AB53" s="38">
        <f t="shared" si="5"/>
        <v>15478.48827999999</v>
      </c>
      <c r="AC53" s="39">
        <f t="shared" si="6"/>
        <v>17142.309800000017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31</v>
      </c>
      <c r="M54" s="79">
        <v>78836603</v>
      </c>
      <c r="N54" s="34">
        <v>311967.1936</v>
      </c>
      <c r="O54" s="34">
        <v>272274.88062</v>
      </c>
      <c r="P54" s="35">
        <f t="shared" si="0"/>
        <v>87.2767669824626</v>
      </c>
      <c r="Q54" s="34">
        <v>240268.76747999998</v>
      </c>
      <c r="R54" s="36">
        <f t="shared" si="1"/>
        <v>113.32096280165263</v>
      </c>
      <c r="S54" s="90">
        <v>335914.33698</v>
      </c>
      <c r="T54" s="34">
        <v>271083.65356999997</v>
      </c>
      <c r="U54" s="35">
        <f t="shared" si="2"/>
        <v>80.70023328183817</v>
      </c>
      <c r="V54" s="34">
        <v>241045.5457</v>
      </c>
      <c r="W54" s="36">
        <f t="shared" si="3"/>
        <v>112.46159010438</v>
      </c>
      <c r="X54" s="37"/>
      <c r="Y54" s="34"/>
      <c r="Z54" s="38">
        <f t="shared" si="4"/>
        <v>-23947.143380000023</v>
      </c>
      <c r="AA54" s="38">
        <f t="shared" si="4"/>
        <v>1191.227050000045</v>
      </c>
      <c r="AB54" s="38">
        <f t="shared" si="5"/>
        <v>1191.227050000045</v>
      </c>
      <c r="AC54" s="39">
        <f t="shared" si="6"/>
        <v>-776.7782200000074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32</v>
      </c>
      <c r="M55" s="79">
        <v>166872586</v>
      </c>
      <c r="N55" s="34">
        <v>784397.17223</v>
      </c>
      <c r="O55" s="34">
        <v>670108.01211</v>
      </c>
      <c r="P55" s="35">
        <f t="shared" si="0"/>
        <v>85.42968228772652</v>
      </c>
      <c r="Q55" s="34">
        <v>600181.2110199999</v>
      </c>
      <c r="R55" s="36">
        <f t="shared" si="1"/>
        <v>111.65094804803377</v>
      </c>
      <c r="S55" s="90">
        <v>893651.97874</v>
      </c>
      <c r="T55" s="34">
        <v>649369.90251</v>
      </c>
      <c r="U55" s="35">
        <f t="shared" si="2"/>
        <v>72.6647417516577</v>
      </c>
      <c r="V55" s="34">
        <v>590095.92807</v>
      </c>
      <c r="W55" s="36">
        <f t="shared" si="3"/>
        <v>110.0448031617274</v>
      </c>
      <c r="X55" s="37"/>
      <c r="Y55" s="34"/>
      <c r="Z55" s="38">
        <f t="shared" si="4"/>
        <v>-109254.80651000002</v>
      </c>
      <c r="AA55" s="38">
        <f t="shared" si="4"/>
        <v>20738.109599999967</v>
      </c>
      <c r="AB55" s="38">
        <f t="shared" si="5"/>
        <v>20738.109599999967</v>
      </c>
      <c r="AC55" s="39">
        <f t="shared" si="6"/>
        <v>10085.282949999906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33</v>
      </c>
      <c r="M56" s="79">
        <v>144216610</v>
      </c>
      <c r="N56" s="34">
        <v>557351.39234</v>
      </c>
      <c r="O56" s="34">
        <v>422734.96168</v>
      </c>
      <c r="P56" s="35">
        <f t="shared" si="0"/>
        <v>75.84711682609735</v>
      </c>
      <c r="Q56" s="34">
        <v>373727.97621</v>
      </c>
      <c r="R56" s="36">
        <f t="shared" si="1"/>
        <v>113.11300961918427</v>
      </c>
      <c r="S56" s="90">
        <v>601201.11001</v>
      </c>
      <c r="T56" s="34">
        <v>426295.44927</v>
      </c>
      <c r="U56" s="35">
        <f t="shared" si="2"/>
        <v>70.90729577377348</v>
      </c>
      <c r="V56" s="34">
        <v>367488.52273</v>
      </c>
      <c r="W56" s="36">
        <f t="shared" si="3"/>
        <v>116.00238453792649</v>
      </c>
      <c r="X56" s="37"/>
      <c r="Y56" s="34"/>
      <c r="Z56" s="38">
        <f t="shared" si="4"/>
        <v>-43849.717669999925</v>
      </c>
      <c r="AA56" s="38">
        <f t="shared" si="4"/>
        <v>-3560.487589999975</v>
      </c>
      <c r="AB56" s="38">
        <f t="shared" si="5"/>
        <v>-3560.487589999975</v>
      </c>
      <c r="AC56" s="39">
        <f t="shared" si="6"/>
        <v>6239.453479999967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34</v>
      </c>
      <c r="M57" s="79">
        <v>195974179</v>
      </c>
      <c r="N57" s="34">
        <v>707110.78286</v>
      </c>
      <c r="O57" s="34">
        <v>578406.94254</v>
      </c>
      <c r="P57" s="35">
        <f t="shared" si="0"/>
        <v>81.79863135456074</v>
      </c>
      <c r="Q57" s="34">
        <v>452529.85958</v>
      </c>
      <c r="R57" s="36">
        <f t="shared" si="1"/>
        <v>127.81630433775761</v>
      </c>
      <c r="S57" s="90">
        <v>734238.9798099999</v>
      </c>
      <c r="T57" s="34">
        <v>551708.4636799999</v>
      </c>
      <c r="U57" s="35">
        <f t="shared" si="2"/>
        <v>75.14017627105092</v>
      </c>
      <c r="V57" s="34">
        <v>428308.42141</v>
      </c>
      <c r="W57" s="36">
        <f t="shared" si="3"/>
        <v>128.81102404285315</v>
      </c>
      <c r="X57" s="37"/>
      <c r="Y57" s="34"/>
      <c r="Z57" s="38">
        <f t="shared" si="4"/>
        <v>-27128.196949999896</v>
      </c>
      <c r="AA57" s="38">
        <f t="shared" si="4"/>
        <v>26698.478860000032</v>
      </c>
      <c r="AB57" s="38">
        <f t="shared" si="5"/>
        <v>26698.478860000032</v>
      </c>
      <c r="AC57" s="39">
        <f t="shared" si="6"/>
        <v>24221.43816999998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35</v>
      </c>
      <c r="M58" s="79">
        <v>98614562</v>
      </c>
      <c r="N58" s="34">
        <v>335115.09793</v>
      </c>
      <c r="O58" s="34">
        <v>275923.18218</v>
      </c>
      <c r="P58" s="35">
        <f t="shared" si="0"/>
        <v>82.33684005417022</v>
      </c>
      <c r="Q58" s="34">
        <v>233735.31724</v>
      </c>
      <c r="R58" s="36">
        <f t="shared" si="1"/>
        <v>118.04941822150113</v>
      </c>
      <c r="S58" s="90">
        <v>357007.86564</v>
      </c>
      <c r="T58" s="34">
        <v>261905.65103</v>
      </c>
      <c r="U58" s="35">
        <f t="shared" si="2"/>
        <v>73.36131111859052</v>
      </c>
      <c r="V58" s="34">
        <v>218777.55594999998</v>
      </c>
      <c r="W58" s="36">
        <f t="shared" si="3"/>
        <v>119.71321733288612</v>
      </c>
      <c r="X58" s="37"/>
      <c r="Y58" s="34"/>
      <c r="Z58" s="38">
        <f t="shared" si="4"/>
        <v>-21892.767709999986</v>
      </c>
      <c r="AA58" s="38">
        <f t="shared" si="4"/>
        <v>14017.531149999995</v>
      </c>
      <c r="AB58" s="38">
        <f t="shared" si="5"/>
        <v>14017.531149999995</v>
      </c>
      <c r="AC58" s="39">
        <f t="shared" si="6"/>
        <v>14957.761290000024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36</v>
      </c>
      <c r="M59" s="79">
        <v>325023304</v>
      </c>
      <c r="N59" s="34">
        <v>404358.88769999996</v>
      </c>
      <c r="O59" s="34">
        <v>362100.64343</v>
      </c>
      <c r="P59" s="35">
        <f t="shared" si="0"/>
        <v>89.54932225915312</v>
      </c>
      <c r="Q59" s="34">
        <v>286294.43025</v>
      </c>
      <c r="R59" s="36">
        <f t="shared" si="1"/>
        <v>126.47841004584126</v>
      </c>
      <c r="S59" s="90">
        <v>432803.52392</v>
      </c>
      <c r="T59" s="34">
        <v>321447.16848</v>
      </c>
      <c r="U59" s="35">
        <f t="shared" si="2"/>
        <v>74.27092218856718</v>
      </c>
      <c r="V59" s="34">
        <v>271538.12921</v>
      </c>
      <c r="W59" s="36">
        <f t="shared" si="3"/>
        <v>118.38012194280154</v>
      </c>
      <c r="X59" s="37"/>
      <c r="Y59" s="34"/>
      <c r="Z59" s="38">
        <f t="shared" si="4"/>
        <v>-28444.636220000044</v>
      </c>
      <c r="AA59" s="38">
        <f t="shared" si="4"/>
        <v>40653.47495</v>
      </c>
      <c r="AB59" s="38">
        <f t="shared" si="5"/>
        <v>40653.47495</v>
      </c>
      <c r="AC59" s="39">
        <f t="shared" si="6"/>
        <v>14756.301039999991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37</v>
      </c>
      <c r="M60" s="79">
        <v>72906330</v>
      </c>
      <c r="N60" s="34">
        <v>122662.98967</v>
      </c>
      <c r="O60" s="34">
        <v>102882.61228</v>
      </c>
      <c r="P60" s="35">
        <f t="shared" si="0"/>
        <v>83.87420896619665</v>
      </c>
      <c r="Q60" s="34">
        <v>93238.75241</v>
      </c>
      <c r="R60" s="36">
        <f t="shared" si="1"/>
        <v>110.34318844979063</v>
      </c>
      <c r="S60" s="90">
        <v>126569.97989</v>
      </c>
      <c r="T60" s="34">
        <v>105171.8783</v>
      </c>
      <c r="U60" s="35">
        <f t="shared" si="2"/>
        <v>83.09385716218272</v>
      </c>
      <c r="V60" s="34">
        <v>95363.93218</v>
      </c>
      <c r="W60" s="36">
        <f t="shared" si="3"/>
        <v>110.28475430468558</v>
      </c>
      <c r="X60" s="37"/>
      <c r="Y60" s="34"/>
      <c r="Z60" s="38">
        <f t="shared" si="4"/>
        <v>-3906.990220000007</v>
      </c>
      <c r="AA60" s="38">
        <f t="shared" si="4"/>
        <v>-2289.2660199999955</v>
      </c>
      <c r="AB60" s="38">
        <f t="shared" si="5"/>
        <v>-2289.2660199999955</v>
      </c>
      <c r="AC60" s="39">
        <f>Q60-V60</f>
        <v>-2125.1797700000025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38</v>
      </c>
      <c r="M61" s="50">
        <f>SUM(M19:M60)</f>
        <v>9780236520.17</v>
      </c>
      <c r="N61" s="51">
        <f>SUM(N19:N60)</f>
        <v>37287108.32622999</v>
      </c>
      <c r="O61" s="51">
        <f>SUM(O19:O60)</f>
        <v>28043436.540959995</v>
      </c>
      <c r="P61" s="52">
        <f t="shared" si="0"/>
        <v>75.20946997445913</v>
      </c>
      <c r="Q61" s="51">
        <f>SUM(Q19:Q60)</f>
        <v>25155545.100920003</v>
      </c>
      <c r="R61" s="53">
        <f>O61/Q61*100</f>
        <v>111.4801385875529</v>
      </c>
      <c r="S61" s="51">
        <f>SUM(S19:S60)</f>
        <v>39135943.43321999</v>
      </c>
      <c r="T61" s="51">
        <f>SUM(T19:T60)</f>
        <v>27429578.622010004</v>
      </c>
      <c r="U61" s="54">
        <f t="shared" si="2"/>
        <v>70.08794528951306</v>
      </c>
      <c r="V61" s="51">
        <f>SUM(V19:V60)</f>
        <v>24342309.156630002</v>
      </c>
      <c r="W61" s="53">
        <f>T61/V61*100</f>
        <v>112.68273049000832</v>
      </c>
      <c r="X61" s="55">
        <f>SUM(X19:X60)</f>
        <v>0</v>
      </c>
      <c r="Y61" s="56">
        <f>SUM(Y19:Y60)</f>
        <v>0</v>
      </c>
      <c r="Z61" s="57">
        <f t="shared" si="4"/>
        <v>-1848835.106990002</v>
      </c>
      <c r="AA61" s="57">
        <f t="shared" si="4"/>
        <v>613857.9189499915</v>
      </c>
      <c r="AB61" s="57">
        <f t="shared" si="5"/>
        <v>613857.9189499915</v>
      </c>
      <c r="AC61" s="58">
        <f>Q61-V61</f>
        <v>813235.944290001</v>
      </c>
      <c r="AD61" s="59" t="s">
        <v>39</v>
      </c>
      <c r="AE61" s="60" t="s">
        <v>40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50311090.201840006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2538388.5826399913</v>
      </c>
      <c r="AC63" s="1"/>
      <c r="AD63" s="6"/>
      <c r="AE63" s="6"/>
    </row>
    <row r="64" ht="21.75" customHeight="1">
      <c r="W64" s="63"/>
    </row>
    <row r="65" spans="12:23" ht="98.25" customHeight="1">
      <c r="L65" s="100" t="s">
        <v>58</v>
      </c>
      <c r="M65" s="101"/>
      <c r="N65" s="101"/>
      <c r="O65" s="101"/>
      <c r="P65" s="101"/>
      <c r="Q65" s="88"/>
      <c r="R65" s="88"/>
      <c r="S65" s="99" t="s">
        <v>59</v>
      </c>
      <c r="T65" s="99"/>
      <c r="U65" s="99"/>
      <c r="W65" s="63"/>
    </row>
    <row r="66" spans="23:28" ht="12.75">
      <c r="W66" s="89"/>
      <c r="AB66" s="66" t="s">
        <v>44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2021-11-16T08:54:38Z</dcterms:modified>
  <cp:category/>
  <cp:version/>
  <cp:contentType/>
  <cp:contentStatus/>
</cp:coreProperties>
</file>