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2.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<sst xmlns="http://schemas.openxmlformats.org/spreadsheetml/2006/main" count="75" uniqueCount="63">
  <si>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</si>
  <si>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</si>
  <si>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</si>
  <si>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</si>
  <si>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</si>
  <si>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</si>
  <si>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</si>
  <si>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</si>
  <si>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</si>
  <si>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</si>
  <si>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</si>
  <si>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</si>
  <si>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</si>
  <si>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</si>
  <si>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</si>
  <si>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</si>
  <si>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</si>
  <si>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</si>
  <si>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</si>
  <si>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</si>
  <si>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</si>
  <si>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</si>
  <si>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</si>
  <si>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</si>
  <si>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</si>
  <si>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</si>
  <si>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</si>
  <si>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</si>
  <si>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</si>
  <si>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</si>
  <si>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</si>
  <si>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</si>
  <si>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</si>
  <si>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</si>
  <si>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</si>
  <si>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</si>
  <si>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</si>
  <si>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</si>
  <si>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</si>
  <si>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</si>
  <si>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</si>
  <si>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</si>
  <si>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</si>
  <si>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</si>
  <si>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</si>
  <si>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</si>
  <si>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</si>
  <si>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</si>
  <si>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</si>
  <si>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</si>
  <si>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</si>
  <si>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</si>
  <si>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</si>
  <si>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</si>
  <si>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</si>
  <si>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</si>
  <si>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</si>
  <si>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</si>
  <si>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</si>
  <si>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</si>
  <si>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управления  сводного бюджетного планирования и анализа исполнения бюджета</t>
  </si>
  <si>
    <t>Г.А. Яковлева</t>
  </si>
  <si>
    <t>КОНСОЛИДИРОВАННЫХ БЮДЖЕТОВ МУНИЦИПАЛЬНЫХ ОБРАЗОВАНИЙ НА 1 декабря 2019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</si>
</sst>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N51" sqref="N5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925016.90956</v>
      </c>
      <c r="O19" s="34">
        <v>734716.9845599999</v>
      </c>
      <c r="P19" s="35">
        <f aca="true" t="shared" si="0" ref="P19:P62">O19/N19*100</f>
        <v>79.42741121451289</v>
      </c>
      <c r="Q19" s="34">
        <v>711691.62823</v>
      </c>
      <c r="R19" s="91">
        <f aca="true" t="shared" si="1" ref="R19:R61">O19/Q19*100</f>
        <v>103.23529958997335</v>
      </c>
      <c r="S19" s="90">
        <v>941776.1095599999</v>
      </c>
      <c r="T19" s="34">
        <v>701874.98402</v>
      </c>
      <c r="U19" s="35">
        <f aca="true" t="shared" si="2" ref="U19:U62">T19/S19*100</f>
        <v>74.52673484655686</v>
      </c>
      <c r="V19" s="34">
        <v>695858.25831</v>
      </c>
      <c r="W19" s="36">
        <f>T19/V19*100</f>
        <v>100.86464817197292</v>
      </c>
      <c r="X19" s="37"/>
      <c r="Y19" s="34"/>
      <c r="Z19" s="38">
        <f aca="true" t="shared" si="3" ref="Z19:AA62">N19-S19</f>
        <v>-16759.199999999953</v>
      </c>
      <c r="AA19" s="38">
        <f t="shared" si="3"/>
        <v>32842.00053999992</v>
      </c>
      <c r="AB19" s="38">
        <f aca="true" t="shared" si="4" ref="AB19:AB62">O19-T19</f>
        <v>32842.00053999992</v>
      </c>
      <c r="AC19" s="39">
        <f>Q19-V19</f>
        <v>15833.369920000085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884148.96222</v>
      </c>
      <c r="O20" s="34">
        <v>736784.5214600001</v>
      </c>
      <c r="P20" s="35">
        <f t="shared" si="0"/>
        <v>83.33262300167337</v>
      </c>
      <c r="Q20" s="34">
        <v>709739.79325</v>
      </c>
      <c r="R20" s="36">
        <f t="shared" si="1"/>
        <v>103.81051315809114</v>
      </c>
      <c r="S20" s="90">
        <v>931947.51777</v>
      </c>
      <c r="T20" s="34">
        <v>756279.33447</v>
      </c>
      <c r="U20" s="35">
        <f t="shared" si="2"/>
        <v>81.15042103225451</v>
      </c>
      <c r="V20" s="34">
        <v>708420.5914400001</v>
      </c>
      <c r="W20" s="36">
        <f aca="true" t="shared" si="5" ref="W20:W61">T20/V20*100</f>
        <v>106.75569620763252</v>
      </c>
      <c r="X20" s="37"/>
      <c r="Y20" s="34"/>
      <c r="Z20" s="38">
        <f t="shared" si="3"/>
        <v>-47798.55555000005</v>
      </c>
      <c r="AA20" s="38">
        <f t="shared" si="3"/>
        <v>-19494.813009999925</v>
      </c>
      <c r="AB20" s="38">
        <f t="shared" si="4"/>
        <v>-19494.813009999925</v>
      </c>
      <c r="AC20" s="39">
        <f aca="true" t="shared" si="6" ref="AC20:AC60">Q20-V20</f>
        <v>1319.2018099998822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1450913.84477</v>
      </c>
      <c r="O21" s="34">
        <v>1055605.18598</v>
      </c>
      <c r="P21" s="35">
        <f t="shared" si="0"/>
        <v>72.75450501661837</v>
      </c>
      <c r="Q21" s="34">
        <v>916288.87378</v>
      </c>
      <c r="R21" s="36">
        <f t="shared" si="1"/>
        <v>115.20440945935242</v>
      </c>
      <c r="S21" s="90">
        <v>1511048.34477</v>
      </c>
      <c r="T21" s="34">
        <v>1059616.7646599999</v>
      </c>
      <c r="U21" s="35">
        <f t="shared" si="2"/>
        <v>70.12461039565788</v>
      </c>
      <c r="V21" s="34">
        <v>887254.44586</v>
      </c>
      <c r="W21" s="36">
        <f t="shared" si="5"/>
        <v>119.4264812765105</v>
      </c>
      <c r="X21" s="37"/>
      <c r="Y21" s="34"/>
      <c r="Z21" s="38">
        <f t="shared" si="3"/>
        <v>-60134.5</v>
      </c>
      <c r="AA21" s="38">
        <f t="shared" si="3"/>
        <v>-4011.5786799998023</v>
      </c>
      <c r="AB21" s="38">
        <f t="shared" si="4"/>
        <v>-4011.5786799998023</v>
      </c>
      <c r="AC21" s="39">
        <f t="shared" si="6"/>
        <v>29034.427920000046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10716335.7</v>
      </c>
      <c r="O22" s="34">
        <v>7663308.918149999</v>
      </c>
      <c r="P22" s="35">
        <f t="shared" si="0"/>
        <v>71.51053431584829</v>
      </c>
      <c r="Q22" s="34">
        <v>6497835.13853</v>
      </c>
      <c r="R22" s="36">
        <f t="shared" si="1"/>
        <v>117.93633963886107</v>
      </c>
      <c r="S22" s="90">
        <v>11133610.2</v>
      </c>
      <c r="T22" s="34">
        <v>7571598.8148</v>
      </c>
      <c r="U22" s="35">
        <f t="shared" si="2"/>
        <v>68.00668137995348</v>
      </c>
      <c r="V22" s="34">
        <v>6479067.55126</v>
      </c>
      <c r="W22" s="36">
        <f t="shared" si="5"/>
        <v>116.86247681315704</v>
      </c>
      <c r="X22" s="37"/>
      <c r="Y22" s="34"/>
      <c r="Z22" s="38">
        <f>N22-S22</f>
        <v>-417274.5</v>
      </c>
      <c r="AA22" s="38">
        <f t="shared" si="3"/>
        <v>91710.10334999952</v>
      </c>
      <c r="AB22" s="38">
        <f t="shared" si="4"/>
        <v>91710.10334999952</v>
      </c>
      <c r="AC22" s="39">
        <f t="shared" si="6"/>
        <v>18767.587270000018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998815.0061</v>
      </c>
      <c r="O23" s="34">
        <v>656939.53011</v>
      </c>
      <c r="P23" s="35">
        <f t="shared" si="0"/>
        <v>65.77189230216953</v>
      </c>
      <c r="Q23" s="34">
        <v>659556.20709</v>
      </c>
      <c r="R23" s="36">
        <f t="shared" si="1"/>
        <v>99.603267022299</v>
      </c>
      <c r="S23" s="90">
        <v>1003318.0636</v>
      </c>
      <c r="T23" s="34">
        <v>644235.11187</v>
      </c>
      <c r="U23" s="35">
        <f t="shared" si="2"/>
        <v>64.21045680752758</v>
      </c>
      <c r="V23" s="34">
        <v>638312.43993</v>
      </c>
      <c r="W23" s="36">
        <f t="shared" si="5"/>
        <v>100.92786409436883</v>
      </c>
      <c r="X23" s="37"/>
      <c r="Y23" s="34"/>
      <c r="Z23" s="38">
        <f t="shared" si="3"/>
        <v>-4503.057499999995</v>
      </c>
      <c r="AA23" s="38">
        <f t="shared" si="3"/>
        <v>12704.418240000028</v>
      </c>
      <c r="AB23" s="38">
        <f t="shared" si="4"/>
        <v>12704.418240000028</v>
      </c>
      <c r="AC23" s="39">
        <f t="shared" si="6"/>
        <v>21243.767160000047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378419.17819</v>
      </c>
      <c r="O24" s="34">
        <v>318902.70743</v>
      </c>
      <c r="P24" s="35">
        <f t="shared" si="0"/>
        <v>84.27234289639584</v>
      </c>
      <c r="Q24" s="34">
        <v>295048.1139</v>
      </c>
      <c r="R24" s="36">
        <f t="shared" si="1"/>
        <v>108.08498424703876</v>
      </c>
      <c r="S24" s="90">
        <v>386444.26139999996</v>
      </c>
      <c r="T24" s="34">
        <v>315351.65543</v>
      </c>
      <c r="U24" s="35">
        <f t="shared" si="2"/>
        <v>81.60339974710776</v>
      </c>
      <c r="V24" s="34">
        <v>283019.81023</v>
      </c>
      <c r="W24" s="36">
        <f t="shared" si="5"/>
        <v>111.42388060175897</v>
      </c>
      <c r="X24" s="37"/>
      <c r="Y24" s="34"/>
      <c r="Z24" s="38">
        <f t="shared" si="3"/>
        <v>-8025.083209999953</v>
      </c>
      <c r="AA24" s="38">
        <f t="shared" si="3"/>
        <v>3551.052000000025</v>
      </c>
      <c r="AB24" s="38">
        <f t="shared" si="4"/>
        <v>3551.052000000025</v>
      </c>
      <c r="AC24" s="39">
        <f t="shared" si="6"/>
        <v>12028.303669999994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692183.6703</v>
      </c>
      <c r="O25" s="34">
        <v>583601.7602</v>
      </c>
      <c r="P25" s="35">
        <f t="shared" si="0"/>
        <v>84.31313612860306</v>
      </c>
      <c r="Q25" s="34">
        <v>562203.03335</v>
      </c>
      <c r="R25" s="36">
        <f t="shared" si="1"/>
        <v>103.80622756915618</v>
      </c>
      <c r="S25" s="90">
        <v>738660.53021</v>
      </c>
      <c r="T25" s="34">
        <v>571713.57954</v>
      </c>
      <c r="U25" s="35">
        <f t="shared" si="2"/>
        <v>77.39869075953777</v>
      </c>
      <c r="V25" s="34">
        <v>521405.59311</v>
      </c>
      <c r="W25" s="36">
        <f t="shared" si="5"/>
        <v>109.64853217817065</v>
      </c>
      <c r="X25" s="37"/>
      <c r="Y25" s="34"/>
      <c r="Z25" s="38">
        <f t="shared" si="3"/>
        <v>-46476.85991</v>
      </c>
      <c r="AA25" s="38">
        <f t="shared" si="3"/>
        <v>11888.180660000071</v>
      </c>
      <c r="AB25" s="38">
        <f t="shared" si="4"/>
        <v>11888.180660000071</v>
      </c>
      <c r="AC25" s="39">
        <f t="shared" si="6"/>
        <v>40797.440240000025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163645.08049000002</v>
      </c>
      <c r="O26" s="34">
        <v>147302.81736000002</v>
      </c>
      <c r="P26" s="35">
        <f t="shared" si="0"/>
        <v>90.01359339305122</v>
      </c>
      <c r="Q26" s="34">
        <v>138012.97905000002</v>
      </c>
      <c r="R26" s="36">
        <f t="shared" si="1"/>
        <v>106.73113382085204</v>
      </c>
      <c r="S26" s="90">
        <v>170964.44376</v>
      </c>
      <c r="T26" s="34">
        <v>143511.17731</v>
      </c>
      <c r="U26" s="35">
        <f t="shared" si="2"/>
        <v>83.94211928151627</v>
      </c>
      <c r="V26" s="34">
        <v>140256.81594</v>
      </c>
      <c r="W26" s="36">
        <f t="shared" si="5"/>
        <v>102.32028750131627</v>
      </c>
      <c r="X26" s="37"/>
      <c r="Y26" s="34"/>
      <c r="Z26" s="38">
        <f>N26-S26</f>
        <v>-7319.3632699999725</v>
      </c>
      <c r="AA26" s="38">
        <f t="shared" si="3"/>
        <v>3791.6400500000163</v>
      </c>
      <c r="AB26" s="38">
        <f t="shared" si="4"/>
        <v>3791.6400500000163</v>
      </c>
      <c r="AC26" s="39">
        <f t="shared" si="6"/>
        <v>-2243.836889999977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868705.58201</v>
      </c>
      <c r="O27" s="34">
        <v>642948.35094</v>
      </c>
      <c r="P27" s="35">
        <f t="shared" si="0"/>
        <v>74.01222741683716</v>
      </c>
      <c r="Q27" s="34">
        <v>683458.1634600001</v>
      </c>
      <c r="R27" s="36">
        <f t="shared" si="1"/>
        <v>94.07281752039957</v>
      </c>
      <c r="S27" s="90">
        <v>919669.6389199999</v>
      </c>
      <c r="T27" s="34">
        <v>640160.41665</v>
      </c>
      <c r="U27" s="35">
        <f t="shared" si="2"/>
        <v>69.60764926433394</v>
      </c>
      <c r="V27" s="34">
        <v>624777.6107300001</v>
      </c>
      <c r="W27" s="36">
        <f t="shared" si="5"/>
        <v>102.46212502750001</v>
      </c>
      <c r="X27" s="37"/>
      <c r="Y27" s="34"/>
      <c r="Z27" s="38">
        <f t="shared" si="3"/>
        <v>-50964.05690999993</v>
      </c>
      <c r="AA27" s="38">
        <f t="shared" si="3"/>
        <v>2787.9342900000047</v>
      </c>
      <c r="AB27" s="38">
        <f t="shared" si="4"/>
        <v>2787.9342900000047</v>
      </c>
      <c r="AC27" s="39">
        <f t="shared" si="6"/>
        <v>58680.552729999996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292605.20791</v>
      </c>
      <c r="O28" s="34">
        <v>252825.91706</v>
      </c>
      <c r="P28" s="35">
        <f t="shared" si="0"/>
        <v>86.40513231663485</v>
      </c>
      <c r="Q28" s="34">
        <v>243438.82818</v>
      </c>
      <c r="R28" s="36">
        <f t="shared" si="1"/>
        <v>103.85603601125584</v>
      </c>
      <c r="S28" s="90">
        <v>320267.09377</v>
      </c>
      <c r="T28" s="34">
        <v>241726.00657</v>
      </c>
      <c r="U28" s="35">
        <f t="shared" si="2"/>
        <v>75.47637933218193</v>
      </c>
      <c r="V28" s="34">
        <v>241576.47402000002</v>
      </c>
      <c r="W28" s="36">
        <f t="shared" si="5"/>
        <v>100.06189863918107</v>
      </c>
      <c r="X28" s="37"/>
      <c r="Y28" s="34"/>
      <c r="Z28" s="38">
        <f t="shared" si="3"/>
        <v>-27661.88585999998</v>
      </c>
      <c r="AA28" s="38">
        <f t="shared" si="3"/>
        <v>11099.91049000001</v>
      </c>
      <c r="AB28" s="38">
        <f t="shared" si="4"/>
        <v>11099.91049000001</v>
      </c>
      <c r="AC28" s="39">
        <f t="shared" si="6"/>
        <v>1862.354159999988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532454.063</v>
      </c>
      <c r="O29" s="34">
        <v>490496.69256</v>
      </c>
      <c r="P29" s="35">
        <f t="shared" si="0"/>
        <v>92.12000182633597</v>
      </c>
      <c r="Q29" s="34">
        <v>503872.8372</v>
      </c>
      <c r="R29" s="36">
        <f t="shared" si="1"/>
        <v>97.3453332562377</v>
      </c>
      <c r="S29" s="90">
        <v>589248.78655</v>
      </c>
      <c r="T29" s="34">
        <v>504755.55717000004</v>
      </c>
      <c r="U29" s="35">
        <f t="shared" si="2"/>
        <v>85.66085644830932</v>
      </c>
      <c r="V29" s="34">
        <v>491127.48731</v>
      </c>
      <c r="W29" s="36">
        <f t="shared" si="5"/>
        <v>102.77485382352423</v>
      </c>
      <c r="X29" s="37"/>
      <c r="Y29" s="34"/>
      <c r="Z29" s="38">
        <f t="shared" si="3"/>
        <v>-56794.723549999995</v>
      </c>
      <c r="AA29" s="38">
        <f t="shared" si="3"/>
        <v>-14258.864610000048</v>
      </c>
      <c r="AB29" s="38">
        <f t="shared" si="4"/>
        <v>-14258.864610000048</v>
      </c>
      <c r="AC29" s="39">
        <f t="shared" si="6"/>
        <v>12745.349890000012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187353.33002000002</v>
      </c>
      <c r="O30" s="34">
        <v>164181.05183</v>
      </c>
      <c r="P30" s="35">
        <f t="shared" si="0"/>
        <v>87.6317767143363</v>
      </c>
      <c r="Q30" s="34">
        <v>159800.01519</v>
      </c>
      <c r="R30" s="36">
        <f t="shared" si="1"/>
        <v>102.74157460798175</v>
      </c>
      <c r="S30" s="90">
        <v>195450.84975999998</v>
      </c>
      <c r="T30" s="34">
        <v>158806.77796</v>
      </c>
      <c r="U30" s="35">
        <f t="shared" si="2"/>
        <v>81.25151574168322</v>
      </c>
      <c r="V30" s="34">
        <v>148512.92909</v>
      </c>
      <c r="W30" s="36">
        <f t="shared" si="5"/>
        <v>106.93128129185429</v>
      </c>
      <c r="X30" s="37"/>
      <c r="Y30" s="34"/>
      <c r="Z30" s="38">
        <f t="shared" si="3"/>
        <v>-8097.51973999996</v>
      </c>
      <c r="AA30" s="38">
        <f t="shared" si="3"/>
        <v>5374.2738700000045</v>
      </c>
      <c r="AB30" s="38">
        <f t="shared" si="4"/>
        <v>5374.2738700000045</v>
      </c>
      <c r="AC30" s="39">
        <f t="shared" si="6"/>
        <v>11287.086100000015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398409.19775</v>
      </c>
      <c r="O31" s="34">
        <v>352564.36383999995</v>
      </c>
      <c r="P31" s="35">
        <f t="shared" si="0"/>
        <v>88.49302823104816</v>
      </c>
      <c r="Q31" s="34">
        <v>336640.41589999996</v>
      </c>
      <c r="R31" s="36">
        <f t="shared" si="1"/>
        <v>104.73025435684175</v>
      </c>
      <c r="S31" s="90">
        <v>423820.59745999996</v>
      </c>
      <c r="T31" s="34">
        <v>329806.58716000005</v>
      </c>
      <c r="U31" s="35">
        <f t="shared" si="2"/>
        <v>77.81749852096962</v>
      </c>
      <c r="V31" s="34">
        <v>312195.3322</v>
      </c>
      <c r="W31" s="36">
        <f t="shared" si="5"/>
        <v>105.64110130535771</v>
      </c>
      <c r="X31" s="37"/>
      <c r="Y31" s="34"/>
      <c r="Z31" s="38">
        <f t="shared" si="3"/>
        <v>-25411.39970999997</v>
      </c>
      <c r="AA31" s="38">
        <f t="shared" si="3"/>
        <v>22757.776679999894</v>
      </c>
      <c r="AB31" s="38">
        <f t="shared" si="4"/>
        <v>22757.776679999894</v>
      </c>
      <c r="AC31" s="39">
        <f t="shared" si="6"/>
        <v>24445.08369999996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511598.70641000004</v>
      </c>
      <c r="O32" s="34">
        <v>417656.77841</v>
      </c>
      <c r="P32" s="35">
        <f t="shared" si="0"/>
        <v>81.63757514963025</v>
      </c>
      <c r="Q32" s="34">
        <v>395865.05074000004</v>
      </c>
      <c r="R32" s="36">
        <f t="shared" si="1"/>
        <v>105.50483747662598</v>
      </c>
      <c r="S32" s="90">
        <v>533234.77051</v>
      </c>
      <c r="T32" s="34">
        <v>415593.24328</v>
      </c>
      <c r="U32" s="35">
        <f t="shared" si="2"/>
        <v>77.93813649520933</v>
      </c>
      <c r="V32" s="34">
        <v>386046.05179</v>
      </c>
      <c r="W32" s="36">
        <f t="shared" si="5"/>
        <v>107.65379968348256</v>
      </c>
      <c r="X32" s="37"/>
      <c r="Y32" s="34"/>
      <c r="Z32" s="38">
        <f t="shared" si="3"/>
        <v>-21636.0640999999</v>
      </c>
      <c r="AA32" s="38">
        <f t="shared" si="3"/>
        <v>2063.535130000033</v>
      </c>
      <c r="AB32" s="38">
        <f t="shared" si="4"/>
        <v>2063.535130000033</v>
      </c>
      <c r="AC32" s="39">
        <f t="shared" si="6"/>
        <v>9818.998950000037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1497832.28394</v>
      </c>
      <c r="O33" s="34">
        <v>1188070.58795</v>
      </c>
      <c r="P33" s="35">
        <f t="shared" si="0"/>
        <v>79.31933372572384</v>
      </c>
      <c r="Q33" s="34">
        <v>1172114.4106500002</v>
      </c>
      <c r="R33" s="36">
        <f t="shared" si="1"/>
        <v>101.36131568343667</v>
      </c>
      <c r="S33" s="90">
        <v>1600456.59855</v>
      </c>
      <c r="T33" s="34">
        <v>1107592.1810899999</v>
      </c>
      <c r="U33" s="35">
        <f t="shared" si="2"/>
        <v>69.20476207186555</v>
      </c>
      <c r="V33" s="34">
        <v>1090358.5871</v>
      </c>
      <c r="W33" s="36">
        <f t="shared" si="5"/>
        <v>101.58054370313492</v>
      </c>
      <c r="X33" s="37"/>
      <c r="Y33" s="34"/>
      <c r="Z33" s="38">
        <f t="shared" si="3"/>
        <v>-102624.31461</v>
      </c>
      <c r="AA33" s="38">
        <f t="shared" si="3"/>
        <v>80478.40686000022</v>
      </c>
      <c r="AB33" s="38">
        <f t="shared" si="4"/>
        <v>80478.40686000022</v>
      </c>
      <c r="AC33" s="39">
        <f t="shared" si="6"/>
        <v>81755.82355000032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755749.22453</v>
      </c>
      <c r="O34" s="34">
        <v>497073.97738</v>
      </c>
      <c r="P34" s="35">
        <f t="shared" si="0"/>
        <v>65.7723436883617</v>
      </c>
      <c r="Q34" s="34">
        <v>405337.25639999995</v>
      </c>
      <c r="R34" s="36">
        <f t="shared" si="1"/>
        <v>122.63219566707464</v>
      </c>
      <c r="S34" s="90">
        <v>794244.1180599999</v>
      </c>
      <c r="T34" s="34">
        <v>489855.94114999997</v>
      </c>
      <c r="U34" s="35">
        <f t="shared" si="2"/>
        <v>61.67574049481278</v>
      </c>
      <c r="V34" s="34">
        <v>394324.50497</v>
      </c>
      <c r="W34" s="36">
        <f t="shared" si="5"/>
        <v>124.22660397107907</v>
      </c>
      <c r="X34" s="37"/>
      <c r="Y34" s="34"/>
      <c r="Z34" s="38">
        <f t="shared" si="3"/>
        <v>-38494.893529999885</v>
      </c>
      <c r="AA34" s="38">
        <f t="shared" si="3"/>
        <v>7218.036230000027</v>
      </c>
      <c r="AB34" s="38">
        <f t="shared" si="4"/>
        <v>7218.036230000027</v>
      </c>
      <c r="AC34" s="39">
        <f t="shared" si="6"/>
        <v>11012.751429999946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555719.83379</v>
      </c>
      <c r="O35" s="34">
        <v>507196.2352</v>
      </c>
      <c r="P35" s="35">
        <f t="shared" si="0"/>
        <v>91.2683342145502</v>
      </c>
      <c r="Q35" s="34">
        <v>465658.59452</v>
      </c>
      <c r="R35" s="36">
        <f t="shared" si="1"/>
        <v>108.92019199663154</v>
      </c>
      <c r="S35" s="90">
        <v>602273.8692300001</v>
      </c>
      <c r="T35" s="34">
        <v>505127.94613</v>
      </c>
      <c r="U35" s="35">
        <f t="shared" si="2"/>
        <v>83.8701414650116</v>
      </c>
      <c r="V35" s="34">
        <v>426517.0415</v>
      </c>
      <c r="W35" s="36">
        <f t="shared" si="5"/>
        <v>118.43089419206711</v>
      </c>
      <c r="X35" s="37"/>
      <c r="Y35" s="34"/>
      <c r="Z35" s="38">
        <f t="shared" si="3"/>
        <v>-46554.03544000012</v>
      </c>
      <c r="AA35" s="38">
        <f t="shared" si="3"/>
        <v>2068.289069999999</v>
      </c>
      <c r="AB35" s="38">
        <f t="shared" si="4"/>
        <v>2068.289069999999</v>
      </c>
      <c r="AC35" s="39">
        <f t="shared" si="6"/>
        <v>39141.55301999999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284435.411</v>
      </c>
      <c r="O36" s="34">
        <v>287376.40910000005</v>
      </c>
      <c r="P36" s="35">
        <f t="shared" si="0"/>
        <v>101.03397748179815</v>
      </c>
      <c r="Q36" s="34">
        <v>196923.88509</v>
      </c>
      <c r="R36" s="36">
        <f t="shared" si="1"/>
        <v>145.93273384214444</v>
      </c>
      <c r="S36" s="90">
        <v>300507.36997</v>
      </c>
      <c r="T36" s="34">
        <v>247741.93953</v>
      </c>
      <c r="U36" s="35">
        <f t="shared" si="2"/>
        <v>82.44121918032572</v>
      </c>
      <c r="V36" s="34">
        <v>191922.48158000002</v>
      </c>
      <c r="W36" s="36">
        <f t="shared" si="5"/>
        <v>129.08437692680232</v>
      </c>
      <c r="X36" s="37"/>
      <c r="Y36" s="34"/>
      <c r="Z36" s="38">
        <f t="shared" si="3"/>
        <v>-16071.958969999978</v>
      </c>
      <c r="AA36" s="38">
        <f t="shared" si="3"/>
        <v>39634.469570000045</v>
      </c>
      <c r="AB36" s="38">
        <f t="shared" si="4"/>
        <v>39634.469570000045</v>
      </c>
      <c r="AC36" s="39">
        <f t="shared" si="6"/>
        <v>5001.403509999975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509632.11355</v>
      </c>
      <c r="O37" s="34">
        <v>409137.57195</v>
      </c>
      <c r="P37" s="35">
        <f t="shared" si="0"/>
        <v>80.28096367397765</v>
      </c>
      <c r="Q37" s="34">
        <v>360689.73935000005</v>
      </c>
      <c r="R37" s="36">
        <f t="shared" si="1"/>
        <v>113.4319963432583</v>
      </c>
      <c r="S37" s="90">
        <v>543912.27614</v>
      </c>
      <c r="T37" s="34">
        <v>411235.88374</v>
      </c>
      <c r="U37" s="35">
        <f t="shared" si="2"/>
        <v>75.60702373890716</v>
      </c>
      <c r="V37" s="34">
        <v>356640.20147</v>
      </c>
      <c r="W37" s="36">
        <f t="shared" si="5"/>
        <v>115.3083365377676</v>
      </c>
      <c r="X37" s="37"/>
      <c r="Y37" s="34"/>
      <c r="Z37" s="38">
        <f t="shared" si="3"/>
        <v>-34280.16258999996</v>
      </c>
      <c r="AA37" s="38">
        <f t="shared" si="3"/>
        <v>-2098.311790000007</v>
      </c>
      <c r="AB37" s="38">
        <f t="shared" si="4"/>
        <v>-2098.311790000007</v>
      </c>
      <c r="AC37" s="39">
        <f t="shared" si="6"/>
        <v>4049.537880000018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2294765.98596</v>
      </c>
      <c r="O38" s="34">
        <v>1738253.5503699998</v>
      </c>
      <c r="P38" s="35">
        <f t="shared" si="0"/>
        <v>75.7486192929957</v>
      </c>
      <c r="Q38" s="34">
        <v>1773466.11813</v>
      </c>
      <c r="R38" s="36">
        <f t="shared" si="1"/>
        <v>98.01447755894375</v>
      </c>
      <c r="S38" s="90">
        <v>2366855.78223</v>
      </c>
      <c r="T38" s="34">
        <v>1734942.0745899999</v>
      </c>
      <c r="U38" s="35">
        <f t="shared" si="2"/>
        <v>73.30155422293517</v>
      </c>
      <c r="V38" s="34">
        <v>1790292.9740499998</v>
      </c>
      <c r="W38" s="36">
        <f t="shared" si="5"/>
        <v>96.90827701039427</v>
      </c>
      <c r="X38" s="37"/>
      <c r="Y38" s="34"/>
      <c r="Z38" s="38">
        <f t="shared" si="3"/>
        <v>-72089.79626999982</v>
      </c>
      <c r="AA38" s="38">
        <f t="shared" si="3"/>
        <v>3311.475779999979</v>
      </c>
      <c r="AB38" s="38">
        <f t="shared" si="4"/>
        <v>3311.475779999979</v>
      </c>
      <c r="AC38" s="39">
        <f t="shared" si="6"/>
        <v>-16826.85591999977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280070.56117</v>
      </c>
      <c r="O39" s="34">
        <v>240887.86949</v>
      </c>
      <c r="P39" s="35">
        <f t="shared" si="0"/>
        <v>86.0097071551135</v>
      </c>
      <c r="Q39" s="34">
        <v>222172.45874</v>
      </c>
      <c r="R39" s="36">
        <f t="shared" si="1"/>
        <v>108.42382123155146</v>
      </c>
      <c r="S39" s="90">
        <v>303030.15139</v>
      </c>
      <c r="T39" s="34">
        <v>224919.20231</v>
      </c>
      <c r="U39" s="35">
        <f t="shared" si="2"/>
        <v>74.22337390464119</v>
      </c>
      <c r="V39" s="34">
        <v>202061.80908</v>
      </c>
      <c r="W39" s="36">
        <f t="shared" si="5"/>
        <v>111.3120798700512</v>
      </c>
      <c r="X39" s="37"/>
      <c r="Y39" s="34"/>
      <c r="Z39" s="38">
        <f t="shared" si="3"/>
        <v>-22959.590220000013</v>
      </c>
      <c r="AA39" s="38">
        <f t="shared" si="3"/>
        <v>15968.667180000019</v>
      </c>
      <c r="AB39" s="38">
        <f t="shared" si="4"/>
        <v>15968.667180000019</v>
      </c>
      <c r="AC39" s="39">
        <f t="shared" si="6"/>
        <v>20110.649659999995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346480.35642</v>
      </c>
      <c r="O40" s="34">
        <v>301637.14408999996</v>
      </c>
      <c r="P40" s="35">
        <f t="shared" si="0"/>
        <v>87.0575022511113</v>
      </c>
      <c r="Q40" s="34">
        <v>288766.34751</v>
      </c>
      <c r="R40" s="36">
        <f t="shared" si="1"/>
        <v>104.4571663876291</v>
      </c>
      <c r="S40" s="90">
        <v>367278.54792000004</v>
      </c>
      <c r="T40" s="34">
        <v>286288.84873</v>
      </c>
      <c r="U40" s="35">
        <f t="shared" si="2"/>
        <v>77.94869870601833</v>
      </c>
      <c r="V40" s="34">
        <v>271447.14299</v>
      </c>
      <c r="W40" s="36">
        <f t="shared" si="5"/>
        <v>105.46762274839885</v>
      </c>
      <c r="X40" s="37"/>
      <c r="Y40" s="34"/>
      <c r="Z40" s="38">
        <f t="shared" si="3"/>
        <v>-20798.191500000015</v>
      </c>
      <c r="AA40" s="38">
        <f t="shared" si="3"/>
        <v>15348.295359999931</v>
      </c>
      <c r="AB40" s="38">
        <f t="shared" si="4"/>
        <v>15348.295359999931</v>
      </c>
      <c r="AC40" s="39">
        <f t="shared" si="6"/>
        <v>17319.20451999997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166667.49912999998</v>
      </c>
      <c r="O41" s="34">
        <v>143921.81113999998</v>
      </c>
      <c r="P41" s="35">
        <f t="shared" si="0"/>
        <v>86.352655371484</v>
      </c>
      <c r="Q41" s="34">
        <v>139433.54528999998</v>
      </c>
      <c r="R41" s="36">
        <f t="shared" si="1"/>
        <v>103.21892830069343</v>
      </c>
      <c r="S41" s="90">
        <v>175430.0491</v>
      </c>
      <c r="T41" s="34">
        <v>138366.62978999998</v>
      </c>
      <c r="U41" s="35">
        <f t="shared" si="2"/>
        <v>78.87282167442542</v>
      </c>
      <c r="V41" s="34">
        <v>131326.25384</v>
      </c>
      <c r="W41" s="36">
        <f t="shared" si="5"/>
        <v>105.36098133018974</v>
      </c>
      <c r="X41" s="37"/>
      <c r="Y41" s="34"/>
      <c r="Z41" s="38">
        <f t="shared" si="3"/>
        <v>-8762.549970000022</v>
      </c>
      <c r="AA41" s="38">
        <f t="shared" si="3"/>
        <v>5555.181349999999</v>
      </c>
      <c r="AB41" s="38">
        <f t="shared" si="4"/>
        <v>5555.181349999999</v>
      </c>
      <c r="AC41" s="39">
        <f t="shared" si="6"/>
        <v>8107.29144999999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911714.45193</v>
      </c>
      <c r="O42" s="34">
        <v>642215.9010800001</v>
      </c>
      <c r="P42" s="35">
        <f t="shared" si="0"/>
        <v>70.44046518298566</v>
      </c>
      <c r="Q42" s="34">
        <v>531654.83492</v>
      </c>
      <c r="R42" s="36">
        <f t="shared" si="1"/>
        <v>120.79564764545714</v>
      </c>
      <c r="S42" s="90">
        <v>925038.7344099999</v>
      </c>
      <c r="T42" s="34">
        <v>660100.61439</v>
      </c>
      <c r="U42" s="35">
        <f t="shared" si="2"/>
        <v>71.35924041181039</v>
      </c>
      <c r="V42" s="34">
        <v>507992.11857</v>
      </c>
      <c r="W42" s="36">
        <f t="shared" si="5"/>
        <v>129.94308184311717</v>
      </c>
      <c r="X42" s="37"/>
      <c r="Y42" s="34"/>
      <c r="Z42" s="38">
        <f t="shared" si="3"/>
        <v>-13324.282479999936</v>
      </c>
      <c r="AA42" s="38">
        <f t="shared" si="3"/>
        <v>-17884.713309999905</v>
      </c>
      <c r="AB42" s="38">
        <f t="shared" si="4"/>
        <v>-17884.713309999905</v>
      </c>
      <c r="AC42" s="39">
        <f t="shared" si="6"/>
        <v>23662.71635000006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481568.85776</v>
      </c>
      <c r="O43" s="34">
        <v>378709.14333999995</v>
      </c>
      <c r="P43" s="35">
        <f t="shared" si="0"/>
        <v>78.64070469621971</v>
      </c>
      <c r="Q43" s="34">
        <v>351820.57138</v>
      </c>
      <c r="R43" s="36">
        <f t="shared" si="1"/>
        <v>107.64269464247948</v>
      </c>
      <c r="S43" s="90">
        <v>511600.92607</v>
      </c>
      <c r="T43" s="34">
        <v>360207.22113</v>
      </c>
      <c r="U43" s="35">
        <f t="shared" si="2"/>
        <v>70.4078516622377</v>
      </c>
      <c r="V43" s="34">
        <v>329230.83332</v>
      </c>
      <c r="W43" s="36">
        <f t="shared" si="5"/>
        <v>109.40871409206446</v>
      </c>
      <c r="X43" s="37"/>
      <c r="Y43" s="34"/>
      <c r="Z43" s="38">
        <f t="shared" si="3"/>
        <v>-30032.068310000002</v>
      </c>
      <c r="AA43" s="38">
        <f t="shared" si="3"/>
        <v>18501.92220999993</v>
      </c>
      <c r="AB43" s="38">
        <f t="shared" si="4"/>
        <v>18501.92220999993</v>
      </c>
      <c r="AC43" s="39">
        <f t="shared" si="6"/>
        <v>22589.738060000003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149751.4826</v>
      </c>
      <c r="O44" s="34">
        <v>129272.82178</v>
      </c>
      <c r="P44" s="35">
        <f t="shared" si="0"/>
        <v>86.32490278930969</v>
      </c>
      <c r="Q44" s="34">
        <v>121179.95298999999</v>
      </c>
      <c r="R44" s="36">
        <f t="shared" si="1"/>
        <v>106.67838911496182</v>
      </c>
      <c r="S44" s="90">
        <v>169385.32941</v>
      </c>
      <c r="T44" s="34">
        <v>128691.27429</v>
      </c>
      <c r="U44" s="35">
        <f t="shared" si="2"/>
        <v>75.97545474466719</v>
      </c>
      <c r="V44" s="34">
        <v>114790.16990000001</v>
      </c>
      <c r="W44" s="36">
        <f t="shared" si="5"/>
        <v>112.11001290625322</v>
      </c>
      <c r="X44" s="37"/>
      <c r="Y44" s="34"/>
      <c r="Z44" s="38">
        <f t="shared" si="3"/>
        <v>-19633.846810000017</v>
      </c>
      <c r="AA44" s="38">
        <f t="shared" si="3"/>
        <v>581.5474899999972</v>
      </c>
      <c r="AB44" s="38">
        <f t="shared" si="4"/>
        <v>581.5474899999972</v>
      </c>
      <c r="AC44" s="39">
        <f t="shared" si="6"/>
        <v>6389.783089999983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791901.84238</v>
      </c>
      <c r="O45" s="34">
        <v>534048.30729</v>
      </c>
      <c r="P45" s="35">
        <f t="shared" si="0"/>
        <v>67.43869993848719</v>
      </c>
      <c r="Q45" s="34">
        <v>483442.2632</v>
      </c>
      <c r="R45" s="36">
        <f t="shared" si="1"/>
        <v>110.46785685534167</v>
      </c>
      <c r="S45" s="90">
        <v>823276.98895</v>
      </c>
      <c r="T45" s="34">
        <v>525604.68933</v>
      </c>
      <c r="U45" s="35">
        <f t="shared" si="2"/>
        <v>63.842995296194474</v>
      </c>
      <c r="V45" s="34">
        <v>470560.52775999997</v>
      </c>
      <c r="W45" s="36">
        <f t="shared" si="5"/>
        <v>111.69757306929793</v>
      </c>
      <c r="X45" s="37"/>
      <c r="Y45" s="34"/>
      <c r="Z45" s="38">
        <f t="shared" si="3"/>
        <v>-31375.146569999983</v>
      </c>
      <c r="AA45" s="38">
        <f t="shared" si="3"/>
        <v>8443.617960000061</v>
      </c>
      <c r="AB45" s="38">
        <f t="shared" si="4"/>
        <v>8443.617960000061</v>
      </c>
      <c r="AC45" s="39">
        <f t="shared" si="6"/>
        <v>12881.735440000019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383354.03134</v>
      </c>
      <c r="O46" s="34">
        <v>349358.27772</v>
      </c>
      <c r="P46" s="35">
        <f t="shared" si="0"/>
        <v>91.1320213586462</v>
      </c>
      <c r="Q46" s="34">
        <v>334612.94346</v>
      </c>
      <c r="R46" s="36">
        <f t="shared" si="1"/>
        <v>104.40668376648219</v>
      </c>
      <c r="S46" s="90">
        <v>406847.16819</v>
      </c>
      <c r="T46" s="34">
        <v>344685.10578</v>
      </c>
      <c r="U46" s="35">
        <f t="shared" si="2"/>
        <v>84.72102861461482</v>
      </c>
      <c r="V46" s="34">
        <v>325244.58757</v>
      </c>
      <c r="W46" s="36">
        <f t="shared" si="5"/>
        <v>105.97719960699298</v>
      </c>
      <c r="X46" s="37"/>
      <c r="Y46" s="34"/>
      <c r="Z46" s="38">
        <f t="shared" si="3"/>
        <v>-23493.13685000001</v>
      </c>
      <c r="AA46" s="38">
        <f t="shared" si="3"/>
        <v>4673.171940000029</v>
      </c>
      <c r="AB46" s="38">
        <f t="shared" si="4"/>
        <v>4673.171940000029</v>
      </c>
      <c r="AC46" s="39">
        <f t="shared" si="6"/>
        <v>9368.355890000006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594108.61887</v>
      </c>
      <c r="O47" s="34">
        <v>508326.20032</v>
      </c>
      <c r="P47" s="35">
        <f t="shared" si="0"/>
        <v>85.56115568342386</v>
      </c>
      <c r="Q47" s="34">
        <v>450962.46726999996</v>
      </c>
      <c r="R47" s="36">
        <f t="shared" si="1"/>
        <v>112.72028987185207</v>
      </c>
      <c r="S47" s="90">
        <v>660895.27204</v>
      </c>
      <c r="T47" s="34">
        <v>503874.11360000004</v>
      </c>
      <c r="U47" s="35">
        <f t="shared" si="2"/>
        <v>76.24114363001581</v>
      </c>
      <c r="V47" s="34">
        <v>492040.65632999997</v>
      </c>
      <c r="W47" s="36">
        <f t="shared" si="5"/>
        <v>102.40497550715884</v>
      </c>
      <c r="X47" s="37"/>
      <c r="Y47" s="34"/>
      <c r="Z47" s="38">
        <f t="shared" si="3"/>
        <v>-66786.65316999995</v>
      </c>
      <c r="AA47" s="38">
        <f t="shared" si="3"/>
        <v>4452.086719999963</v>
      </c>
      <c r="AB47" s="38">
        <f t="shared" si="4"/>
        <v>4452.086719999963</v>
      </c>
      <c r="AC47" s="39">
        <f t="shared" si="6"/>
        <v>-41078.189060000004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209886.38291</v>
      </c>
      <c r="O48" s="34">
        <v>194578.11358</v>
      </c>
      <c r="P48" s="35">
        <f t="shared" si="0"/>
        <v>92.70640185525318</v>
      </c>
      <c r="Q48" s="34">
        <v>171876.74916</v>
      </c>
      <c r="R48" s="36">
        <f t="shared" si="1"/>
        <v>113.20793215542338</v>
      </c>
      <c r="S48" s="90">
        <v>227318.56654</v>
      </c>
      <c r="T48" s="34">
        <v>179370.69249000002</v>
      </c>
      <c r="U48" s="35">
        <f t="shared" si="2"/>
        <v>78.90718968546598</v>
      </c>
      <c r="V48" s="34">
        <v>159161.28943</v>
      </c>
      <c r="W48" s="36">
        <f t="shared" si="5"/>
        <v>112.6974361243085</v>
      </c>
      <c r="X48" s="37"/>
      <c r="Y48" s="34"/>
      <c r="Z48" s="38">
        <f t="shared" si="3"/>
        <v>-17432.183630000014</v>
      </c>
      <c r="AA48" s="38">
        <f t="shared" si="3"/>
        <v>15207.421089999989</v>
      </c>
      <c r="AB48" s="38">
        <f t="shared" si="4"/>
        <v>15207.421089999989</v>
      </c>
      <c r="AC48" s="39">
        <f t="shared" si="6"/>
        <v>12715.459730000002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402391.84458</v>
      </c>
      <c r="O49" s="34">
        <v>363755.00773</v>
      </c>
      <c r="P49" s="35">
        <f t="shared" si="0"/>
        <v>90.39820578612185</v>
      </c>
      <c r="Q49" s="34">
        <v>310304.65473</v>
      </c>
      <c r="R49" s="36">
        <f t="shared" si="1"/>
        <v>117.22512124302737</v>
      </c>
      <c r="S49" s="90">
        <v>407063.34458</v>
      </c>
      <c r="T49" s="34">
        <v>356386.86505</v>
      </c>
      <c r="U49" s="35">
        <f t="shared" si="2"/>
        <v>87.5507141075827</v>
      </c>
      <c r="V49" s="34">
        <v>305782.01252999995</v>
      </c>
      <c r="W49" s="36">
        <f t="shared" si="5"/>
        <v>116.54932286608431</v>
      </c>
      <c r="X49" s="37"/>
      <c r="Y49" s="34"/>
      <c r="Z49" s="38">
        <f t="shared" si="3"/>
        <v>-4671.5</v>
      </c>
      <c r="AA49" s="38">
        <f t="shared" si="3"/>
        <v>7368.14267999999</v>
      </c>
      <c r="AB49" s="38">
        <f t="shared" si="4"/>
        <v>7368.14267999999</v>
      </c>
      <c r="AC49" s="39">
        <f t="shared" si="6"/>
        <v>4522.64220000006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513847.28012999997</v>
      </c>
      <c r="O50" s="34">
        <v>423219.54714</v>
      </c>
      <c r="P50" s="35">
        <f t="shared" si="0"/>
        <v>82.36290499249664</v>
      </c>
      <c r="Q50" s="34">
        <v>300952.12613</v>
      </c>
      <c r="R50" s="36">
        <f t="shared" si="1"/>
        <v>140.6268673301165</v>
      </c>
      <c r="S50" s="90">
        <v>581312.62114</v>
      </c>
      <c r="T50" s="34">
        <v>441027.42773</v>
      </c>
      <c r="U50" s="35">
        <f t="shared" si="2"/>
        <v>75.86751288233006</v>
      </c>
      <c r="V50" s="34">
        <v>340309.20989</v>
      </c>
      <c r="W50" s="36">
        <f t="shared" si="5"/>
        <v>129.5960893543127</v>
      </c>
      <c r="X50" s="37"/>
      <c r="Y50" s="34"/>
      <c r="Z50" s="38">
        <f t="shared" si="3"/>
        <v>-67465.34100999997</v>
      </c>
      <c r="AA50" s="38">
        <f t="shared" si="3"/>
        <v>-17807.880590000015</v>
      </c>
      <c r="AB50" s="38">
        <f t="shared" si="4"/>
        <v>-17807.880590000015</v>
      </c>
      <c r="AC50" s="39">
        <f t="shared" si="6"/>
        <v>-39357.08376000001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193588.14713</v>
      </c>
      <c r="O51" s="34">
        <v>170966.1948</v>
      </c>
      <c r="P51" s="35">
        <f t="shared" si="0"/>
        <v>88.31439183370627</v>
      </c>
      <c r="Q51" s="34">
        <v>162618.17097</v>
      </c>
      <c r="R51" s="36">
        <f t="shared" si="1"/>
        <v>105.13351231304897</v>
      </c>
      <c r="S51" s="90">
        <v>198851.77729</v>
      </c>
      <c r="T51" s="34">
        <v>164222.142</v>
      </c>
      <c r="U51" s="35">
        <f t="shared" si="2"/>
        <v>82.58520202236006</v>
      </c>
      <c r="V51" s="34">
        <v>150388.00561000002</v>
      </c>
      <c r="W51" s="36">
        <f t="shared" si="5"/>
        <v>109.19896259936841</v>
      </c>
      <c r="X51" s="37"/>
      <c r="Y51" s="34"/>
      <c r="Z51" s="38">
        <f t="shared" si="3"/>
        <v>-5263.630160000001</v>
      </c>
      <c r="AA51" s="38">
        <f t="shared" si="3"/>
        <v>6744.052800000005</v>
      </c>
      <c r="AB51" s="38">
        <f t="shared" si="4"/>
        <v>6744.052800000005</v>
      </c>
      <c r="AC51" s="39">
        <f t="shared" si="6"/>
        <v>12230.165359999985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369639.5446</v>
      </c>
      <c r="O52" s="34">
        <v>319057.35485</v>
      </c>
      <c r="P52" s="35">
        <f t="shared" si="0"/>
        <v>86.31580671252671</v>
      </c>
      <c r="Q52" s="34">
        <v>322703.56597000005</v>
      </c>
      <c r="R52" s="36">
        <f t="shared" si="1"/>
        <v>98.87010510434241</v>
      </c>
      <c r="S52" s="90">
        <v>402786.48484</v>
      </c>
      <c r="T52" s="34">
        <v>323891.48463</v>
      </c>
      <c r="U52" s="35">
        <f t="shared" si="2"/>
        <v>80.41269923906715</v>
      </c>
      <c r="V52" s="34">
        <v>318959.17234</v>
      </c>
      <c r="W52" s="36">
        <f t="shared" si="5"/>
        <v>101.54637731651195</v>
      </c>
      <c r="X52" s="37"/>
      <c r="Y52" s="34"/>
      <c r="Z52" s="38">
        <f t="shared" si="3"/>
        <v>-33146.94023999997</v>
      </c>
      <c r="AA52" s="38">
        <f t="shared" si="3"/>
        <v>-4834.1297800000175</v>
      </c>
      <c r="AB52" s="38">
        <f t="shared" si="4"/>
        <v>-4834.1297800000175</v>
      </c>
      <c r="AC52" s="39">
        <f t="shared" si="6"/>
        <v>3744.393630000064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287999.86555</v>
      </c>
      <c r="O53" s="34">
        <v>212218.36978</v>
      </c>
      <c r="P53" s="35">
        <f t="shared" si="0"/>
        <v>73.68696835143366</v>
      </c>
      <c r="Q53" s="34">
        <v>208377.17739</v>
      </c>
      <c r="R53" s="36">
        <f t="shared" si="1"/>
        <v>101.84338440423868</v>
      </c>
      <c r="S53" s="90">
        <v>304268.39652999997</v>
      </c>
      <c r="T53" s="34">
        <v>213578.90764</v>
      </c>
      <c r="U53" s="35">
        <f t="shared" si="2"/>
        <v>70.19424628904623</v>
      </c>
      <c r="V53" s="34">
        <v>194731.62296</v>
      </c>
      <c r="W53" s="36">
        <f t="shared" si="5"/>
        <v>109.67859477239166</v>
      </c>
      <c r="X53" s="37"/>
      <c r="Y53" s="34"/>
      <c r="Z53" s="38">
        <f t="shared" si="3"/>
        <v>-16268.530979999981</v>
      </c>
      <c r="AA53" s="38">
        <f t="shared" si="3"/>
        <v>-1360.5378599999822</v>
      </c>
      <c r="AB53" s="38">
        <f t="shared" si="4"/>
        <v>-1360.5378599999822</v>
      </c>
      <c r="AC53" s="39">
        <f t="shared" si="6"/>
        <v>13645.55442999999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299819.62727</v>
      </c>
      <c r="O54" s="34">
        <v>265139.48809</v>
      </c>
      <c r="P54" s="35">
        <f t="shared" si="0"/>
        <v>88.43299903486002</v>
      </c>
      <c r="Q54" s="34">
        <v>255908.85859000002</v>
      </c>
      <c r="R54" s="36">
        <f t="shared" si="1"/>
        <v>103.60699881624211</v>
      </c>
      <c r="S54" s="90">
        <v>297158.71995999996</v>
      </c>
      <c r="T54" s="34">
        <v>256462.90545</v>
      </c>
      <c r="U54" s="35">
        <f t="shared" si="2"/>
        <v>86.30502429291728</v>
      </c>
      <c r="V54" s="34">
        <v>254425.93453</v>
      </c>
      <c r="W54" s="36">
        <f t="shared" si="5"/>
        <v>100.80061449858202</v>
      </c>
      <c r="X54" s="37"/>
      <c r="Y54" s="34"/>
      <c r="Z54" s="38">
        <f t="shared" si="3"/>
        <v>2660.9073100000387</v>
      </c>
      <c r="AA54" s="38">
        <f t="shared" si="3"/>
        <v>8676.582640000008</v>
      </c>
      <c r="AB54" s="38">
        <f t="shared" si="4"/>
        <v>8676.582640000008</v>
      </c>
      <c r="AC54" s="39">
        <f t="shared" si="6"/>
        <v>1482.9240600000194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767205.5088899999</v>
      </c>
      <c r="O55" s="34">
        <v>648928.59933</v>
      </c>
      <c r="P55" s="35">
        <f t="shared" si="0"/>
        <v>84.5834123726348</v>
      </c>
      <c r="Q55" s="34">
        <v>613179.09414</v>
      </c>
      <c r="R55" s="36">
        <f t="shared" si="1"/>
        <v>105.83018983061379</v>
      </c>
      <c r="S55" s="90">
        <v>892396.04048</v>
      </c>
      <c r="T55" s="34">
        <v>646867.89711</v>
      </c>
      <c r="U55" s="35">
        <f t="shared" si="2"/>
        <v>72.4866390893066</v>
      </c>
      <c r="V55" s="34">
        <v>595793.41229</v>
      </c>
      <c r="W55" s="36">
        <f t="shared" si="5"/>
        <v>108.57251586983638</v>
      </c>
      <c r="X55" s="37"/>
      <c r="Y55" s="34"/>
      <c r="Z55" s="38">
        <f t="shared" si="3"/>
        <v>-125190.53159000003</v>
      </c>
      <c r="AA55" s="38">
        <f t="shared" si="3"/>
        <v>2060.7022199999774</v>
      </c>
      <c r="AB55" s="38">
        <f t="shared" si="4"/>
        <v>2060.7022199999774</v>
      </c>
      <c r="AC55" s="39">
        <f t="shared" si="6"/>
        <v>17385.681849999935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461744.81564</v>
      </c>
      <c r="O56" s="34">
        <v>429456.13101</v>
      </c>
      <c r="P56" s="35">
        <f t="shared" si="0"/>
        <v>93.0072447948882</v>
      </c>
      <c r="Q56" s="34">
        <v>410337.99046</v>
      </c>
      <c r="R56" s="36">
        <f t="shared" si="1"/>
        <v>104.65912028485786</v>
      </c>
      <c r="S56" s="90">
        <v>526832.01971</v>
      </c>
      <c r="T56" s="34">
        <v>423773.36324000004</v>
      </c>
      <c r="U56" s="35">
        <f t="shared" si="2"/>
        <v>80.43804237131796</v>
      </c>
      <c r="V56" s="34">
        <v>422601.50781</v>
      </c>
      <c r="W56" s="36">
        <f t="shared" si="5"/>
        <v>100.27729561024825</v>
      </c>
      <c r="X56" s="37"/>
      <c r="Y56" s="34"/>
      <c r="Z56" s="38">
        <f t="shared" si="3"/>
        <v>-65087.204070000036</v>
      </c>
      <c r="AA56" s="38">
        <f t="shared" si="3"/>
        <v>5682.767769999977</v>
      </c>
      <c r="AB56" s="38">
        <f t="shared" si="4"/>
        <v>5682.767769999977</v>
      </c>
      <c r="AC56" s="39">
        <f t="shared" si="6"/>
        <v>-12263.51734999998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696857.6398400001</v>
      </c>
      <c r="O57" s="34">
        <v>485039.29007</v>
      </c>
      <c r="P57" s="35">
        <f t="shared" si="0"/>
        <v>69.60378452353137</v>
      </c>
      <c r="Q57" s="34">
        <v>418644.80393</v>
      </c>
      <c r="R57" s="36">
        <f t="shared" si="1"/>
        <v>115.85938378232005</v>
      </c>
      <c r="S57" s="90">
        <v>725090.23628</v>
      </c>
      <c r="T57" s="34">
        <v>477067.78602</v>
      </c>
      <c r="U57" s="35">
        <f t="shared" si="2"/>
        <v>65.79426423772394</v>
      </c>
      <c r="V57" s="34">
        <v>405988.62951</v>
      </c>
      <c r="W57" s="36">
        <f t="shared" si="5"/>
        <v>117.50767172858698</v>
      </c>
      <c r="X57" s="37"/>
      <c r="Y57" s="34"/>
      <c r="Z57" s="38">
        <f t="shared" si="3"/>
        <v>-28232.596439999877</v>
      </c>
      <c r="AA57" s="38">
        <f t="shared" si="3"/>
        <v>7971.504049999989</v>
      </c>
      <c r="AB57" s="38">
        <f t="shared" si="4"/>
        <v>7971.504049999989</v>
      </c>
      <c r="AC57" s="39">
        <f t="shared" si="6"/>
        <v>12656.174419999996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994189.64515</v>
      </c>
      <c r="O58" s="34">
        <v>766879.70857</v>
      </c>
      <c r="P58" s="35">
        <f t="shared" si="0"/>
        <v>77.1361593143827</v>
      </c>
      <c r="Q58" s="34">
        <v>745593.39884</v>
      </c>
      <c r="R58" s="36">
        <f t="shared" si="1"/>
        <v>102.85494879154207</v>
      </c>
      <c r="S58" s="90">
        <v>1010335.05678</v>
      </c>
      <c r="T58" s="34">
        <v>744646.4413099999</v>
      </c>
      <c r="U58" s="35">
        <f t="shared" si="2"/>
        <v>73.70292026520727</v>
      </c>
      <c r="V58" s="34">
        <v>762090.48052</v>
      </c>
      <c r="W58" s="36">
        <f t="shared" si="5"/>
        <v>97.71102780366743</v>
      </c>
      <c r="X58" s="37"/>
      <c r="Y58" s="34"/>
      <c r="Z58" s="38">
        <f t="shared" si="3"/>
        <v>-16145.411629999988</v>
      </c>
      <c r="AA58" s="38">
        <f t="shared" si="3"/>
        <v>22233.26726000011</v>
      </c>
      <c r="AB58" s="38">
        <f t="shared" si="4"/>
        <v>22233.26726000011</v>
      </c>
      <c r="AC58" s="39">
        <f t="shared" si="6"/>
        <v>-16497.081679999945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254112.16677</v>
      </c>
      <c r="O59" s="34">
        <v>256161.40375</v>
      </c>
      <c r="P59" s="35">
        <f t="shared" si="0"/>
        <v>100.80643009189512</v>
      </c>
      <c r="Q59" s="34">
        <v>231984.83793</v>
      </c>
      <c r="R59" s="36">
        <f t="shared" si="1"/>
        <v>110.42161463470089</v>
      </c>
      <c r="S59" s="90">
        <v>293568.24714</v>
      </c>
      <c r="T59" s="34">
        <v>242499.66752000002</v>
      </c>
      <c r="U59" s="35">
        <f t="shared" si="2"/>
        <v>82.60418825349124</v>
      </c>
      <c r="V59" s="34">
        <v>222587.94045</v>
      </c>
      <c r="W59" s="36">
        <f t="shared" si="5"/>
        <v>108.94555519483447</v>
      </c>
      <c r="X59" s="37"/>
      <c r="Y59" s="34"/>
      <c r="Z59" s="38">
        <f t="shared" si="3"/>
        <v>-39456.08036999998</v>
      </c>
      <c r="AA59" s="38">
        <f t="shared" si="3"/>
        <v>13661.73622999998</v>
      </c>
      <c r="AB59" s="38">
        <f t="shared" si="4"/>
        <v>13661.73622999998</v>
      </c>
      <c r="AC59" s="39">
        <f t="shared" si="6"/>
        <v>9396.897480000014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471135.04977</v>
      </c>
      <c r="O60" s="34">
        <v>386954.66582999995</v>
      </c>
      <c r="P60" s="35">
        <f t="shared" si="0"/>
        <v>82.13243018512517</v>
      </c>
      <c r="Q60" s="34">
        <v>304268.03041</v>
      </c>
      <c r="R60" s="36">
        <f t="shared" si="1"/>
        <v>127.17559097765876</v>
      </c>
      <c r="S60" s="90">
        <v>480133.83282</v>
      </c>
      <c r="T60" s="34">
        <v>374565.25101999997</v>
      </c>
      <c r="U60" s="35">
        <f t="shared" si="2"/>
        <v>78.01267592830159</v>
      </c>
      <c r="V60" s="34">
        <v>294436.00167</v>
      </c>
      <c r="W60" s="36">
        <f t="shared" si="5"/>
        <v>127.21448766302966</v>
      </c>
      <c r="X60" s="37"/>
      <c r="Y60" s="34"/>
      <c r="Z60" s="38">
        <f t="shared" si="3"/>
        <v>-8998.783050000027</v>
      </c>
      <c r="AA60" s="38">
        <f t="shared" si="3"/>
        <v>12389.414809999987</v>
      </c>
      <c r="AB60" s="38">
        <f t="shared" si="4"/>
        <v>12389.414809999987</v>
      </c>
      <c r="AC60" s="39">
        <f t="shared" si="6"/>
        <v>9832.02873999998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115847.79199</v>
      </c>
      <c r="O61" s="34">
        <v>103658.34376999999</v>
      </c>
      <c r="P61" s="35">
        <f t="shared" si="0"/>
        <v>89.47804873048231</v>
      </c>
      <c r="Q61" s="34">
        <v>98759.91958</v>
      </c>
      <c r="R61" s="36">
        <f t="shared" si="1"/>
        <v>104.95993132723447</v>
      </c>
      <c r="S61" s="90">
        <v>127739.17953</v>
      </c>
      <c r="T61" s="34">
        <v>106461.87414</v>
      </c>
      <c r="U61" s="35">
        <f t="shared" si="2"/>
        <v>83.34316419732214</v>
      </c>
      <c r="V61" s="34">
        <v>93784.68615000001</v>
      </c>
      <c r="W61" s="36">
        <f t="shared" si="5"/>
        <v>113.51733263757369</v>
      </c>
      <c r="X61" s="37"/>
      <c r="Y61" s="34"/>
      <c r="Z61" s="38">
        <f t="shared" si="3"/>
        <v>-11891.387539999996</v>
      </c>
      <c r="AA61" s="38">
        <f t="shared" si="3"/>
        <v>-2803.5303700000077</v>
      </c>
      <c r="AB61" s="38">
        <f t="shared" si="4"/>
        <v>-2803.5303700000077</v>
      </c>
      <c r="AC61" s="39">
        <f>Q61-V61</f>
        <v>4975.233429999993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35042622.303319976</v>
      </c>
      <c r="O62" s="51">
        <f>SUM(O19:O61)</f>
        <v>27099333.606390007</v>
      </c>
      <c r="P62" s="52">
        <f t="shared" si="0"/>
        <v>77.33249347558841</v>
      </c>
      <c r="Q62" s="51">
        <f>SUM(Q19:Q61)</f>
        <v>24667195.84498</v>
      </c>
      <c r="R62" s="53">
        <f>O62/Q62*100</f>
        <v>109.85980642751076</v>
      </c>
      <c r="S62" s="51">
        <f>SUM(S19:S61)</f>
        <v>36825348.91332</v>
      </c>
      <c r="T62" s="51">
        <f>SUM(T19:T61)</f>
        <v>26675086.381820004</v>
      </c>
      <c r="U62" s="54">
        <f t="shared" si="2"/>
        <v>72.43675122972545</v>
      </c>
      <c r="V62" s="51">
        <f>SUM(V19:V61)</f>
        <v>24173621.18694</v>
      </c>
      <c r="W62" s="53">
        <f>T62/V62*100</f>
        <v>110.34791260910237</v>
      </c>
      <c r="X62" s="55">
        <f>SUM(X19:X61)</f>
        <v>0</v>
      </c>
      <c r="Y62" s="56">
        <f>SUM(Y19:Y61)</f>
        <v>0</v>
      </c>
      <c r="Z62" s="57">
        <f t="shared" si="3"/>
        <v>-1782726.6100000218</v>
      </c>
      <c r="AA62" s="57">
        <f t="shared" si="3"/>
        <v>424247.2245700024</v>
      </c>
      <c r="AB62" s="57">
        <f t="shared" si="4"/>
        <v>424247.2245700024</v>
      </c>
      <c r="AC62" s="58">
        <f>Q62-V62</f>
        <v>493574.658040002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49334391.68996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2348777.8882600022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60</v>
      </c>
      <c r="M66" s="102"/>
      <c r="N66" s="102"/>
      <c r="O66" s="102"/>
      <c r="P66" s="102"/>
      <c r="Q66" s="88"/>
      <c r="R66" s="88"/>
      <c r="S66" s="100" t="s">
        <v>61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2019-11-20T08:08:42Z</cp:lastPrinted>
  <dcterms:created xsi:type="dcterms:W3CDTF">2007-02-26T07:16:01Z</dcterms:created>
  <dcterms:modified xsi:type="dcterms:W3CDTF">2019-12-17T14:44:07Z</dcterms:modified>
  <cp:category/>
  <cp:version/>
  <cp:contentType/>
  <cp:contentStatus/>
</cp:coreProperties>
</file>