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9 год\01.06.2019\"/>
    </mc:Choice>
  </mc:AlternateContent>
  <bookViews>
    <workbookView xWindow="0" yWindow="1485" windowWidth="11805" windowHeight="5025"/>
  </bookViews>
  <sheets>
    <sheet name="01.05.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'01.05.2019'!$A$6:$L$549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'01.05.2019'!$6:$6</definedName>
    <definedName name="_xlnm.Print_Area" localSheetId="0">'01.05.2019'!$A$1:$L$550</definedName>
  </definedNames>
  <calcPr calcId="162913"/>
</workbook>
</file>

<file path=xl/calcChain.xml><?xml version="1.0" encoding="utf-8"?>
<calcChain xmlns="http://schemas.openxmlformats.org/spreadsheetml/2006/main">
  <c r="L11" i="14" l="1"/>
  <c r="L12" i="14"/>
  <c r="L13" i="14"/>
  <c r="L14" i="14"/>
  <c r="L15" i="14"/>
  <c r="L16" i="14"/>
  <c r="L17" i="14"/>
  <c r="L18" i="14"/>
  <c r="L20" i="14"/>
  <c r="L21" i="14"/>
  <c r="L22" i="14"/>
  <c r="L23" i="14"/>
  <c r="L24" i="14"/>
  <c r="L27" i="14"/>
  <c r="L29" i="14"/>
  <c r="L31" i="14"/>
  <c r="L33" i="14"/>
  <c r="L35" i="14"/>
  <c r="L37" i="14"/>
  <c r="L38" i="14"/>
  <c r="L39" i="14"/>
  <c r="L40" i="14"/>
  <c r="L41" i="14"/>
  <c r="L42" i="14"/>
  <c r="L43" i="14"/>
  <c r="L44" i="14"/>
  <c r="L45" i="14"/>
  <c r="L49" i="14"/>
  <c r="L50" i="14"/>
  <c r="L51" i="14"/>
  <c r="L52" i="14"/>
  <c r="L53" i="14"/>
  <c r="L54" i="14"/>
  <c r="L55" i="14"/>
  <c r="L56" i="14"/>
  <c r="L57" i="14"/>
  <c r="L58" i="14"/>
  <c r="L59" i="14"/>
  <c r="L60" i="14"/>
  <c r="L63" i="14"/>
  <c r="L64" i="14"/>
  <c r="L65" i="14"/>
  <c r="L66" i="14"/>
  <c r="L68" i="14"/>
  <c r="L69" i="14"/>
  <c r="L70" i="14"/>
  <c r="L71" i="14"/>
  <c r="L72" i="14"/>
  <c r="L73" i="14"/>
  <c r="L74" i="14"/>
  <c r="L75" i="14"/>
  <c r="L76" i="14"/>
  <c r="L78" i="14"/>
  <c r="L80" i="14"/>
  <c r="L81" i="14"/>
  <c r="L84" i="14"/>
  <c r="L85" i="14"/>
  <c r="L89" i="14"/>
  <c r="L90" i="14"/>
  <c r="L92" i="14"/>
  <c r="L94" i="14"/>
  <c r="L95" i="14"/>
  <c r="L96" i="14"/>
  <c r="L97" i="14"/>
  <c r="L98" i="14"/>
  <c r="L101" i="14"/>
  <c r="L103" i="14"/>
  <c r="L104" i="14"/>
  <c r="L105" i="14"/>
  <c r="L106" i="14"/>
  <c r="L107" i="14"/>
  <c r="L110" i="14"/>
  <c r="L111" i="14"/>
  <c r="L112" i="14"/>
  <c r="L113" i="14"/>
  <c r="L114" i="14"/>
  <c r="L115" i="14"/>
  <c r="L116" i="14"/>
  <c r="L117" i="14"/>
  <c r="L118" i="14"/>
  <c r="L119" i="14"/>
  <c r="L120" i="14"/>
  <c r="L121" i="14"/>
  <c r="L126" i="14"/>
  <c r="L127" i="14"/>
  <c r="L128" i="14"/>
  <c r="L129" i="14"/>
  <c r="L130" i="14"/>
  <c r="L131" i="14"/>
  <c r="L132" i="14"/>
  <c r="L133" i="14"/>
  <c r="L134" i="14"/>
  <c r="L135" i="14"/>
  <c r="L138" i="14"/>
  <c r="L139" i="14"/>
  <c r="L140" i="14"/>
  <c r="L141" i="14"/>
  <c r="L142" i="14"/>
  <c r="L143" i="14"/>
  <c r="L144" i="14"/>
  <c r="L145" i="14"/>
  <c r="L146" i="14"/>
  <c r="L147" i="14"/>
  <c r="L148" i="14"/>
  <c r="L149" i="14"/>
  <c r="L150" i="14"/>
  <c r="L151" i="14"/>
  <c r="L152" i="14"/>
  <c r="L154" i="14"/>
  <c r="L156" i="14"/>
  <c r="L157" i="14"/>
  <c r="L158" i="14"/>
  <c r="L159" i="14"/>
  <c r="L160" i="14"/>
  <c r="L161" i="14"/>
  <c r="L162" i="14"/>
  <c r="L163" i="14"/>
  <c r="L164" i="14"/>
  <c r="L165" i="14"/>
  <c r="L166" i="14"/>
  <c r="L167" i="14"/>
  <c r="L168" i="14"/>
  <c r="L169" i="14"/>
  <c r="L170" i="14"/>
  <c r="L171" i="14"/>
  <c r="L172" i="14"/>
  <c r="L174" i="14"/>
  <c r="L175" i="14"/>
  <c r="L176" i="14"/>
  <c r="L177" i="14"/>
  <c r="L178" i="14"/>
  <c r="L179" i="14"/>
  <c r="L180" i="14"/>
  <c r="L181" i="14"/>
  <c r="L182" i="14"/>
  <c r="L183" i="14"/>
  <c r="L184" i="14"/>
  <c r="L185" i="14"/>
  <c r="L186" i="14"/>
  <c r="L190" i="14"/>
  <c r="L191" i="14"/>
  <c r="L192" i="14"/>
  <c r="L193" i="14"/>
  <c r="L194" i="14"/>
  <c r="L195" i="14"/>
  <c r="L196" i="14"/>
  <c r="L197" i="14"/>
  <c r="L198" i="14"/>
  <c r="L199" i="14"/>
  <c r="L200" i="14"/>
  <c r="L201" i="14"/>
  <c r="L202" i="14"/>
  <c r="L203" i="14"/>
  <c r="L204" i="14"/>
  <c r="L216" i="14"/>
  <c r="L217" i="14"/>
  <c r="L218" i="14"/>
  <c r="L219" i="14"/>
  <c r="L220" i="14"/>
  <c r="L221" i="14"/>
  <c r="L222" i="14"/>
  <c r="L223" i="14"/>
  <c r="L224" i="14"/>
  <c r="L225" i="14"/>
  <c r="L226" i="14"/>
  <c r="L227" i="14"/>
  <c r="L228" i="14"/>
  <c r="L229" i="14"/>
  <c r="L232" i="14"/>
  <c r="L233" i="14"/>
  <c r="L237" i="14"/>
  <c r="L238" i="14"/>
  <c r="L241" i="14"/>
  <c r="L242" i="14"/>
  <c r="L255" i="14"/>
  <c r="L270" i="14"/>
  <c r="L271" i="14"/>
  <c r="L274" i="14"/>
  <c r="L275" i="14"/>
  <c r="L276" i="14"/>
  <c r="L290" i="14"/>
  <c r="L291" i="14"/>
  <c r="L292" i="14"/>
  <c r="L293" i="14"/>
  <c r="L294" i="14"/>
  <c r="L307" i="14"/>
  <c r="L310" i="14"/>
  <c r="L311" i="14"/>
  <c r="L312" i="14"/>
  <c r="L313" i="14"/>
  <c r="L315" i="14"/>
  <c r="L316" i="14"/>
  <c r="L317" i="14"/>
  <c r="L320" i="14"/>
  <c r="L321" i="14"/>
  <c r="L324" i="14"/>
  <c r="L325" i="14"/>
  <c r="L326" i="14"/>
  <c r="L327" i="14"/>
  <c r="L328" i="14"/>
  <c r="L329" i="14"/>
  <c r="L330" i="14"/>
  <c r="L331" i="14"/>
  <c r="L332" i="14"/>
  <c r="L333" i="14"/>
  <c r="L334" i="14"/>
  <c r="L335" i="14"/>
  <c r="L336" i="14"/>
  <c r="L337" i="14"/>
  <c r="L338" i="14"/>
  <c r="L345" i="14"/>
  <c r="L346" i="14"/>
  <c r="L347" i="14"/>
  <c r="L348" i="14"/>
  <c r="L351" i="14"/>
  <c r="L352" i="14"/>
  <c r="L353" i="14"/>
  <c r="L354" i="14"/>
  <c r="L357" i="14"/>
  <c r="L358" i="14"/>
  <c r="L377" i="14"/>
  <c r="L378" i="14"/>
  <c r="L381" i="14"/>
  <c r="L382" i="14"/>
  <c r="L383" i="14"/>
  <c r="L387" i="14"/>
  <c r="L388" i="14"/>
  <c r="L389" i="14"/>
  <c r="L390" i="14"/>
  <c r="L391" i="14"/>
  <c r="L392" i="14"/>
  <c r="L393" i="14"/>
  <c r="L394" i="14"/>
  <c r="L395" i="14"/>
  <c r="L397" i="14"/>
  <c r="L399" i="14"/>
  <c r="L400" i="14"/>
  <c r="L401" i="14"/>
  <c r="L402" i="14"/>
  <c r="L404" i="14"/>
  <c r="L405" i="14"/>
  <c r="L406" i="14"/>
  <c r="L407" i="14"/>
  <c r="L435" i="14"/>
  <c r="L436" i="14"/>
  <c r="L437" i="14"/>
  <c r="L438" i="14"/>
  <c r="L439" i="14"/>
  <c r="L440" i="14"/>
  <c r="L441" i="14"/>
  <c r="L442" i="14"/>
  <c r="L443" i="14"/>
  <c r="L446" i="14"/>
  <c r="L447" i="14"/>
  <c r="L448" i="14"/>
  <c r="L449" i="14"/>
  <c r="L450" i="14"/>
  <c r="L451" i="14"/>
  <c r="L452" i="14"/>
  <c r="L453" i="14"/>
  <c r="L454" i="14"/>
  <c r="L455" i="14"/>
  <c r="L456" i="14"/>
  <c r="L457" i="14"/>
  <c r="L459" i="14"/>
  <c r="L460" i="14"/>
  <c r="L461" i="14"/>
  <c r="L464" i="14"/>
  <c r="L465" i="14"/>
  <c r="L468" i="14"/>
  <c r="L469" i="14"/>
  <c r="L471" i="14"/>
  <c r="L472" i="14"/>
  <c r="L473" i="14"/>
  <c r="L474" i="14"/>
  <c r="L475" i="14"/>
  <c r="L476" i="14"/>
  <c r="L477" i="14"/>
  <c r="L478" i="14"/>
  <c r="L479" i="14"/>
  <c r="L480" i="14"/>
  <c r="L481" i="14"/>
  <c r="L482" i="14"/>
  <c r="L483" i="14"/>
  <c r="L484" i="14"/>
  <c r="L485" i="14"/>
  <c r="L486" i="14"/>
  <c r="L487" i="14"/>
  <c r="L488" i="14"/>
  <c r="L489" i="14"/>
  <c r="L490" i="14"/>
  <c r="L491" i="14"/>
  <c r="L492" i="14"/>
  <c r="L493" i="14"/>
  <c r="L494" i="14"/>
  <c r="L495" i="14"/>
  <c r="L496" i="14"/>
  <c r="L497" i="14"/>
  <c r="L498" i="14"/>
  <c r="L499" i="14"/>
  <c r="L500" i="14"/>
  <c r="L501" i="14"/>
  <c r="L502" i="14"/>
  <c r="L503" i="14"/>
  <c r="L504" i="14"/>
  <c r="L505" i="14"/>
  <c r="L506" i="14"/>
  <c r="L507" i="14"/>
  <c r="L508" i="14"/>
  <c r="L509" i="14"/>
  <c r="L510" i="14"/>
  <c r="L511" i="14"/>
  <c r="L512" i="14"/>
  <c r="L513" i="14"/>
  <c r="L514" i="14"/>
  <c r="L515" i="14"/>
  <c r="L516" i="14"/>
  <c r="L518" i="14"/>
  <c r="L520" i="14"/>
  <c r="L521" i="14"/>
  <c r="L522" i="14"/>
  <c r="L523" i="14"/>
  <c r="L524" i="14"/>
  <c r="L525" i="14"/>
  <c r="L526" i="14"/>
  <c r="L527" i="14"/>
  <c r="L528" i="14"/>
  <c r="L529" i="14"/>
  <c r="L530" i="14"/>
  <c r="L531" i="14"/>
  <c r="L532" i="14"/>
  <c r="L533" i="14"/>
  <c r="L534" i="14"/>
  <c r="L535" i="14"/>
  <c r="L536" i="14"/>
  <c r="L539" i="14"/>
  <c r="L540" i="14"/>
  <c r="L541" i="14"/>
  <c r="L542" i="14"/>
  <c r="L543" i="14"/>
  <c r="L544" i="14"/>
  <c r="L545" i="14"/>
  <c r="L546" i="14"/>
  <c r="J231" i="14"/>
  <c r="I231" i="14"/>
  <c r="J230" i="14"/>
  <c r="I230" i="14"/>
  <c r="D543" i="14" l="1"/>
  <c r="D545" i="14" s="1"/>
  <c r="J545" i="14" s="1"/>
  <c r="D539" i="14"/>
  <c r="D541" i="14" s="1"/>
  <c r="J541" i="14" s="1"/>
  <c r="C539" i="14"/>
  <c r="C542" i="14" s="1"/>
  <c r="I542" i="14" s="1"/>
  <c r="D513" i="14"/>
  <c r="C499" i="14"/>
  <c r="I499" i="14" s="1"/>
  <c r="C493" i="14"/>
  <c r="I493" i="14" s="1"/>
  <c r="C485" i="14"/>
  <c r="I485" i="14" s="1"/>
  <c r="C473" i="14"/>
  <c r="I473" i="14" s="1"/>
  <c r="C464" i="14"/>
  <c r="I464" i="14" s="1"/>
  <c r="C455" i="14"/>
  <c r="I455" i="14" s="1"/>
  <c r="C449" i="14"/>
  <c r="I449" i="14" s="1"/>
  <c r="C436" i="14"/>
  <c r="I436" i="14" s="1"/>
  <c r="J11" i="14"/>
  <c r="J12" i="14"/>
  <c r="J13" i="14"/>
  <c r="J14" i="14"/>
  <c r="J15" i="14"/>
  <c r="J16" i="14"/>
  <c r="J17" i="14"/>
  <c r="J18" i="14"/>
  <c r="J20" i="14"/>
  <c r="J21" i="14"/>
  <c r="J22" i="14"/>
  <c r="J23" i="14"/>
  <c r="J24" i="14"/>
  <c r="J26" i="14"/>
  <c r="J27" i="14"/>
  <c r="J28" i="14"/>
  <c r="J29" i="14"/>
  <c r="J30" i="14"/>
  <c r="J31" i="14"/>
  <c r="J32" i="14"/>
  <c r="J33" i="14"/>
  <c r="J34" i="14"/>
  <c r="J35" i="14"/>
  <c r="J36" i="14"/>
  <c r="J37" i="14"/>
  <c r="J38" i="14"/>
  <c r="J39" i="14"/>
  <c r="J40" i="14"/>
  <c r="J41" i="14"/>
  <c r="J42" i="14"/>
  <c r="J43" i="14"/>
  <c r="J44" i="14"/>
  <c r="J45"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6" i="14"/>
  <c r="J77" i="14"/>
  <c r="J78" i="14"/>
  <c r="J79" i="14"/>
  <c r="J80" i="14"/>
  <c r="J81" i="14"/>
  <c r="J84" i="14"/>
  <c r="J85" i="14"/>
  <c r="J87" i="14"/>
  <c r="J88" i="14"/>
  <c r="J89" i="14"/>
  <c r="J90" i="14"/>
  <c r="J91" i="14"/>
  <c r="J93" i="14"/>
  <c r="J94" i="14"/>
  <c r="J97" i="14"/>
  <c r="J98" i="14"/>
  <c r="J99" i="14"/>
  <c r="J100" i="14"/>
  <c r="J101" i="14"/>
  <c r="J102" i="14"/>
  <c r="J105" i="14"/>
  <c r="J106" i="14"/>
  <c r="J107" i="14"/>
  <c r="J110" i="14"/>
  <c r="J111" i="14"/>
  <c r="J112" i="14"/>
  <c r="J113" i="14"/>
  <c r="J114" i="14"/>
  <c r="J115" i="14"/>
  <c r="J116" i="14"/>
  <c r="J117" i="14"/>
  <c r="J118" i="14"/>
  <c r="J119" i="14"/>
  <c r="J120" i="14"/>
  <c r="J121" i="14"/>
  <c r="J122" i="14"/>
  <c r="J123" i="14"/>
  <c r="J124" i="14"/>
  <c r="J125" i="14"/>
  <c r="J126" i="14"/>
  <c r="J127" i="14"/>
  <c r="J128" i="14"/>
  <c r="J129" i="14"/>
  <c r="J130" i="14"/>
  <c r="J131" i="14"/>
  <c r="J133" i="14"/>
  <c r="J134" i="14"/>
  <c r="J135" i="14"/>
  <c r="J136" i="14"/>
  <c r="J138" i="14"/>
  <c r="J139" i="14"/>
  <c r="J140" i="14"/>
  <c r="J141" i="14"/>
  <c r="J142" i="14"/>
  <c r="J143" i="14"/>
  <c r="J144" i="14"/>
  <c r="J145" i="14"/>
  <c r="J146" i="14"/>
  <c r="J147" i="14"/>
  <c r="J148" i="14"/>
  <c r="J149" i="14"/>
  <c r="J150" i="14"/>
  <c r="J151" i="14"/>
  <c r="J152" i="14"/>
  <c r="J153" i="14"/>
  <c r="J154" i="14"/>
  <c r="J156" i="14"/>
  <c r="J157" i="14"/>
  <c r="J158" i="14"/>
  <c r="J159" i="14"/>
  <c r="J160" i="14"/>
  <c r="J161" i="14"/>
  <c r="J162" i="14"/>
  <c r="J163" i="14"/>
  <c r="J164" i="14"/>
  <c r="J165" i="14"/>
  <c r="J166" i="14"/>
  <c r="J167" i="14"/>
  <c r="J168" i="14"/>
  <c r="J169" i="14"/>
  <c r="J170" i="14"/>
  <c r="J171" i="14"/>
  <c r="J172" i="14"/>
  <c r="J173" i="14"/>
  <c r="J177" i="14"/>
  <c r="J178" i="14"/>
  <c r="J179" i="14"/>
  <c r="J180" i="14"/>
  <c r="J181" i="14"/>
  <c r="J182" i="14"/>
  <c r="J185" i="14"/>
  <c r="J186" i="14"/>
  <c r="J190" i="14"/>
  <c r="J193" i="14"/>
  <c r="J194" i="14"/>
  <c r="J195" i="14"/>
  <c r="J196" i="14"/>
  <c r="J197" i="14"/>
  <c r="J198" i="14"/>
  <c r="J199" i="14"/>
  <c r="J200" i="14"/>
  <c r="J201" i="14"/>
  <c r="J202" i="14"/>
  <c r="J203" i="14"/>
  <c r="J204" i="14"/>
  <c r="J207" i="14"/>
  <c r="J208" i="14"/>
  <c r="J209" i="14"/>
  <c r="J210" i="14"/>
  <c r="J216" i="14"/>
  <c r="J217" i="14"/>
  <c r="J218" i="14"/>
  <c r="J219" i="14"/>
  <c r="J220" i="14"/>
  <c r="J223" i="14"/>
  <c r="J224" i="14"/>
  <c r="J225" i="14"/>
  <c r="J226" i="14"/>
  <c r="J227"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6" i="14"/>
  <c r="J257" i="14"/>
  <c r="J258" i="14"/>
  <c r="J259" i="14"/>
  <c r="J260" i="14"/>
  <c r="J261" i="14"/>
  <c r="J262" i="14"/>
  <c r="J263" i="14"/>
  <c r="J264" i="14"/>
  <c r="J265" i="14"/>
  <c r="J266" i="14"/>
  <c r="J267" i="14"/>
  <c r="J268" i="14"/>
  <c r="J269" i="14"/>
  <c r="J271" i="14"/>
  <c r="J272" i="14"/>
  <c r="J273" i="14"/>
  <c r="J274" i="14"/>
  <c r="J275" i="14"/>
  <c r="J276" i="14"/>
  <c r="J277" i="14"/>
  <c r="J278" i="14"/>
  <c r="J279" i="14"/>
  <c r="J280" i="14"/>
  <c r="J281" i="14"/>
  <c r="J282" i="14"/>
  <c r="J283" i="14"/>
  <c r="J284" i="14"/>
  <c r="J285" i="14"/>
  <c r="J286" i="14"/>
  <c r="J287" i="14"/>
  <c r="J288" i="14"/>
  <c r="J289" i="14"/>
  <c r="J290" i="14"/>
  <c r="J291" i="14"/>
  <c r="J292" i="14"/>
  <c r="J294" i="14"/>
  <c r="J295" i="14"/>
  <c r="J296" i="14"/>
  <c r="J297" i="14"/>
  <c r="J298" i="14"/>
  <c r="J299" i="14"/>
  <c r="J300" i="14"/>
  <c r="J301" i="14"/>
  <c r="J302" i="14"/>
  <c r="J303" i="14"/>
  <c r="J304"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9" i="14"/>
  <c r="J380"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7" i="14"/>
  <c r="J518" i="14"/>
  <c r="J519" i="14"/>
  <c r="J520" i="14"/>
  <c r="J521" i="14"/>
  <c r="J522" i="14"/>
  <c r="J523" i="14"/>
  <c r="J524" i="14"/>
  <c r="J525" i="14"/>
  <c r="J526" i="14"/>
  <c r="J529" i="14"/>
  <c r="J530" i="14"/>
  <c r="J531" i="14"/>
  <c r="J532" i="14"/>
  <c r="J533" i="14"/>
  <c r="J534" i="14"/>
  <c r="J535" i="14"/>
  <c r="J536" i="14"/>
  <c r="I11" i="14"/>
  <c r="I12" i="14"/>
  <c r="I13" i="14"/>
  <c r="I14" i="14"/>
  <c r="I15" i="14"/>
  <c r="I16" i="14"/>
  <c r="I17" i="14"/>
  <c r="I18" i="14"/>
  <c r="I20" i="14"/>
  <c r="I21" i="14"/>
  <c r="I22" i="14"/>
  <c r="I23" i="14"/>
  <c r="I24" i="14"/>
  <c r="I26" i="14"/>
  <c r="I27" i="14"/>
  <c r="I28" i="14"/>
  <c r="I29" i="14"/>
  <c r="I30" i="14"/>
  <c r="I31" i="14"/>
  <c r="I32" i="14"/>
  <c r="I33" i="14"/>
  <c r="I34" i="14"/>
  <c r="I35" i="14"/>
  <c r="I36" i="14"/>
  <c r="I37" i="14"/>
  <c r="I38" i="14"/>
  <c r="I39" i="14"/>
  <c r="I40" i="14"/>
  <c r="I41" i="14"/>
  <c r="I42" i="14"/>
  <c r="I43" i="14"/>
  <c r="I44" i="14"/>
  <c r="I45"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6" i="14"/>
  <c r="I77" i="14"/>
  <c r="I78" i="14"/>
  <c r="I79" i="14"/>
  <c r="I80" i="14"/>
  <c r="I81" i="14"/>
  <c r="I84" i="14"/>
  <c r="I85" i="14"/>
  <c r="I87" i="14"/>
  <c r="I88" i="14"/>
  <c r="I89" i="14"/>
  <c r="I90" i="14"/>
  <c r="I91" i="14"/>
  <c r="I93" i="14"/>
  <c r="I94" i="14"/>
  <c r="I97" i="14"/>
  <c r="I98" i="14"/>
  <c r="I99" i="14"/>
  <c r="I100" i="14"/>
  <c r="I101" i="14"/>
  <c r="I102" i="14"/>
  <c r="I105" i="14"/>
  <c r="I106" i="14"/>
  <c r="I107" i="14"/>
  <c r="I110" i="14"/>
  <c r="I111" i="14"/>
  <c r="I112" i="14"/>
  <c r="I113" i="14"/>
  <c r="I114" i="14"/>
  <c r="I115" i="14"/>
  <c r="I116" i="14"/>
  <c r="I117" i="14"/>
  <c r="I118" i="14"/>
  <c r="I119" i="14"/>
  <c r="I120" i="14"/>
  <c r="I121" i="14"/>
  <c r="I122" i="14"/>
  <c r="I123" i="14"/>
  <c r="I124" i="14"/>
  <c r="I125" i="14"/>
  <c r="I126" i="14"/>
  <c r="I127" i="14"/>
  <c r="I128" i="14"/>
  <c r="I129" i="14"/>
  <c r="I130" i="14"/>
  <c r="I131" i="14"/>
  <c r="I133" i="14"/>
  <c r="I134" i="14"/>
  <c r="I135" i="14"/>
  <c r="I136" i="14"/>
  <c r="I138" i="14"/>
  <c r="I139" i="14"/>
  <c r="I140" i="14"/>
  <c r="I141" i="14"/>
  <c r="I142" i="14"/>
  <c r="I143" i="14"/>
  <c r="I144" i="14"/>
  <c r="I145" i="14"/>
  <c r="I146" i="14"/>
  <c r="I147" i="14"/>
  <c r="I148" i="14"/>
  <c r="I149" i="14"/>
  <c r="I150" i="14"/>
  <c r="I151" i="14"/>
  <c r="I152" i="14"/>
  <c r="I153" i="14"/>
  <c r="I154" i="14"/>
  <c r="I156" i="14"/>
  <c r="I157" i="14"/>
  <c r="I158" i="14"/>
  <c r="I159" i="14"/>
  <c r="I160" i="14"/>
  <c r="I161" i="14"/>
  <c r="I162" i="14"/>
  <c r="I163" i="14"/>
  <c r="I164" i="14"/>
  <c r="I165" i="14"/>
  <c r="I166" i="14"/>
  <c r="I167" i="14"/>
  <c r="I168" i="14"/>
  <c r="I169" i="14"/>
  <c r="I170" i="14"/>
  <c r="I171" i="14"/>
  <c r="I172" i="14"/>
  <c r="I173" i="14"/>
  <c r="I177" i="14"/>
  <c r="I178" i="14"/>
  <c r="I179" i="14"/>
  <c r="I180" i="14"/>
  <c r="I181" i="14"/>
  <c r="I182" i="14"/>
  <c r="I185" i="14"/>
  <c r="I186" i="14"/>
  <c r="I190" i="14"/>
  <c r="I193" i="14"/>
  <c r="I194" i="14"/>
  <c r="I195" i="14"/>
  <c r="I196" i="14"/>
  <c r="I197" i="14"/>
  <c r="I198" i="14"/>
  <c r="I199" i="14"/>
  <c r="I200" i="14"/>
  <c r="I201" i="14"/>
  <c r="I202" i="14"/>
  <c r="I203" i="14"/>
  <c r="I204" i="14"/>
  <c r="I207" i="14"/>
  <c r="I208" i="14"/>
  <c r="I209" i="14"/>
  <c r="I210" i="14"/>
  <c r="I216" i="14"/>
  <c r="I217" i="14"/>
  <c r="I218" i="14"/>
  <c r="I219" i="14"/>
  <c r="I220" i="14"/>
  <c r="I223" i="14"/>
  <c r="I224" i="14"/>
  <c r="I225" i="14"/>
  <c r="I226" i="14"/>
  <c r="I227"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6" i="14"/>
  <c r="I257" i="14"/>
  <c r="I258" i="14"/>
  <c r="I259" i="14"/>
  <c r="I260" i="14"/>
  <c r="I261" i="14"/>
  <c r="I262" i="14"/>
  <c r="I263" i="14"/>
  <c r="I264" i="14"/>
  <c r="I265" i="14"/>
  <c r="I266" i="14"/>
  <c r="I267" i="14"/>
  <c r="I268" i="14"/>
  <c r="I269" i="14"/>
  <c r="I271" i="14"/>
  <c r="I272" i="14"/>
  <c r="I273" i="14"/>
  <c r="I274" i="14"/>
  <c r="I275" i="14"/>
  <c r="I276" i="14"/>
  <c r="I277" i="14"/>
  <c r="I278" i="14"/>
  <c r="I279" i="14"/>
  <c r="I280" i="14"/>
  <c r="I281" i="14"/>
  <c r="I282" i="14"/>
  <c r="I283" i="14"/>
  <c r="I284" i="14"/>
  <c r="I285" i="14"/>
  <c r="I286" i="14"/>
  <c r="I287" i="14"/>
  <c r="I288" i="14"/>
  <c r="I289" i="14"/>
  <c r="I290" i="14"/>
  <c r="I291" i="14"/>
  <c r="I292" i="14"/>
  <c r="I294" i="14"/>
  <c r="I295" i="14"/>
  <c r="I296" i="14"/>
  <c r="I297" i="14"/>
  <c r="I298" i="14"/>
  <c r="I299" i="14"/>
  <c r="I300" i="14"/>
  <c r="I301" i="14"/>
  <c r="I302" i="14"/>
  <c r="I303" i="14"/>
  <c r="I304"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9" i="14"/>
  <c r="I380" i="14"/>
  <c r="I437" i="14"/>
  <c r="I438" i="14"/>
  <c r="I439" i="14"/>
  <c r="I440" i="14"/>
  <c r="I441" i="14"/>
  <c r="I442" i="14"/>
  <c r="I443" i="14"/>
  <c r="I444" i="14"/>
  <c r="I445" i="14"/>
  <c r="I446" i="14"/>
  <c r="I447" i="14"/>
  <c r="I448" i="14"/>
  <c r="I450" i="14"/>
  <c r="I451" i="14"/>
  <c r="I452" i="14"/>
  <c r="I453" i="14"/>
  <c r="I454" i="14"/>
  <c r="I456" i="14"/>
  <c r="I457" i="14"/>
  <c r="I458" i="14"/>
  <c r="I459" i="14"/>
  <c r="I460" i="14"/>
  <c r="I461" i="14"/>
  <c r="I462" i="14"/>
  <c r="I463" i="14"/>
  <c r="I465" i="14"/>
  <c r="I466" i="14"/>
  <c r="I467" i="14"/>
  <c r="I468" i="14"/>
  <c r="I469" i="14"/>
  <c r="I470" i="14"/>
  <c r="I471" i="14"/>
  <c r="I472" i="14"/>
  <c r="I474" i="14"/>
  <c r="I475" i="14"/>
  <c r="I476" i="14"/>
  <c r="I477" i="14"/>
  <c r="I478" i="14"/>
  <c r="I479" i="14"/>
  <c r="I480" i="14"/>
  <c r="I481" i="14"/>
  <c r="I482" i="14"/>
  <c r="I483" i="14"/>
  <c r="I484" i="14"/>
  <c r="I486" i="14"/>
  <c r="I487" i="14"/>
  <c r="I488" i="14"/>
  <c r="I489" i="14"/>
  <c r="I490" i="14"/>
  <c r="I491" i="14"/>
  <c r="I492" i="14"/>
  <c r="I494" i="14"/>
  <c r="I495" i="14"/>
  <c r="I496" i="14"/>
  <c r="I497" i="14"/>
  <c r="I498" i="14"/>
  <c r="I500" i="14"/>
  <c r="I501" i="14"/>
  <c r="I502" i="14"/>
  <c r="I503" i="14"/>
  <c r="I504" i="14"/>
  <c r="I505" i="14"/>
  <c r="I506" i="14"/>
  <c r="I507" i="14"/>
  <c r="I508" i="14"/>
  <c r="I509" i="14"/>
  <c r="I510" i="14"/>
  <c r="I511" i="14"/>
  <c r="I512" i="14"/>
  <c r="I517" i="14"/>
  <c r="I518" i="14"/>
  <c r="I519" i="14"/>
  <c r="I520" i="14"/>
  <c r="I521" i="14"/>
  <c r="I522" i="14"/>
  <c r="I523" i="14"/>
  <c r="I524" i="14"/>
  <c r="I525" i="14"/>
  <c r="I526" i="14"/>
  <c r="I529" i="14"/>
  <c r="I530" i="14"/>
  <c r="I531" i="14"/>
  <c r="I532" i="14"/>
  <c r="I533" i="14"/>
  <c r="I534" i="14"/>
  <c r="I535" i="14"/>
  <c r="I536" i="14"/>
  <c r="J539" i="14" l="1"/>
  <c r="I539" i="14"/>
  <c r="C435" i="14"/>
  <c r="C513" i="14" s="1"/>
  <c r="D538" i="14"/>
  <c r="D537" i="14" s="1"/>
  <c r="D514" i="14" s="1"/>
  <c r="D546" i="14"/>
  <c r="J546" i="14" s="1"/>
  <c r="C541" i="14"/>
  <c r="I541" i="14" s="1"/>
  <c r="C543" i="14"/>
  <c r="D540" i="14"/>
  <c r="J540" i="14" s="1"/>
  <c r="D542" i="14"/>
  <c r="J542" i="14" s="1"/>
  <c r="D544" i="14"/>
  <c r="J544" i="14" s="1"/>
  <c r="J543" i="14"/>
  <c r="C540" i="14"/>
  <c r="I540" i="14" s="1"/>
  <c r="I435" i="14" l="1"/>
  <c r="J537" i="14"/>
  <c r="J538" i="14"/>
  <c r="C546" i="14"/>
  <c r="I546" i="14" s="1"/>
  <c r="C544" i="14"/>
  <c r="I544" i="14" s="1"/>
  <c r="C538" i="14"/>
  <c r="I543" i="14"/>
  <c r="C545" i="14"/>
  <c r="I545" i="14" s="1"/>
  <c r="C537" i="14" l="1"/>
  <c r="I538" i="14"/>
  <c r="C514" i="14" l="1"/>
  <c r="I537" i="14"/>
  <c r="M291" i="14"/>
  <c r="N291" i="14" s="1"/>
  <c r="M314" i="14" l="1"/>
  <c r="M278" i="14"/>
  <c r="L8" i="14" l="1"/>
  <c r="L9" i="14"/>
  <c r="L10" i="14"/>
  <c r="J8" i="14"/>
  <c r="J9" i="14"/>
  <c r="J10" i="14"/>
  <c r="I8" i="14"/>
  <c r="I9" i="14"/>
  <c r="I10" i="14"/>
  <c r="L7" i="14" l="1"/>
  <c r="M7" i="14" l="1"/>
  <c r="F7" i="14"/>
  <c r="G7" i="14"/>
  <c r="I7" i="14" l="1"/>
  <c r="J7" i="14" l="1"/>
</calcChain>
</file>

<file path=xl/sharedStrings.xml><?xml version="1.0" encoding="utf-8"?>
<sst xmlns="http://schemas.openxmlformats.org/spreadsheetml/2006/main" count="1153" uniqueCount="1092">
  <si>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</si>
  <si>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</si>
  <si>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</si>
  <si>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</si>
  <si>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</si>
  <si>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</si>
  <si>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</si>
  <si>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</si>
  <si>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</si>
  <si>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</si>
  <si>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</si>
  <si>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</si>
  <si>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</si>
  <si>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</si>
  <si>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</si>
  <si>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</si>
  <si>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</si>
  <si>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</si>
  <si>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</si>
  <si>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</si>
  <si>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</si>
  <si>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</si>
  <si>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</si>
  <si>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</si>
  <si>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</si>
  <si>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</si>
  <si>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</si>
  <si>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</si>
  <si>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</si>
  <si>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</si>
  <si>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</si>
  <si>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</si>
  <si>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</si>
  <si>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</si>
  <si>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</si>
  <si>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</si>
  <si>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</si>
  <si>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</si>
  <si>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</si>
  <si>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</si>
  <si>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</si>
  <si>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</si>
  <si>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</si>
  <si>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</si>
  <si>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</si>
  <si>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</si>
  <si>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</si>
  <si>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</si>
  <si>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</si>
  <si>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</si>
  <si>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</si>
  <si>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</si>
  <si>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</si>
  <si>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</si>
  <si>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</si>
  <si>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</si>
  <si>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</si>
  <si>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</si>
  <si>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</si>
  <si>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</si>
  <si>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</si>
  <si>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</si>
  <si>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</si>
  <si>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</si>
  <si>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</si>
  <si>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</si>
  <si>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</si>
  <si>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</si>
  <si>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</si>
  <si>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</si>
  <si>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</si>
  <si>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</si>
  <si>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</si>
  <si>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</si>
  <si>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</si>
  <si>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</si>
  <si>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</si>
  <si>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</si>
  <si>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</si>
  <si>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</si>
  <si>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</si>
  <si>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</si>
  <si>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</si>
  <si>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</si>
  <si>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</si>
  <si>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</si>
  <si>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</si>
  <si>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</si>
  <si>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</si>
  <si>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</si>
  <si>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</si>
  <si>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</si>
  <si>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</si>
  <si>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</si>
  <si>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</si>
  <si>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</si>
  <si>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</si>
  <si>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</si>
  <si>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</si>
  <si>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</si>
  <si>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</si>
  <si>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</si>
  <si>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</si>
  <si>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</si>
  <si>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</si>
  <si>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</si>
  <si>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</si>
  <si>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</si>
  <si>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</si>
  <si>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</si>
  <si>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</si>
  <si>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</si>
  <si>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</si>
  <si>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</si>
  <si>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</si>
  <si>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</si>
  <si>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</si>
  <si>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</si>
  <si>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</si>
  <si>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</si>
  <si>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</si>
  <si>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</si>
  <si>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</si>
  <si>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</si>
  <si>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</si>
  <si>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</si>
  <si>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</si>
  <si>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</si>
  <si>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</si>
  <si>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</si>
  <si>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</si>
  <si>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</si>
  <si>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</si>
  <si>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</si>
  <si>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</si>
  <si>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</si>
  <si>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</si>
  <si>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</si>
  <si>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</si>
  <si>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</si>
  <si>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</si>
  <si>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</si>
  <si>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</si>
  <si>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</si>
  <si>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</si>
  <si>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</si>
  <si>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</si>
  <si>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</si>
  <si>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</si>
  <si>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</si>
  <si>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</si>
  <si>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</si>
  <si>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</si>
  <si>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</si>
  <si>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</si>
  <si>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</si>
  <si>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</si>
  <si>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</si>
  <si>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</si>
  <si>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</si>
  <si>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</si>
  <si>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</si>
  <si>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</si>
  <si>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</si>
  <si>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</si>
  <si>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</si>
  <si>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</si>
  <si>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</si>
  <si>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</si>
  <si>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</si>
  <si>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</si>
  <si>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</si>
  <si>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</si>
  <si>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</si>
  <si>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</si>
  <si>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</si>
  <si>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</si>
  <si>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</si>
  <si>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</si>
  <si>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</si>
  <si>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</si>
  <si>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</si>
  <si>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</si>
  <si>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</si>
  <si>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</si>
  <si>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</si>
  <si>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</si>
  <si>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</si>
  <si>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</si>
  <si>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</si>
  <si>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</si>
  <si>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</si>
  <si>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</si>
  <si>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</si>
  <si>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</si>
  <si>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</si>
  <si>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</si>
  <si>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</si>
  <si>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</si>
  <si>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</si>
  <si>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</si>
  <si>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</si>
  <si>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</si>
  <si>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</si>
  <si>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</si>
  <si>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</si>
  <si>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</si>
  <si>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</si>
  <si>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</si>
  <si>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</si>
  <si>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</si>
  <si>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</si>
  <si>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</si>
  <si>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</si>
  <si>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</si>
  <si>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</si>
  <si>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</si>
  <si>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</si>
  <si>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</si>
  <si>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</si>
  <si>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</si>
  <si>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</si>
  <si>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</si>
  <si>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</si>
  <si>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</si>
  <si>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</si>
  <si>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</si>
  <si>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</si>
  <si>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</si>
  <si>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</si>
  <si>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</si>
  <si>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</si>
  <si>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</si>
  <si>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</si>
  <si>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</si>
  <si>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</si>
  <si>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</si>
  <si>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</si>
  <si>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</si>
  <si>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</si>
  <si>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</si>
  <si>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</si>
  <si>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</si>
  <si>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</si>
  <si>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</si>
  <si>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</si>
  <si>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</si>
  <si>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</si>
  <si>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</si>
  <si>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</si>
  <si>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</si>
  <si>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</si>
  <si>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</si>
  <si>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</si>
  <si>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</si>
  <si>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</si>
  <si>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</si>
  <si>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</si>
  <si>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</si>
  <si>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</si>
  <si>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</si>
  <si>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</si>
  <si>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</si>
  <si>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</si>
  <si>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</si>
  <si>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</si>
  <si>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</si>
  <si>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</si>
  <si>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</si>
  <si>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</si>
  <si>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</si>
  <si>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</si>
  <si>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</si>
  <si>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</si>
  <si>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</si>
  <si>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</si>
  <si>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</si>
  <si>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</si>
  <si>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</si>
  <si>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</si>
  <si>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</si>
  <si>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</si>
  <si>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</si>
  <si>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</si>
  <si>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</si>
  <si>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</si>
  <si>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</si>
  <si>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</si>
  <si>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</si>
  <si>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</si>
  <si>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</si>
  <si>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</si>
  <si>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</si>
  <si>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</si>
  <si>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</si>
  <si>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</si>
  <si>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</si>
  <si>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</si>
  <si>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</si>
  <si>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</si>
  <si>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</si>
  <si>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</si>
  <si>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</si>
  <si>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</si>
  <si>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</si>
  <si>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</si>
  <si>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</si>
  <si>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</si>
  <si>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</si>
  <si>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</si>
  <si>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</si>
  <si>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</si>
  <si>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</si>
  <si>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</si>
  <si>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</si>
  <si>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</si>
  <si>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</si>
  <si>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</si>
  <si>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</si>
  <si>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</si>
  <si>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</si>
  <si>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</si>
  <si>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</si>
  <si>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</si>
  <si>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</si>
  <si>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</si>
  <si>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</si>
  <si>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</si>
  <si>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</si>
  <si>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</si>
  <si>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</si>
  <si>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</si>
  <si>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</si>
  <si>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</si>
  <si>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</si>
  <si>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</si>
  <si>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</si>
  <si>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</si>
  <si>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</si>
  <si>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</si>
  <si>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</si>
  <si>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</si>
  <si>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</si>
  <si>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</si>
  <si>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</si>
  <si>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</si>
  <si>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</si>
  <si>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</si>
  <si>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</si>
  <si>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</si>
  <si>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</si>
  <si>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</si>
  <si>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</si>
  <si>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</si>
  <si>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</si>
  <si>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</si>
  <si>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</si>
  <si>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</si>
  <si>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</si>
  <si>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</si>
  <si>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</si>
  <si>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</si>
  <si>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</si>
  <si>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</si>
  <si>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</si>
  <si>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</si>
  <si>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</si>
  <si>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</si>
  <si>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</si>
  <si>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</si>
  <si>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</si>
  <si>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</si>
  <si>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</si>
  <si>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</si>
  <si>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</si>
  <si>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</si>
  <si>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</si>
  <si>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</si>
  <si>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</si>
  <si>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</si>
  <si>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</si>
  <si>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</si>
  <si>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</si>
  <si>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</si>
  <si>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</si>
  <si>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</si>
  <si>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</si>
  <si>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</si>
  <si>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</si>
  <si>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</si>
  <si>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</si>
  <si>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</si>
  <si>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</si>
  <si>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</si>
  <si>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</si>
  <si>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</si>
  <si>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</si>
  <si>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</si>
  <si>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</si>
  <si>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</si>
  <si>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</si>
  <si>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</si>
  <si>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</si>
  <si>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</si>
  <si>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</si>
  <si>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</si>
  <si>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</si>
  <si>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</si>
  <si>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</si>
  <si>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</si>
  <si>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</si>
  <si>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</si>
  <si>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</si>
  <si>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</si>
  <si>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</si>
  <si>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</si>
  <si>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</si>
  <si>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</si>
  <si>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</si>
  <si>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</si>
  <si>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</si>
  <si>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</si>
  <si>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</si>
  <si>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</si>
  <si>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</si>
  <si>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</si>
  <si>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</si>
  <si>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</si>
  <si>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</si>
  <si>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</si>
  <si>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</si>
  <si>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</si>
  <si>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</si>
  <si>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</si>
  <si>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</si>
  <si>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</si>
  <si>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</si>
  <si>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</si>
  <si>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</si>
  <si>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</si>
  <si>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</si>
  <si>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</si>
  <si>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</si>
  <si>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</si>
  <si>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</si>
  <si>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</si>
  <si>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</si>
  <si>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</si>
  <si>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</si>
  <si>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</si>
  <si>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</si>
  <si>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</si>
  <si>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</si>
  <si>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</si>
  <si>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</si>
  <si>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</si>
  <si>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</si>
  <si>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</si>
  <si>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</si>
  <si>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</si>
  <si>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</si>
  <si>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</si>
  <si>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</si>
  <si>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</si>
  <si>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</si>
  <si>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</si>
  <si>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</si>
  <si>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</si>
  <si>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</si>
  <si>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</si>
  <si>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</si>
  <si>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</si>
  <si>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</si>
  <si>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</si>
  <si>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</si>
  <si>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</si>
  <si>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</si>
  <si>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</si>
  <si>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</si>
  <si>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</si>
  <si>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</si>
  <si>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</si>
  <si>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</si>
  <si>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</si>
  <si>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</si>
  <si>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</si>
  <si>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</si>
  <si>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</si>
  <si>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</si>
  <si>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</si>
  <si>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</si>
  <si>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</si>
  <si>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</si>
  <si>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</si>
  <si>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</si>
  <si>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</si>
  <si>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</si>
  <si>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</si>
  <si>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</si>
  <si>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</si>
  <si>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</si>
  <si>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</si>
  <si>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</si>
  <si>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</si>
  <si>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</si>
  <si>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</si>
  <si>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</si>
  <si>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</si>
  <si>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</si>
  <si>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</si>
  <si>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</si>
  <si>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</si>
  <si>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</si>
  <si>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</si>
  <si>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</si>
  <si>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</si>
  <si>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</si>
  <si>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</si>
  <si>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</si>
  <si>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</si>
  <si>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</si>
  <si>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</si>
  <si>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</si>
  <si>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</si>
  <si>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</si>
  <si>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</si>
  <si>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</si>
  <si>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</si>
  <si>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</si>
  <si>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</si>
  <si>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</si>
  <si>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</si>
  <si>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</si>
  <si>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</si>
  <si>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</si>
  <si>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</si>
  <si>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</si>
  <si>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</si>
  <si>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</si>
  <si>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</si>
  <si>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</si>
  <si>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</si>
  <si>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</si>
  <si>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</si>
  <si>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</si>
  <si>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</si>
  <si>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</si>
  <si>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</si>
  <si>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</si>
  <si>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</si>
  <si>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</si>
  <si>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</si>
  <si>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</si>
  <si>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</si>
  <si>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</si>
  <si>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</si>
  <si>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</si>
  <si>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</si>
  <si>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</si>
  <si>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</si>
  <si>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</si>
  <si>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</si>
  <si>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</si>
  <si>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</si>
  <si>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</si>
  <si>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</si>
  <si>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</si>
  <si>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</si>
  <si>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</si>
  <si>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</si>
  <si>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</si>
  <si>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</si>
  <si>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</si>
  <si>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</si>
  <si>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</si>
  <si>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</si>
  <si>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</si>
  <si>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</si>
  <si>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</si>
  <si>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</si>
  <si>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</si>
  <si>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</si>
  <si>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</si>
  <si>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</si>
  <si>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</si>
  <si>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</si>
  <si>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</si>
  <si>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</si>
  <si>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</si>
  <si>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</si>
  <si>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</si>
  <si>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</si>
  <si>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</si>
  <si>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</si>
  <si>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</si>
  <si>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</si>
  <si>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</si>
  <si>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</si>
  <si>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</si>
  <si>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</si>
  <si>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</si>
  <si>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</si>
  <si>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</si>
  <si>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</si>
  <si>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</si>
  <si>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</si>
  <si>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</si>
  <si>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</si>
  <si>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</si>
  <si>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</si>
  <si>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</si>
  <si>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</si>
  <si>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</si>
  <si>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</si>
  <si>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</si>
  <si>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</si>
  <si>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</si>
  <si>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</si>
  <si>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</si>
  <si>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</si>
  <si>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</si>
  <si>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</si>
  <si>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</si>
  <si>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</si>
  <si>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</si>
  <si>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</si>
  <si>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</si>
  <si>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</si>
  <si>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</si>
  <si>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</si>
  <si>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</si>
  <si>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</si>
  <si>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</si>
  <si>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</si>
  <si>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</si>
  <si>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</si>
  <si>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</si>
  <si>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</si>
  <si>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</si>
  <si>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</si>
  <si>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</si>
  <si>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</si>
  <si>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</si>
  <si>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</si>
  <si>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</si>
  <si>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</si>
  <si>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</si>
  <si>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</si>
  <si>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</si>
  <si>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</si>
  <si>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</si>
  <si>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</si>
  <si>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</si>
  <si>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</si>
  <si>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</si>
  <si>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</si>
  <si>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</si>
  <si>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</si>
  <si>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</si>
  <si>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</si>
  <si>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</si>
  <si>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</si>
  <si>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</si>
  <si>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</si>
  <si>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</si>
  <si>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</si>
  <si>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</si>
  <si>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</si>
  <si>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</si>
  <si>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</si>
  <si>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</si>
  <si>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</si>
  <si>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</si>
  <si>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</si>
  <si>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</si>
  <si>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</si>
  <si>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прибыль организаций, зачислявшийся до 1 января 2005 года в местные бюджеты</t>
  </si>
  <si>
    <t>Налог с владельцев транспортных средств и налог на приобретение автотранспортных средств</t>
  </si>
  <si>
    <t>Сбор на нужды образовательных учреждений, взимаемый с юридических лиц</t>
  </si>
  <si>
    <t>Плата за размещение отходов производства</t>
  </si>
  <si>
    <t>Плата за размещение твердых коммунальных отходов</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</si>
  <si>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</si>
  <si>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</si>
  <si>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</si>
  <si>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</si>
  <si>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</si>
  <si>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</si>
  <si>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</si>
  <si>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</si>
  <si>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</si>
  <si>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</si>
  <si>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</si>
  <si>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</si>
  <si>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</si>
  <si>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</si>
  <si>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</si>
  <si>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</si>
  <si>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</si>
  <si>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</si>
  <si>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</si>
  <si>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</si>
  <si>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</si>
  <si>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</si>
  <si>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</si>
  <si>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</si>
  <si>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</si>
  <si>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</si>
  <si>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</si>
  <si>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</si>
  <si>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</si>
  <si>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</si>
  <si>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</si>
  <si>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</si>
  <si>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</si>
  <si>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</si>
  <si>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</si>
  <si>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</si>
  <si>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</si>
  <si>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</si>
  <si>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</si>
  <si>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</si>
  <si>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</si>
  <si>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</si>
  <si>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</si>
  <si>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</si>
  <si>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</si>
  <si>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</si>
  <si>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</si>
  <si>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</si>
  <si>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</si>
  <si>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</si>
  <si>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</si>
  <si>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</si>
  <si>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</si>
  <si>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</si>
  <si>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</si>
  <si>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</si>
  <si>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</si>
  <si>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</si>
  <si>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</si>
  <si>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</si>
  <si>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</si>
  <si>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</si>
  <si>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</si>
  <si>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</si>
  <si>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</si>
  <si>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</si>
  <si>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</si>
  <si>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</si>
  <si>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</si>
  <si>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</si>
  <si>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</si>
  <si>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</si>
  <si>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</si>
  <si>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</si>
  <si>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</si>
  <si>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</si>
  <si>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</si>
  <si>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</si>
  <si>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</si>
  <si>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</si>
  <si>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</si>
  <si>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</si>
  <si>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</si>
  <si>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</si>
  <si>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</si>
  <si>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</si>
  <si>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</si>
  <si>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</si>
  <si>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</si>
  <si>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</si>
  <si>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</si>
  <si>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</si>
  <si>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</si>
  <si>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</si>
  <si>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</si>
  <si>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</si>
  <si>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</si>
  <si>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</si>
  <si>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</si>
  <si>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</si>
  <si>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</si>
  <si>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</si>
  <si>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00010302143010000110</t>
  </si>
  <si>
    <t>00010302231010000110</t>
  </si>
  <si>
    <t>00010302241010000110</t>
  </si>
  <si>
    <t>00010302251010000110</t>
  </si>
  <si>
    <t>00010302261010000110</t>
  </si>
  <si>
    <t>00010904020020000110</t>
  </si>
  <si>
    <t>00010906020020000110</t>
  </si>
  <si>
    <t>00011201041010000120</t>
  </si>
  <si>
    <t>00011201042010000120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</si>
  <si>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</si>
  <si>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</si>
  <si>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</si>
  <si>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</si>
  <si>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</si>
  <si>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</si>
  <si>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</si>
  <si>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</si>
  <si>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</si>
  <si>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</si>
  <si>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</si>
  <si>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</si>
  <si>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</si>
  <si>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</si>
  <si>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</si>
  <si>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</si>
  <si>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</si>
  <si>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</si>
  <si>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</si>
  <si>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</si>
  <si>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</si>
  <si>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</si>
  <si>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</si>
  <si>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</si>
  <si>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</si>
  <si>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</si>
  <si>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</si>
  <si>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</si>
  <si>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</si>
  <si>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</si>
  <si>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</si>
  <si>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</si>
  <si>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</si>
  <si>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</si>
  <si>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</si>
  <si>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</si>
  <si>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</si>
  <si>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</si>
  <si>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</si>
  <si>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</si>
  <si>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</si>
  <si>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</si>
  <si>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</si>
  <si>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</si>
  <si>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</si>
  <si>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</si>
  <si>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</si>
  <si>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</si>
  <si>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</si>
  <si>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</si>
  <si>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</si>
  <si>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</si>
  <si>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</si>
  <si>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</si>
  <si>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</si>
  <si>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</si>
  <si>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</si>
  <si>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</si>
  <si>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</si>
  <si>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</si>
  <si>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</si>
  <si>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</si>
  <si>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</si>
  <si>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</si>
  <si>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</si>
  <si>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</si>
  <si>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</si>
  <si>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</si>
  <si>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</si>
  <si>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</si>
  <si>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</si>
  <si>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</si>
  <si>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</si>
  <si>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</si>
  <si>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</si>
  <si>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</si>
  <si>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</si>
  <si>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</si>
  <si>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</si>
  <si>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</si>
  <si>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</si>
  <si>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</si>
  <si>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</si>
  <si>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</si>
  <si>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</si>
  <si>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</si>
  <si>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</si>
  <si>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</si>
  <si>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</si>
  <si>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</si>
  <si>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</si>
  <si>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</si>
  <si>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</si>
  <si>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</si>
  <si>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</si>
  <si>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</si>
  <si>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</si>
  <si>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</si>
  <si>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</si>
  <si>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</si>
  <si>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</si>
  <si>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</si>
  <si>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</si>
  <si>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</si>
  <si>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</si>
  <si>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</si>
  <si>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</si>
  <si>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</si>
  <si>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</si>
  <si>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</si>
  <si>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</si>
  <si>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</si>
  <si>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</si>
  <si>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</si>
  <si>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</si>
  <si>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</si>
  <si>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</si>
  <si>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</si>
  <si>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</si>
  <si>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</si>
  <si>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</si>
  <si>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</si>
  <si>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</si>
  <si>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</si>
  <si>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</si>
  <si>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</si>
  <si>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</si>
  <si>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</si>
  <si>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</si>
  <si>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</si>
  <si>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</si>
  <si>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</si>
  <si>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</si>
  <si>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</si>
  <si>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</si>
  <si>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</si>
  <si>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</si>
  <si>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</si>
  <si>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</si>
  <si>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</si>
  <si>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</si>
  <si>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</si>
  <si>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</si>
  <si>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</si>
  <si>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</si>
  <si>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</si>
  <si>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</si>
  <si>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</si>
  <si>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</si>
  <si>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</si>
  <si>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</si>
  <si>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</si>
  <si>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</si>
  <si>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</si>
  <si>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</si>
  <si>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</si>
  <si>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</si>
  <si>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</si>
  <si>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00021925018020000150</t>
  </si>
  <si>
    <t>00021925020020000150</t>
  </si>
  <si>
    <t>00021925041020000150</t>
  </si>
  <si>
    <t>00021925054020000150</t>
  </si>
  <si>
    <t>00021925086020000150</t>
  </si>
  <si>
    <t>00021925462020000150</t>
  </si>
  <si>
    <t>00021925467020000150</t>
  </si>
  <si>
    <t>00021925543020000150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</si>
  <si>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</si>
  <si>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</si>
  <si>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</si>
  <si>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</si>
  <si>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</si>
  <si>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</si>
  <si>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</si>
  <si>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</si>
  <si>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</si>
  <si>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</si>
  <si>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</si>
  <si>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Жилищное хозяйство</t>
  </si>
  <si>
    <t>0501</t>
  </si>
  <si>
    <t>Возврат бюджетных кредитов, предоставленных юридическим лицам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</si>
  <si>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</si>
  <si>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</si>
  <si>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</si>
  <si>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</si>
  <si>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</si>
  <si>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</si>
  <si>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</si>
  <si>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</si>
  <si>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</si>
  <si>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Государственная пошлина за повторную выдачу свидетельства о постановке на учет в налоговом органе</t>
  </si>
  <si>
    <t>Плата за выбросы загрязняющих веществ, образующихся при сжигании на факельных установках и (или) рассеивании попутного нефтяного газа</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</si>
  <si>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</si>
  <si>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</si>
  <si>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00010102050010000110</t>
  </si>
  <si>
    <t>00010807310010000110</t>
  </si>
  <si>
    <t>00011201070010000120</t>
  </si>
  <si>
    <t>00021925027020000150</t>
  </si>
  <si>
    <t>00021925081020000150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</si>
  <si>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</si>
  <si>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</si>
  <si>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Плата за выбросы загрязняющих веществ в атмосферный воздух стационарными объектами &lt;7&gt;</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</si>
  <si>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</si>
  <si>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</si>
  <si>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</si>
  <si>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</si>
  <si>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</si>
  <si>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</si>
  <si>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</si>
  <si>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</si>
  <si>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</si>
  <si>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</si>
  <si>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</si>
  <si>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</si>
  <si>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</si>
  <si>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</si>
  <si>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</si>
  <si>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</si>
  <si>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</si>
  <si>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00020225219000000150</t>
  </si>
  <si>
    <t>00020225219020000150</t>
  </si>
  <si>
    <t>00020227384000000150</t>
  </si>
  <si>
    <t>00020227384020000150</t>
  </si>
  <si>
    <t>00020400000000000000</t>
  </si>
  <si>
    <t>00020402000020000150</t>
  </si>
  <si>
    <t>00020402010020000150</t>
  </si>
  <si>
    <t>00020700000000000000</t>
  </si>
  <si>
    <t>00020702000020000150</t>
  </si>
  <si>
    <t>00020702030020000150</t>
  </si>
  <si>
    <t>00021825555020000150</t>
  </si>
  <si>
    <t>00021925042020000150</t>
  </si>
  <si>
    <t>00021925084020000150</t>
  </si>
  <si>
    <t>00021925527020000150</t>
  </si>
  <si>
    <t>00021951360020000150</t>
  </si>
  <si>
    <t>св.200</t>
  </si>
  <si>
    <t xml:space="preserve">Утверждено законом 71-ЗО от 28.12.2018 ( в ред. 18-ЗО от 23.04.2019)
</t>
  </si>
  <si>
    <t>00010901020040000110</t>
  </si>
  <si>
    <t xml:space="preserve">Начальник отдела сводного бюджетного планирования </t>
  </si>
  <si>
    <t>Г.А. Сажина</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</si>
  <si>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</si>
  <si>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Налог на прибыль организаций, зачислявшийся до 1 января 2005 года в местные бюджеты, мобилизуемый на территориях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</si>
  <si>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</si>
  <si>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</si>
  <si>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00010807131010000110</t>
  </si>
  <si>
    <t>00021925555020000150</t>
  </si>
  <si>
    <t>00021935260020000150</t>
  </si>
  <si>
    <t>СВОДКА ОБ ИСПОЛНЕНИИ ОБЛАСТНОГО БЮДЖЕТА ТВЕРСКОЙ ОБЛАСТИ
НА 1 ИЮНЯ 2019 ГОДА</t>
  </si>
  <si>
    <t>Уточненный план на 01.06.2019</t>
  </si>
  <si>
    <t>Исполнено
на 01.06.2019</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</si>
  <si>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</si>
  <si>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</si>
  <si>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</si>
  <si>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</si>
  <si>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</si>
  <si>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</si>
  <si>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</si>
  <si>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</si>
  <si>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</si>
  <si>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</si>
  <si>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</si>
  <si>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</si>
  <si>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</si>
  <si>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</si>
  <si>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</si>
  <si>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</si>
  <si>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</si>
  <si>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</si>
  <si>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</si>
  <si>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</si>
  <si>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</si>
  <si>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</si>
  <si>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</si>
  <si>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</si>
  <si>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</si>
  <si>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</si>
  <si>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</si>
  <si>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</si>
  <si>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</si>
  <si>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</si>
  <si>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</si>
  <si>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</si>
  <si>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за счет средств резервного фонда Правительства Российской Федерации</t>
  </si>
  <si>
    <t>00020249001000000151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</si>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</sst>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b/>
      <sz val="10"/>
      <color rgb="FFFF0000"/>
      <name val="Times New Roman"/>
      <family val="1"/>
      <charset val="204"/>
    </font>
    <font>
      <sz val="9"/>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3" fillId="0" borderId="0" xfId="0" applyFont="1" applyFill="1"/>
    <xf numFmtId="0" fontId="1" fillId="0" borderId="5" xfId="0" applyFont="1" applyFill="1" applyBorder="1" applyAlignment="1">
      <alignment horizontal="left" wrapText="1"/>
    </xf>
    <xf numFmtId="49" fontId="1" fillId="0" borderId="5" xfId="0" applyNumberFormat="1" applyFont="1" applyFill="1" applyBorder="1" applyAlignment="1">
      <alignment horizontal="center"/>
    </xf>
    <xf numFmtId="0" fontId="1" fillId="0" borderId="5" xfId="0" applyFont="1" applyFill="1" applyBorder="1" applyAlignment="1">
      <alignment horizontal="left" wrapText="1" indent="2"/>
    </xf>
    <xf numFmtId="49" fontId="1" fillId="0" borderId="5" xfId="0" applyNumberFormat="1" applyFont="1" applyFill="1" applyBorder="1" applyAlignment="1">
      <alignment horizontal="center" shrinkToFit="1"/>
    </xf>
    <xf numFmtId="0" fontId="2" fillId="0" borderId="5" xfId="0" applyFont="1" applyFill="1" applyBorder="1" applyAlignment="1">
      <alignment horizontal="left" wrapText="1" indent="2"/>
    </xf>
    <xf numFmtId="49" fontId="2" fillId="0" borderId="5" xfId="0" applyNumberFormat="1" applyFont="1" applyFill="1" applyBorder="1" applyAlignment="1">
      <alignment horizontal="center" shrinkToFit="1"/>
    </xf>
    <xf numFmtId="49" fontId="2" fillId="0" borderId="5" xfId="0" applyNumberFormat="1" applyFont="1" applyFill="1" applyBorder="1" applyAlignment="1">
      <alignment horizontal="center"/>
    </xf>
    <xf numFmtId="164" fontId="1" fillId="0" borderId="5" xfId="0" applyNumberFormat="1" applyFont="1" applyFill="1" applyBorder="1" applyAlignment="1">
      <alignment horizontal="right"/>
    </xf>
    <xf numFmtId="164" fontId="2" fillId="0" borderId="5"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49" fontId="5" fillId="0" borderId="0" xfId="0" applyNumberFormat="1" applyFont="1" applyFill="1"/>
    <xf numFmtId="0" fontId="2" fillId="0" borderId="0" xfId="0" applyFont="1" applyFill="1" applyAlignment="1">
      <alignment horizontal="righ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49" fontId="2" fillId="0" borderId="1" xfId="0" applyNumberFormat="1" applyFont="1" applyFill="1" applyBorder="1"/>
    <xf numFmtId="0" fontId="2" fillId="0" borderId="1" xfId="0" applyFont="1" applyFill="1" applyBorder="1" applyAlignment="1">
      <alignment horizontal="right"/>
    </xf>
    <xf numFmtId="0" fontId="7" fillId="0" borderId="5" xfId="0" applyFont="1" applyFill="1" applyBorder="1" applyAlignment="1">
      <alignment horizontal="center" vertical="center"/>
    </xf>
    <xf numFmtId="0" fontId="1" fillId="0" borderId="0" xfId="0" applyFont="1" applyFill="1"/>
    <xf numFmtId="49" fontId="2" fillId="0" borderId="0" xfId="0" applyNumberFormat="1" applyFont="1" applyFill="1"/>
    <xf numFmtId="0" fontId="4" fillId="0" borderId="0" xfId="0" applyFont="1" applyFill="1" applyAlignment="1">
      <alignment horizontal="left"/>
    </xf>
    <xf numFmtId="49" fontId="4" fillId="0" borderId="0" xfId="0" applyNumberFormat="1" applyFont="1" applyFill="1"/>
    <xf numFmtId="49" fontId="4" fillId="0" borderId="0" xfId="0" applyNumberFormat="1" applyFont="1" applyFill="1" applyAlignment="1">
      <alignment horizontal="right"/>
    </xf>
    <xf numFmtId="0" fontId="4" fillId="0" borderId="0" xfId="0" applyFont="1" applyFill="1"/>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5" xfId="0" applyNumberFormat="1" applyFont="1" applyFill="1" applyBorder="1" applyAlignment="1">
      <alignment horizontal="center" wrapText="1"/>
    </xf>
    <xf numFmtId="164" fontId="1" fillId="0" borderId="0" xfId="0" applyNumberFormat="1" applyFont="1" applyFill="1"/>
    <xf numFmtId="0" fontId="1" fillId="2" borderId="4" xfId="0" applyFont="1" applyFill="1" applyBorder="1" applyAlignment="1">
      <alignment horizontal="center" vertical="center" wrapText="1"/>
    </xf>
    <xf numFmtId="0" fontId="3" fillId="0" borderId="1" xfId="0" applyFont="1" applyFill="1" applyBorder="1"/>
    <xf numFmtId="49" fontId="4"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6" xfId="0" applyNumberFormat="1" applyFont="1" applyFill="1" applyBorder="1" applyAlignment="1">
      <alignment horizontal="center" vertical="center" wrapText="1"/>
    </xf>
    <xf numFmtId="0" fontId="2" fillId="0" borderId="7" xfId="0" applyFont="1" applyFill="1" applyBorder="1" applyAlignment="1">
      <alignment horizontal="center"/>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4" fillId="0" borderId="8" xfId="0" applyFont="1" applyFill="1" applyBorder="1" applyAlignment="1">
      <alignment horizontal="left"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549"/>
  <sheetViews>
    <sheetView showGridLines="0" showZeros="0" tabSelected="1" view="pageBreakPreview" zoomScale="90" zoomScaleNormal="90" zoomScaleSheetLayoutView="90" workbookViewId="0">
      <pane ySplit="5" topLeftCell="A531" activePane="bottomLeft" state="frozen"/>
      <selection pane="bottomLeft" activeCell="A527" sqref="A527:L527"/>
    </sheetView>
  </sheetViews>
  <sheetFormatPr defaultRowHeight="12.75" x14ac:dyDescent="0.2"/>
  <cols>
    <col min="1" max="1" width="74" style="12" customWidth="1"/>
    <col min="2" max="2" width="22.140625" style="12" customWidth="1"/>
    <col min="3" max="4" width="16.42578125" style="12" customWidth="1"/>
    <col min="5" max="5" width="15.85546875" style="12" customWidth="1"/>
    <col min="6" max="6" width="22.28515625" style="12" hidden="1" customWidth="1"/>
    <col min="7" max="7" width="17.140625" style="23" hidden="1" customWidth="1"/>
    <col min="8" max="8" width="3.28515625" style="23" hidden="1" customWidth="1"/>
    <col min="9" max="10" width="15.140625" style="15" customWidth="1"/>
    <col min="11" max="11" width="15.140625" style="1" customWidth="1"/>
    <col min="12" max="12" width="15.140625" style="16" customWidth="1"/>
    <col min="13" max="13" width="18.28515625" style="16" customWidth="1"/>
    <col min="14" max="16384" width="9.140625" style="16"/>
  </cols>
  <sheetData>
    <row r="1" spans="1:13" s="1" customFormat="1" ht="46.5" customHeight="1" x14ac:dyDescent="0.2">
      <c r="A1" s="38" t="s">
        <v>1037</v>
      </c>
      <c r="B1" s="39"/>
      <c r="C1" s="39"/>
      <c r="D1" s="39"/>
      <c r="E1" s="39"/>
      <c r="F1" s="39"/>
      <c r="G1" s="11"/>
      <c r="H1" s="11"/>
      <c r="I1" s="11"/>
      <c r="J1" s="11"/>
      <c r="K1" s="11"/>
      <c r="L1" s="11"/>
    </row>
    <row r="2" spans="1:13" x14ac:dyDescent="0.2">
      <c r="B2" s="13"/>
      <c r="C2" s="13"/>
      <c r="D2" s="13"/>
      <c r="E2" s="13"/>
      <c r="F2" s="13"/>
      <c r="G2" s="14"/>
      <c r="H2" s="14"/>
    </row>
    <row r="3" spans="1:13" x14ac:dyDescent="0.2">
      <c r="A3" s="17"/>
      <c r="B3" s="18"/>
      <c r="C3" s="18"/>
      <c r="D3" s="18"/>
      <c r="E3" s="18"/>
      <c r="F3" s="18"/>
      <c r="G3" s="19"/>
      <c r="H3" s="19"/>
      <c r="I3" s="20"/>
      <c r="J3" s="16"/>
      <c r="K3" s="33"/>
      <c r="L3" s="20" t="s">
        <v>8</v>
      </c>
    </row>
    <row r="4" spans="1:13" x14ac:dyDescent="0.2">
      <c r="A4" s="45" t="s">
        <v>0</v>
      </c>
      <c r="B4" s="45" t="s">
        <v>1</v>
      </c>
      <c r="C4" s="40" t="s">
        <v>1026</v>
      </c>
      <c r="D4" s="40" t="s">
        <v>1038</v>
      </c>
      <c r="E4" s="40" t="s">
        <v>1039</v>
      </c>
      <c r="F4" s="47" t="s">
        <v>5</v>
      </c>
      <c r="G4" s="47" t="s">
        <v>6</v>
      </c>
      <c r="H4" s="47" t="s">
        <v>7</v>
      </c>
      <c r="I4" s="42" t="s">
        <v>2</v>
      </c>
      <c r="J4" s="43"/>
      <c r="K4" s="40" t="s">
        <v>9</v>
      </c>
      <c r="L4" s="41"/>
    </row>
    <row r="5" spans="1:13" ht="80.25" customHeight="1" x14ac:dyDescent="0.2">
      <c r="A5" s="46"/>
      <c r="B5" s="46"/>
      <c r="C5" s="44"/>
      <c r="D5" s="44"/>
      <c r="E5" s="44"/>
      <c r="F5" s="48"/>
      <c r="G5" s="48"/>
      <c r="H5" s="48"/>
      <c r="I5" s="28" t="s">
        <v>3</v>
      </c>
      <c r="J5" s="29" t="s">
        <v>4</v>
      </c>
      <c r="K5" s="34" t="s">
        <v>10</v>
      </c>
      <c r="L5" s="32" t="s">
        <v>11</v>
      </c>
    </row>
    <row r="6" spans="1:13" x14ac:dyDescent="0.2">
      <c r="A6" s="21">
        <v>1</v>
      </c>
      <c r="B6" s="21">
        <v>2</v>
      </c>
      <c r="C6" s="21">
        <v>3</v>
      </c>
      <c r="D6" s="21">
        <v>4</v>
      </c>
      <c r="E6" s="21">
        <v>5</v>
      </c>
      <c r="F6" s="21">
        <v>3</v>
      </c>
      <c r="G6" s="21">
        <v>4</v>
      </c>
      <c r="H6" s="21">
        <v>5</v>
      </c>
      <c r="I6" s="21">
        <v>6</v>
      </c>
      <c r="J6" s="21">
        <v>7</v>
      </c>
      <c r="K6" s="35">
        <v>8</v>
      </c>
      <c r="L6" s="21">
        <v>9</v>
      </c>
    </row>
    <row r="7" spans="1:13" s="22" customFormat="1" x14ac:dyDescent="0.2">
      <c r="A7" s="2" t="s">
        <v>12</v>
      </c>
      <c r="B7" s="3" t="s">
        <v>445</v>
      </c>
      <c r="C7" s="9">
        <v>64637220.700000003</v>
      </c>
      <c r="D7" s="9">
        <v>64637220.700000003</v>
      </c>
      <c r="E7" s="9">
        <v>24863062.167830002</v>
      </c>
      <c r="F7" s="9" t="e">
        <f>F8+#REF!</f>
        <v>#REF!</v>
      </c>
      <c r="G7" s="9" t="e">
        <f>G8+#REF!</f>
        <v>#REF!</v>
      </c>
      <c r="H7" s="9">
        <v>2754155433.98</v>
      </c>
      <c r="I7" s="9">
        <f>E7/C7*100</f>
        <v>38.465549568145342</v>
      </c>
      <c r="J7" s="9">
        <f>E7/D7*100</f>
        <v>38.465549568145342</v>
      </c>
      <c r="K7" s="9">
        <v>23432633.99154</v>
      </c>
      <c r="L7" s="9">
        <f>E7/K7*100</f>
        <v>106.10442759788094</v>
      </c>
      <c r="M7" s="31">
        <f>D7-C7</f>
        <v>0</v>
      </c>
    </row>
    <row r="8" spans="1:13" x14ac:dyDescent="0.2">
      <c r="A8" s="4" t="s">
        <v>13</v>
      </c>
      <c r="B8" s="5" t="s">
        <v>261</v>
      </c>
      <c r="C8" s="9">
        <v>46669046.200000003</v>
      </c>
      <c r="D8" s="9">
        <v>46669046.200000003</v>
      </c>
      <c r="E8" s="9">
        <v>20125596.536959998</v>
      </c>
      <c r="F8" s="10"/>
      <c r="G8" s="10"/>
      <c r="H8" s="10"/>
      <c r="I8" s="9">
        <f t="shared" ref="I8:I72" si="0">E8/C8*100</f>
        <v>43.124079396677274</v>
      </c>
      <c r="J8" s="9">
        <f t="shared" ref="J8:J72" si="1">E8/D8*100</f>
        <v>43.124079396677274</v>
      </c>
      <c r="K8" s="9">
        <v>19356559.785560001</v>
      </c>
      <c r="L8" s="9">
        <f t="shared" ref="L8:L71" si="2">E8/K8*100</f>
        <v>103.97300326049519</v>
      </c>
    </row>
    <row r="9" spans="1:13" s="22" customFormat="1" x14ac:dyDescent="0.2">
      <c r="A9" s="4" t="s">
        <v>14</v>
      </c>
      <c r="B9" s="5" t="s">
        <v>262</v>
      </c>
      <c r="C9" s="9">
        <v>27095905</v>
      </c>
      <c r="D9" s="9">
        <v>27095905</v>
      </c>
      <c r="E9" s="9">
        <v>11330248.61304</v>
      </c>
      <c r="F9" s="10"/>
      <c r="G9" s="10"/>
      <c r="H9" s="10"/>
      <c r="I9" s="9">
        <f t="shared" si="0"/>
        <v>41.815354065642026</v>
      </c>
      <c r="J9" s="9">
        <f t="shared" si="1"/>
        <v>41.815354065642026</v>
      </c>
      <c r="K9" s="9">
        <v>10747742.657229999</v>
      </c>
      <c r="L9" s="9">
        <f t="shared" si="2"/>
        <v>105.41979813238412</v>
      </c>
    </row>
    <row r="10" spans="1:13" s="22" customFormat="1" x14ac:dyDescent="0.2">
      <c r="A10" s="6" t="s">
        <v>15</v>
      </c>
      <c r="B10" s="7" t="s">
        <v>263</v>
      </c>
      <c r="C10" s="10">
        <v>12441472</v>
      </c>
      <c r="D10" s="10">
        <v>12441472</v>
      </c>
      <c r="E10" s="10">
        <v>5871247.5557899997</v>
      </c>
      <c r="F10" s="10"/>
      <c r="G10" s="10"/>
      <c r="H10" s="10"/>
      <c r="I10" s="10">
        <f t="shared" si="0"/>
        <v>47.1909397520647</v>
      </c>
      <c r="J10" s="10">
        <f t="shared" si="1"/>
        <v>47.1909397520647</v>
      </c>
      <c r="K10" s="10">
        <v>5689476.1154799992</v>
      </c>
      <c r="L10" s="10">
        <f t="shared" si="2"/>
        <v>103.1948713136423</v>
      </c>
    </row>
    <row r="11" spans="1:13" ht="25.5" x14ac:dyDescent="0.2">
      <c r="A11" s="6" t="s">
        <v>16</v>
      </c>
      <c r="B11" s="7" t="s">
        <v>264</v>
      </c>
      <c r="C11" s="10">
        <v>12441472</v>
      </c>
      <c r="D11" s="10">
        <v>12441472</v>
      </c>
      <c r="E11" s="10">
        <v>5871247.5557899997</v>
      </c>
      <c r="F11" s="10"/>
      <c r="G11" s="10"/>
      <c r="H11" s="10"/>
      <c r="I11" s="10">
        <f t="shared" si="0"/>
        <v>47.1909397520647</v>
      </c>
      <c r="J11" s="10">
        <f t="shared" si="1"/>
        <v>47.1909397520647</v>
      </c>
      <c r="K11" s="10">
        <v>5689476.1154799992</v>
      </c>
      <c r="L11" s="10">
        <f t="shared" si="2"/>
        <v>103.1948713136423</v>
      </c>
    </row>
    <row r="12" spans="1:13" ht="25.5" x14ac:dyDescent="0.2">
      <c r="A12" s="6" t="s">
        <v>17</v>
      </c>
      <c r="B12" s="7" t="s">
        <v>265</v>
      </c>
      <c r="C12" s="10">
        <v>8933555</v>
      </c>
      <c r="D12" s="10">
        <v>8933555</v>
      </c>
      <c r="E12" s="10">
        <v>4346365.6058499999</v>
      </c>
      <c r="F12" s="10"/>
      <c r="G12" s="10"/>
      <c r="H12" s="10"/>
      <c r="I12" s="10">
        <f t="shared" si="0"/>
        <v>48.652139107555726</v>
      </c>
      <c r="J12" s="10">
        <f t="shared" si="1"/>
        <v>48.652139107555726</v>
      </c>
      <c r="K12" s="10">
        <v>4000880.5250399997</v>
      </c>
      <c r="L12" s="10">
        <f t="shared" si="2"/>
        <v>108.63522613704006</v>
      </c>
    </row>
    <row r="13" spans="1:13" ht="25.5" x14ac:dyDescent="0.2">
      <c r="A13" s="6" t="s">
        <v>18</v>
      </c>
      <c r="B13" s="7" t="s">
        <v>266</v>
      </c>
      <c r="C13" s="10">
        <v>3507917</v>
      </c>
      <c r="D13" s="10">
        <v>3507917</v>
      </c>
      <c r="E13" s="10">
        <v>1524881.94994</v>
      </c>
      <c r="F13" s="10"/>
      <c r="G13" s="10"/>
      <c r="H13" s="10"/>
      <c r="I13" s="10">
        <f t="shared" si="0"/>
        <v>43.469727189668397</v>
      </c>
      <c r="J13" s="10">
        <f t="shared" si="1"/>
        <v>43.469727189668397</v>
      </c>
      <c r="K13" s="10">
        <v>1688595.5904399999</v>
      </c>
      <c r="L13" s="10">
        <f t="shared" si="2"/>
        <v>90.304745468549939</v>
      </c>
    </row>
    <row r="14" spans="1:13" x14ac:dyDescent="0.2">
      <c r="A14" s="6" t="s">
        <v>19</v>
      </c>
      <c r="B14" s="7" t="s">
        <v>267</v>
      </c>
      <c r="C14" s="10">
        <v>14654433</v>
      </c>
      <c r="D14" s="10">
        <v>14654433</v>
      </c>
      <c r="E14" s="10">
        <v>5459001.0572499996</v>
      </c>
      <c r="F14" s="10"/>
      <c r="G14" s="10"/>
      <c r="H14" s="10"/>
      <c r="I14" s="10">
        <f t="shared" si="0"/>
        <v>37.251533766267173</v>
      </c>
      <c r="J14" s="10">
        <f t="shared" si="1"/>
        <v>37.251533766267173</v>
      </c>
      <c r="K14" s="10">
        <v>5058266.5417499999</v>
      </c>
      <c r="L14" s="10">
        <f t="shared" si="2"/>
        <v>107.92236850692645</v>
      </c>
    </row>
    <row r="15" spans="1:13" ht="51" x14ac:dyDescent="0.2">
      <c r="A15" s="6" t="s">
        <v>991</v>
      </c>
      <c r="B15" s="7" t="s">
        <v>268</v>
      </c>
      <c r="C15" s="10">
        <v>13904935</v>
      </c>
      <c r="D15" s="10">
        <v>13904935</v>
      </c>
      <c r="E15" s="10">
        <v>5192977.73245</v>
      </c>
      <c r="F15" s="10"/>
      <c r="G15" s="10"/>
      <c r="H15" s="10"/>
      <c r="I15" s="10">
        <f t="shared" si="0"/>
        <v>37.346292754694652</v>
      </c>
      <c r="J15" s="10">
        <f t="shared" si="1"/>
        <v>37.346292754694652</v>
      </c>
      <c r="K15" s="10">
        <v>4799886.6096800007</v>
      </c>
      <c r="L15" s="10">
        <f t="shared" si="2"/>
        <v>108.18959185363353</v>
      </c>
    </row>
    <row r="16" spans="1:13" ht="76.5" x14ac:dyDescent="0.2">
      <c r="A16" s="6" t="s">
        <v>20</v>
      </c>
      <c r="B16" s="7" t="s">
        <v>269</v>
      </c>
      <c r="C16" s="10">
        <v>91112</v>
      </c>
      <c r="D16" s="10">
        <v>91112</v>
      </c>
      <c r="E16" s="10">
        <v>26743.004250000002</v>
      </c>
      <c r="F16" s="10"/>
      <c r="G16" s="10"/>
      <c r="H16" s="10"/>
      <c r="I16" s="10">
        <f t="shared" si="0"/>
        <v>29.351791476424623</v>
      </c>
      <c r="J16" s="10">
        <f t="shared" si="1"/>
        <v>29.351791476424623</v>
      </c>
      <c r="K16" s="10">
        <v>23276.460019999999</v>
      </c>
      <c r="L16" s="10">
        <f t="shared" si="2"/>
        <v>114.89291854096982</v>
      </c>
    </row>
    <row r="17" spans="1:12" ht="25.5" x14ac:dyDescent="0.2">
      <c r="A17" s="6" t="s">
        <v>21</v>
      </c>
      <c r="B17" s="7" t="s">
        <v>270</v>
      </c>
      <c r="C17" s="10">
        <v>122202</v>
      </c>
      <c r="D17" s="10">
        <v>122202</v>
      </c>
      <c r="E17" s="10">
        <v>35267.956689999999</v>
      </c>
      <c r="F17" s="10"/>
      <c r="G17" s="10"/>
      <c r="H17" s="10"/>
      <c r="I17" s="10">
        <f t="shared" si="0"/>
        <v>28.860376008575962</v>
      </c>
      <c r="J17" s="10">
        <f t="shared" si="1"/>
        <v>28.860376008575962</v>
      </c>
      <c r="K17" s="10">
        <v>36051.2065</v>
      </c>
      <c r="L17" s="10">
        <f t="shared" si="2"/>
        <v>97.827396400727935</v>
      </c>
    </row>
    <row r="18" spans="1:12" ht="51" x14ac:dyDescent="0.2">
      <c r="A18" s="6" t="s">
        <v>979</v>
      </c>
      <c r="B18" s="7" t="s">
        <v>271</v>
      </c>
      <c r="C18" s="10">
        <v>536184</v>
      </c>
      <c r="D18" s="10">
        <v>536184</v>
      </c>
      <c r="E18" s="10">
        <v>204020.63984000002</v>
      </c>
      <c r="F18" s="10"/>
      <c r="G18" s="10"/>
      <c r="H18" s="10"/>
      <c r="I18" s="10">
        <f t="shared" si="0"/>
        <v>38.050490100413292</v>
      </c>
      <c r="J18" s="10">
        <f t="shared" si="1"/>
        <v>38.050490100413292</v>
      </c>
      <c r="K18" s="10">
        <v>199052.26555000001</v>
      </c>
      <c r="L18" s="10">
        <f t="shared" si="2"/>
        <v>102.49601494174001</v>
      </c>
    </row>
    <row r="19" spans="1:12" s="22" customFormat="1" ht="38.25" x14ac:dyDescent="0.2">
      <c r="A19" s="6" t="s">
        <v>980</v>
      </c>
      <c r="B19" s="7" t="s">
        <v>985</v>
      </c>
      <c r="C19" s="10">
        <v>0</v>
      </c>
      <c r="D19" s="10">
        <v>0</v>
      </c>
      <c r="E19" s="10">
        <v>-8.2759799999999988</v>
      </c>
      <c r="F19" s="10"/>
      <c r="G19" s="10"/>
      <c r="H19" s="10"/>
      <c r="I19" s="10">
        <v>0</v>
      </c>
      <c r="J19" s="10">
        <v>0</v>
      </c>
      <c r="K19" s="10">
        <v>0</v>
      </c>
      <c r="L19" s="10">
        <v>0</v>
      </c>
    </row>
    <row r="20" spans="1:12" ht="25.5" x14ac:dyDescent="0.2">
      <c r="A20" s="4" t="s">
        <v>22</v>
      </c>
      <c r="B20" s="5" t="s">
        <v>272</v>
      </c>
      <c r="C20" s="9">
        <v>6889485.9000000004</v>
      </c>
      <c r="D20" s="9">
        <v>6889485.9000000004</v>
      </c>
      <c r="E20" s="9">
        <v>2901418.8400599998</v>
      </c>
      <c r="F20" s="10"/>
      <c r="G20" s="10"/>
      <c r="H20" s="10"/>
      <c r="I20" s="9">
        <f t="shared" si="0"/>
        <v>42.11372056164597</v>
      </c>
      <c r="J20" s="9">
        <f t="shared" si="1"/>
        <v>42.11372056164597</v>
      </c>
      <c r="K20" s="9">
        <v>2466213.6692600003</v>
      </c>
      <c r="L20" s="9">
        <f t="shared" si="2"/>
        <v>117.64669364315805</v>
      </c>
    </row>
    <row r="21" spans="1:12" ht="25.5" x14ac:dyDescent="0.2">
      <c r="A21" s="6" t="s">
        <v>23</v>
      </c>
      <c r="B21" s="7" t="s">
        <v>273</v>
      </c>
      <c r="C21" s="10">
        <v>6889485.9000000004</v>
      </c>
      <c r="D21" s="10">
        <v>6889485.9000000004</v>
      </c>
      <c r="E21" s="10">
        <v>2901418.8400599998</v>
      </c>
      <c r="F21" s="10"/>
      <c r="G21" s="10"/>
      <c r="H21" s="10"/>
      <c r="I21" s="10">
        <f t="shared" si="0"/>
        <v>42.11372056164597</v>
      </c>
      <c r="J21" s="10">
        <f t="shared" si="1"/>
        <v>42.11372056164597</v>
      </c>
      <c r="K21" s="10">
        <v>2466213.6692600003</v>
      </c>
      <c r="L21" s="10">
        <f t="shared" si="2"/>
        <v>117.64669364315805</v>
      </c>
    </row>
    <row r="22" spans="1:12" ht="63.75" x14ac:dyDescent="0.2">
      <c r="A22" s="6" t="s">
        <v>24</v>
      </c>
      <c r="B22" s="7" t="s">
        <v>274</v>
      </c>
      <c r="C22" s="10">
        <v>156796</v>
      </c>
      <c r="D22" s="10">
        <v>156796</v>
      </c>
      <c r="E22" s="10">
        <v>53709.597170000001</v>
      </c>
      <c r="F22" s="10"/>
      <c r="G22" s="10"/>
      <c r="H22" s="10"/>
      <c r="I22" s="10">
        <f t="shared" si="0"/>
        <v>34.254443461567895</v>
      </c>
      <c r="J22" s="10">
        <f t="shared" si="1"/>
        <v>34.254443461567895</v>
      </c>
      <c r="K22" s="10">
        <v>61665.992760000001</v>
      </c>
      <c r="L22" s="10">
        <f t="shared" si="2"/>
        <v>87.097595880819156</v>
      </c>
    </row>
    <row r="23" spans="1:12" x14ac:dyDescent="0.2">
      <c r="A23" s="6" t="s">
        <v>25</v>
      </c>
      <c r="B23" s="7" t="s">
        <v>275</v>
      </c>
      <c r="C23" s="10">
        <v>1472520</v>
      </c>
      <c r="D23" s="10">
        <v>1472520</v>
      </c>
      <c r="E23" s="10">
        <v>589739.65854999993</v>
      </c>
      <c r="F23" s="10"/>
      <c r="G23" s="10"/>
      <c r="H23" s="10"/>
      <c r="I23" s="10">
        <f t="shared" si="0"/>
        <v>40.049687511884386</v>
      </c>
      <c r="J23" s="10">
        <f t="shared" si="1"/>
        <v>40.049687511884386</v>
      </c>
      <c r="K23" s="10">
        <v>727972.28214000002</v>
      </c>
      <c r="L23" s="10">
        <f t="shared" si="2"/>
        <v>81.011279277881101</v>
      </c>
    </row>
    <row r="24" spans="1:12" ht="25.5" x14ac:dyDescent="0.2">
      <c r="A24" s="6" t="s">
        <v>26</v>
      </c>
      <c r="B24" s="7" t="s">
        <v>276</v>
      </c>
      <c r="C24" s="10">
        <v>210</v>
      </c>
      <c r="D24" s="10">
        <v>210</v>
      </c>
      <c r="E24" s="10">
        <v>73.070999999999998</v>
      </c>
      <c r="F24" s="10"/>
      <c r="G24" s="10"/>
      <c r="H24" s="10"/>
      <c r="I24" s="10">
        <f t="shared" si="0"/>
        <v>34.795714285714283</v>
      </c>
      <c r="J24" s="10">
        <f t="shared" si="1"/>
        <v>34.795714285714283</v>
      </c>
      <c r="K24" s="10">
        <v>89.799549999999996</v>
      </c>
      <c r="L24" s="10">
        <f t="shared" si="2"/>
        <v>81.371231815749638</v>
      </c>
    </row>
    <row r="25" spans="1:12" ht="89.25" x14ac:dyDescent="0.2">
      <c r="A25" s="6" t="s">
        <v>27</v>
      </c>
      <c r="B25" s="7" t="s">
        <v>277</v>
      </c>
      <c r="C25" s="10">
        <v>0</v>
      </c>
      <c r="D25" s="10">
        <v>0</v>
      </c>
      <c r="E25" s="10">
        <v>2207.0390000000002</v>
      </c>
      <c r="F25" s="10"/>
      <c r="G25" s="10"/>
      <c r="H25" s="10"/>
      <c r="I25" s="10">
        <v>0</v>
      </c>
      <c r="J25" s="10">
        <v>0</v>
      </c>
      <c r="K25" s="10">
        <v>-21504.078149999998</v>
      </c>
      <c r="L25" s="10">
        <v>0</v>
      </c>
    </row>
    <row r="26" spans="1:12" ht="89.25" x14ac:dyDescent="0.2">
      <c r="A26" s="6" t="s">
        <v>28</v>
      </c>
      <c r="B26" s="7" t="s">
        <v>278</v>
      </c>
      <c r="C26" s="10">
        <v>1205929.7</v>
      </c>
      <c r="D26" s="10">
        <v>1205929.7</v>
      </c>
      <c r="E26" s="10">
        <v>449747.86356000003</v>
      </c>
      <c r="F26" s="10"/>
      <c r="G26" s="10"/>
      <c r="H26" s="10"/>
      <c r="I26" s="10">
        <f t="shared" si="0"/>
        <v>37.294699977950621</v>
      </c>
      <c r="J26" s="10">
        <f t="shared" si="1"/>
        <v>37.294699977950621</v>
      </c>
      <c r="K26" s="10">
        <v>220807.89980000001</v>
      </c>
      <c r="L26" s="10" t="s">
        <v>1025</v>
      </c>
    </row>
    <row r="27" spans="1:12" ht="102" x14ac:dyDescent="0.2">
      <c r="A27" s="6" t="s">
        <v>29</v>
      </c>
      <c r="B27" s="7" t="s">
        <v>279</v>
      </c>
      <c r="C27" s="10">
        <v>797250</v>
      </c>
      <c r="D27" s="10">
        <v>797250</v>
      </c>
      <c r="E27" s="10">
        <v>289220.33058000001</v>
      </c>
      <c r="F27" s="10"/>
      <c r="G27" s="10"/>
      <c r="H27" s="10"/>
      <c r="I27" s="10">
        <f t="shared" si="0"/>
        <v>36.277244349952966</v>
      </c>
      <c r="J27" s="10">
        <f t="shared" si="1"/>
        <v>36.277244349952966</v>
      </c>
      <c r="K27" s="10">
        <v>220807.89980000001</v>
      </c>
      <c r="L27" s="10">
        <f t="shared" si="2"/>
        <v>130.9827822473587</v>
      </c>
    </row>
    <row r="28" spans="1:12" ht="127.5" x14ac:dyDescent="0.2">
      <c r="A28" s="6" t="s">
        <v>671</v>
      </c>
      <c r="B28" s="7" t="s">
        <v>783</v>
      </c>
      <c r="C28" s="10">
        <v>408679.7</v>
      </c>
      <c r="D28" s="10">
        <v>408679.7</v>
      </c>
      <c r="E28" s="10">
        <v>160527.53297999999</v>
      </c>
      <c r="F28" s="10"/>
      <c r="G28" s="10"/>
      <c r="H28" s="10"/>
      <c r="I28" s="10">
        <f t="shared" si="0"/>
        <v>39.279546544641192</v>
      </c>
      <c r="J28" s="10">
        <f t="shared" si="1"/>
        <v>39.279546544641192</v>
      </c>
      <c r="K28" s="10">
        <v>0</v>
      </c>
      <c r="L28" s="10">
        <v>0</v>
      </c>
    </row>
    <row r="29" spans="1:12" ht="51" x14ac:dyDescent="0.2">
      <c r="A29" s="6" t="s">
        <v>30</v>
      </c>
      <c r="B29" s="7" t="s">
        <v>280</v>
      </c>
      <c r="C29" s="10">
        <v>1473521.9</v>
      </c>
      <c r="D29" s="10">
        <v>1473521.9</v>
      </c>
      <c r="E29" s="10">
        <v>818350.51109000004</v>
      </c>
      <c r="F29" s="10"/>
      <c r="G29" s="10"/>
      <c r="H29" s="10"/>
      <c r="I29" s="10">
        <f t="shared" si="0"/>
        <v>55.537044348645246</v>
      </c>
      <c r="J29" s="10">
        <f t="shared" si="1"/>
        <v>55.537044348645246</v>
      </c>
      <c r="K29" s="10">
        <v>641042.54688000004</v>
      </c>
      <c r="L29" s="10">
        <f t="shared" si="2"/>
        <v>127.6593129540263</v>
      </c>
    </row>
    <row r="30" spans="1:12" ht="76.5" x14ac:dyDescent="0.2">
      <c r="A30" s="6" t="s">
        <v>672</v>
      </c>
      <c r="B30" s="7" t="s">
        <v>784</v>
      </c>
      <c r="C30" s="10">
        <v>1473521.9</v>
      </c>
      <c r="D30" s="10">
        <v>1473521.9</v>
      </c>
      <c r="E30" s="10">
        <v>818350.51109000004</v>
      </c>
      <c r="F30" s="10"/>
      <c r="G30" s="10"/>
      <c r="H30" s="10"/>
      <c r="I30" s="10">
        <f t="shared" si="0"/>
        <v>55.537044348645246</v>
      </c>
      <c r="J30" s="10">
        <f t="shared" si="1"/>
        <v>55.537044348645246</v>
      </c>
      <c r="K30" s="10">
        <v>0</v>
      </c>
      <c r="L30" s="10">
        <v>0</v>
      </c>
    </row>
    <row r="31" spans="1:12" ht="51" x14ac:dyDescent="0.2">
      <c r="A31" s="6" t="s">
        <v>31</v>
      </c>
      <c r="B31" s="7" t="s">
        <v>281</v>
      </c>
      <c r="C31" s="10">
        <v>10324.299999999999</v>
      </c>
      <c r="D31" s="10">
        <v>10324.299999999999</v>
      </c>
      <c r="E31" s="10">
        <v>6147.7565700000005</v>
      </c>
      <c r="F31" s="10"/>
      <c r="G31" s="10"/>
      <c r="H31" s="10"/>
      <c r="I31" s="10">
        <f t="shared" si="0"/>
        <v>59.54647356237227</v>
      </c>
      <c r="J31" s="10">
        <f t="shared" si="1"/>
        <v>59.54647356237227</v>
      </c>
      <c r="K31" s="10">
        <v>4775.5377099999996</v>
      </c>
      <c r="L31" s="10">
        <f t="shared" si="2"/>
        <v>128.73433199211405</v>
      </c>
    </row>
    <row r="32" spans="1:12" ht="76.5" x14ac:dyDescent="0.2">
      <c r="A32" s="6" t="s">
        <v>673</v>
      </c>
      <c r="B32" s="7" t="s">
        <v>785</v>
      </c>
      <c r="C32" s="10">
        <v>10324.299999999999</v>
      </c>
      <c r="D32" s="10">
        <v>10324.299999999999</v>
      </c>
      <c r="E32" s="10">
        <v>6147.7565700000005</v>
      </c>
      <c r="F32" s="10"/>
      <c r="G32" s="10"/>
      <c r="H32" s="10"/>
      <c r="I32" s="10">
        <f t="shared" si="0"/>
        <v>59.54647356237227</v>
      </c>
      <c r="J32" s="10">
        <f t="shared" si="1"/>
        <v>59.54647356237227</v>
      </c>
      <c r="K32" s="10">
        <v>0</v>
      </c>
      <c r="L32" s="10">
        <v>0</v>
      </c>
    </row>
    <row r="33" spans="1:12" s="22" customFormat="1" ht="51" x14ac:dyDescent="0.2">
      <c r="A33" s="6" t="s">
        <v>32</v>
      </c>
      <c r="B33" s="7" t="s">
        <v>282</v>
      </c>
      <c r="C33" s="10">
        <v>2853632.4</v>
      </c>
      <c r="D33" s="10">
        <v>2853632.4</v>
      </c>
      <c r="E33" s="10">
        <v>1135811.52113</v>
      </c>
      <c r="F33" s="10"/>
      <c r="G33" s="10"/>
      <c r="H33" s="10"/>
      <c r="I33" s="10">
        <f t="shared" si="0"/>
        <v>39.802306741751323</v>
      </c>
      <c r="J33" s="10">
        <f t="shared" si="1"/>
        <v>39.802306741751323</v>
      </c>
      <c r="K33" s="10">
        <v>971675.82100999996</v>
      </c>
      <c r="L33" s="10">
        <f t="shared" si="2"/>
        <v>116.8920226860632</v>
      </c>
    </row>
    <row r="34" spans="1:12" ht="76.5" x14ac:dyDescent="0.2">
      <c r="A34" s="6" t="s">
        <v>674</v>
      </c>
      <c r="B34" s="7" t="s">
        <v>786</v>
      </c>
      <c r="C34" s="10">
        <v>2853632.4</v>
      </c>
      <c r="D34" s="10">
        <v>2853632.4</v>
      </c>
      <c r="E34" s="10">
        <v>1135811.52113</v>
      </c>
      <c r="F34" s="10"/>
      <c r="G34" s="10"/>
      <c r="H34" s="10"/>
      <c r="I34" s="10">
        <f t="shared" si="0"/>
        <v>39.802306741751323</v>
      </c>
      <c r="J34" s="10">
        <f t="shared" si="1"/>
        <v>39.802306741751323</v>
      </c>
      <c r="K34" s="10">
        <v>0</v>
      </c>
      <c r="L34" s="10">
        <v>0</v>
      </c>
    </row>
    <row r="35" spans="1:12" ht="51" x14ac:dyDescent="0.2">
      <c r="A35" s="6" t="s">
        <v>33</v>
      </c>
      <c r="B35" s="7" t="s">
        <v>283</v>
      </c>
      <c r="C35" s="10">
        <v>-274004.40000000002</v>
      </c>
      <c r="D35" s="10">
        <v>-274004.40000000002</v>
      </c>
      <c r="E35" s="10">
        <v>-148824.34049999999</v>
      </c>
      <c r="F35" s="10"/>
      <c r="G35" s="10"/>
      <c r="H35" s="10"/>
      <c r="I35" s="10">
        <f t="shared" si="0"/>
        <v>54.314580532283415</v>
      </c>
      <c r="J35" s="10">
        <f t="shared" si="1"/>
        <v>54.314580532283415</v>
      </c>
      <c r="K35" s="10">
        <v>-132729.08194</v>
      </c>
      <c r="L35" s="10">
        <f t="shared" si="2"/>
        <v>112.12639937287882</v>
      </c>
    </row>
    <row r="36" spans="1:12" ht="76.5" x14ac:dyDescent="0.2">
      <c r="A36" s="6" t="s">
        <v>675</v>
      </c>
      <c r="B36" s="7" t="s">
        <v>787</v>
      </c>
      <c r="C36" s="10">
        <v>-274004.40000000002</v>
      </c>
      <c r="D36" s="10">
        <v>-274004.40000000002</v>
      </c>
      <c r="E36" s="10">
        <v>-148824.34049999999</v>
      </c>
      <c r="F36" s="10"/>
      <c r="G36" s="10"/>
      <c r="H36" s="10"/>
      <c r="I36" s="10">
        <f t="shared" si="0"/>
        <v>54.314580532283415</v>
      </c>
      <c r="J36" s="10">
        <f t="shared" si="1"/>
        <v>54.314580532283415</v>
      </c>
      <c r="K36" s="10">
        <v>0</v>
      </c>
      <c r="L36" s="10">
        <v>0</v>
      </c>
    </row>
    <row r="37" spans="1:12" ht="25.5" x14ac:dyDescent="0.2">
      <c r="A37" s="6" t="s">
        <v>34</v>
      </c>
      <c r="B37" s="7" t="s">
        <v>284</v>
      </c>
      <c r="C37" s="10">
        <v>-9444</v>
      </c>
      <c r="D37" s="10">
        <v>-9444</v>
      </c>
      <c r="E37" s="10">
        <v>-5543.8375099999994</v>
      </c>
      <c r="F37" s="10"/>
      <c r="G37" s="10"/>
      <c r="H37" s="10"/>
      <c r="I37" s="10">
        <f t="shared" si="0"/>
        <v>58.702218445573905</v>
      </c>
      <c r="J37" s="10">
        <f t="shared" si="1"/>
        <v>58.702218445573905</v>
      </c>
      <c r="K37" s="10">
        <v>-7583.0505000000003</v>
      </c>
      <c r="L37" s="10">
        <f t="shared" si="2"/>
        <v>73.108276280106523</v>
      </c>
    </row>
    <row r="38" spans="1:12" x14ac:dyDescent="0.2">
      <c r="A38" s="4" t="s">
        <v>35</v>
      </c>
      <c r="B38" s="5" t="s">
        <v>285</v>
      </c>
      <c r="C38" s="9">
        <v>2818638</v>
      </c>
      <c r="D38" s="9">
        <v>2818638</v>
      </c>
      <c r="E38" s="9">
        <v>1563982.2814800001</v>
      </c>
      <c r="F38" s="10"/>
      <c r="G38" s="10"/>
      <c r="H38" s="10"/>
      <c r="I38" s="9">
        <f t="shared" si="0"/>
        <v>55.487163710983822</v>
      </c>
      <c r="J38" s="9">
        <f t="shared" si="1"/>
        <v>55.487163710983822</v>
      </c>
      <c r="K38" s="9">
        <v>1384424.2019400001</v>
      </c>
      <c r="L38" s="9">
        <f t="shared" si="2"/>
        <v>112.96987435559018</v>
      </c>
    </row>
    <row r="39" spans="1:12" x14ac:dyDescent="0.2">
      <c r="A39" s="6" t="s">
        <v>36</v>
      </c>
      <c r="B39" s="7" t="s">
        <v>286</v>
      </c>
      <c r="C39" s="10">
        <v>2818638</v>
      </c>
      <c r="D39" s="10">
        <v>2818638</v>
      </c>
      <c r="E39" s="10">
        <v>1563982.1177999999</v>
      </c>
      <c r="F39" s="10"/>
      <c r="G39" s="10"/>
      <c r="H39" s="10"/>
      <c r="I39" s="10">
        <f t="shared" si="0"/>
        <v>55.487157903923809</v>
      </c>
      <c r="J39" s="10">
        <f t="shared" si="1"/>
        <v>55.487157903923809</v>
      </c>
      <c r="K39" s="10">
        <v>1384424.1765699999</v>
      </c>
      <c r="L39" s="10">
        <f t="shared" si="2"/>
        <v>112.96986460283193</v>
      </c>
    </row>
    <row r="40" spans="1:12" ht="25.5" x14ac:dyDescent="0.2">
      <c r="A40" s="6" t="s">
        <v>37</v>
      </c>
      <c r="B40" s="7" t="s">
        <v>287</v>
      </c>
      <c r="C40" s="10">
        <v>1899035</v>
      </c>
      <c r="D40" s="10">
        <v>1899035</v>
      </c>
      <c r="E40" s="10">
        <v>1078788.12797</v>
      </c>
      <c r="F40" s="10"/>
      <c r="G40" s="10"/>
      <c r="H40" s="10"/>
      <c r="I40" s="10">
        <f t="shared" si="0"/>
        <v>56.80717458972584</v>
      </c>
      <c r="J40" s="10">
        <f t="shared" si="1"/>
        <v>56.80717458972584</v>
      </c>
      <c r="K40" s="10">
        <v>938461.17455</v>
      </c>
      <c r="L40" s="10">
        <f t="shared" si="2"/>
        <v>114.95287788408379</v>
      </c>
    </row>
    <row r="41" spans="1:12" ht="25.5" x14ac:dyDescent="0.2">
      <c r="A41" s="6" t="s">
        <v>37</v>
      </c>
      <c r="B41" s="7" t="s">
        <v>288</v>
      </c>
      <c r="C41" s="10">
        <v>1898245</v>
      </c>
      <c r="D41" s="10">
        <v>1898245</v>
      </c>
      <c r="E41" s="10">
        <v>1078672.3523299999</v>
      </c>
      <c r="F41" s="10"/>
      <c r="G41" s="10"/>
      <c r="H41" s="10"/>
      <c r="I41" s="10">
        <f t="shared" si="0"/>
        <v>56.824717164012014</v>
      </c>
      <c r="J41" s="10">
        <f t="shared" si="1"/>
        <v>56.824717164012014</v>
      </c>
      <c r="K41" s="10">
        <v>938132.3425700001</v>
      </c>
      <c r="L41" s="10">
        <f t="shared" si="2"/>
        <v>114.98082982353988</v>
      </c>
    </row>
    <row r="42" spans="1:12" ht="25.5" x14ac:dyDescent="0.2">
      <c r="A42" s="6" t="s">
        <v>38</v>
      </c>
      <c r="B42" s="7" t="s">
        <v>289</v>
      </c>
      <c r="C42" s="10">
        <v>790</v>
      </c>
      <c r="D42" s="10">
        <v>790</v>
      </c>
      <c r="E42" s="10">
        <v>115.77564</v>
      </c>
      <c r="F42" s="10"/>
      <c r="G42" s="10"/>
      <c r="H42" s="10"/>
      <c r="I42" s="10">
        <f t="shared" si="0"/>
        <v>14.655144303797469</v>
      </c>
      <c r="J42" s="10">
        <f t="shared" si="1"/>
        <v>14.655144303797469</v>
      </c>
      <c r="K42" s="10">
        <v>328.83197999999999</v>
      </c>
      <c r="L42" s="10">
        <f t="shared" si="2"/>
        <v>35.208144901234974</v>
      </c>
    </row>
    <row r="43" spans="1:12" ht="25.5" x14ac:dyDescent="0.2">
      <c r="A43" s="6" t="s">
        <v>39</v>
      </c>
      <c r="B43" s="7" t="s">
        <v>290</v>
      </c>
      <c r="C43" s="10">
        <v>922721</v>
      </c>
      <c r="D43" s="10">
        <v>922721</v>
      </c>
      <c r="E43" s="10">
        <v>484983.55751000001</v>
      </c>
      <c r="F43" s="10"/>
      <c r="G43" s="10"/>
      <c r="H43" s="10"/>
      <c r="I43" s="10">
        <f t="shared" si="0"/>
        <v>52.560151715415607</v>
      </c>
      <c r="J43" s="10">
        <f t="shared" si="1"/>
        <v>52.560151715415607</v>
      </c>
      <c r="K43" s="10">
        <v>447262.0147</v>
      </c>
      <c r="L43" s="10">
        <f t="shared" si="2"/>
        <v>108.43388026933198</v>
      </c>
    </row>
    <row r="44" spans="1:12" ht="38.25" x14ac:dyDescent="0.2">
      <c r="A44" s="6" t="s">
        <v>40</v>
      </c>
      <c r="B44" s="7" t="s">
        <v>291</v>
      </c>
      <c r="C44" s="10">
        <v>922644</v>
      </c>
      <c r="D44" s="10">
        <v>922644</v>
      </c>
      <c r="E44" s="10">
        <v>484936.58921000001</v>
      </c>
      <c r="F44" s="10"/>
      <c r="G44" s="10"/>
      <c r="H44" s="10"/>
      <c r="I44" s="10">
        <f t="shared" si="0"/>
        <v>52.559447545315422</v>
      </c>
      <c r="J44" s="10">
        <f t="shared" si="1"/>
        <v>52.559447545315422</v>
      </c>
      <c r="K44" s="10">
        <v>447230.08392</v>
      </c>
      <c r="L44" s="10">
        <f t="shared" si="2"/>
        <v>108.43112005335153</v>
      </c>
    </row>
    <row r="45" spans="1:12" ht="38.25" x14ac:dyDescent="0.2">
      <c r="A45" s="6" t="s">
        <v>41</v>
      </c>
      <c r="B45" s="7" t="s">
        <v>292</v>
      </c>
      <c r="C45" s="10">
        <v>77</v>
      </c>
      <c r="D45" s="10">
        <v>77</v>
      </c>
      <c r="E45" s="10">
        <v>46.968300000000006</v>
      </c>
      <c r="F45" s="10"/>
      <c r="G45" s="10"/>
      <c r="H45" s="10"/>
      <c r="I45" s="10">
        <f t="shared" si="0"/>
        <v>60.997792207792209</v>
      </c>
      <c r="J45" s="10">
        <f t="shared" si="1"/>
        <v>60.997792207792209</v>
      </c>
      <c r="K45" s="10">
        <v>31.930779999999999</v>
      </c>
      <c r="L45" s="10">
        <f t="shared" si="2"/>
        <v>147.09412046934028</v>
      </c>
    </row>
    <row r="46" spans="1:12" s="22" customFormat="1" ht="25.5" x14ac:dyDescent="0.2">
      <c r="A46" s="6" t="s">
        <v>42</v>
      </c>
      <c r="B46" s="7" t="s">
        <v>293</v>
      </c>
      <c r="C46" s="10">
        <v>-3118</v>
      </c>
      <c r="D46" s="10">
        <v>-3118</v>
      </c>
      <c r="E46" s="10">
        <v>210.43232</v>
      </c>
      <c r="F46" s="10"/>
      <c r="G46" s="10"/>
      <c r="H46" s="10"/>
      <c r="I46" s="10">
        <v>0</v>
      </c>
      <c r="J46" s="10">
        <v>0</v>
      </c>
      <c r="K46" s="10">
        <v>-1299.01268</v>
      </c>
      <c r="L46" s="10">
        <v>0</v>
      </c>
    </row>
    <row r="47" spans="1:12" x14ac:dyDescent="0.2">
      <c r="A47" s="6" t="s">
        <v>662</v>
      </c>
      <c r="B47" s="7" t="s">
        <v>663</v>
      </c>
      <c r="C47" s="10">
        <v>0</v>
      </c>
      <c r="D47" s="10">
        <v>0</v>
      </c>
      <c r="E47" s="10">
        <v>0.16368000000000002</v>
      </c>
      <c r="F47" s="10"/>
      <c r="G47" s="10"/>
      <c r="H47" s="10"/>
      <c r="I47" s="10">
        <v>0</v>
      </c>
      <c r="J47" s="10">
        <v>0</v>
      </c>
      <c r="K47" s="10">
        <v>2.537E-2</v>
      </c>
      <c r="L47" s="10" t="s">
        <v>1025</v>
      </c>
    </row>
    <row r="48" spans="1:12" ht="25.5" x14ac:dyDescent="0.2">
      <c r="A48" s="6" t="s">
        <v>664</v>
      </c>
      <c r="B48" s="7" t="s">
        <v>665</v>
      </c>
      <c r="C48" s="10">
        <v>0</v>
      </c>
      <c r="D48" s="10">
        <v>0</v>
      </c>
      <c r="E48" s="10">
        <v>0.16368000000000002</v>
      </c>
      <c r="F48" s="10"/>
      <c r="G48" s="10"/>
      <c r="H48" s="10"/>
      <c r="I48" s="10">
        <v>0</v>
      </c>
      <c r="J48" s="10">
        <v>0</v>
      </c>
      <c r="K48" s="10">
        <v>2.537E-2</v>
      </c>
      <c r="L48" s="10" t="s">
        <v>1025</v>
      </c>
    </row>
    <row r="49" spans="1:12" x14ac:dyDescent="0.2">
      <c r="A49" s="4" t="s">
        <v>43</v>
      </c>
      <c r="B49" s="5" t="s">
        <v>294</v>
      </c>
      <c r="C49" s="9">
        <v>7935979</v>
      </c>
      <c r="D49" s="9">
        <v>7935979</v>
      </c>
      <c r="E49" s="9">
        <v>3653423.38956</v>
      </c>
      <c r="F49" s="10"/>
      <c r="G49" s="10"/>
      <c r="H49" s="10"/>
      <c r="I49" s="9">
        <f t="shared" si="0"/>
        <v>46.036202837230292</v>
      </c>
      <c r="J49" s="9">
        <f t="shared" si="1"/>
        <v>46.036202837230292</v>
      </c>
      <c r="K49" s="9">
        <v>3958139.9225300001</v>
      </c>
      <c r="L49" s="9">
        <f t="shared" si="2"/>
        <v>92.301521953897264</v>
      </c>
    </row>
    <row r="50" spans="1:12" x14ac:dyDescent="0.2">
      <c r="A50" s="6" t="s">
        <v>44</v>
      </c>
      <c r="B50" s="7" t="s">
        <v>295</v>
      </c>
      <c r="C50" s="10">
        <v>6681303</v>
      </c>
      <c r="D50" s="10">
        <v>6681303</v>
      </c>
      <c r="E50" s="10">
        <v>3393593.7461100002</v>
      </c>
      <c r="F50" s="10"/>
      <c r="G50" s="10"/>
      <c r="H50" s="10"/>
      <c r="I50" s="10">
        <f t="shared" si="0"/>
        <v>50.792394030176446</v>
      </c>
      <c r="J50" s="10">
        <f t="shared" si="1"/>
        <v>50.792394030176446</v>
      </c>
      <c r="K50" s="10">
        <v>3732240.2615700001</v>
      </c>
      <c r="L50" s="10">
        <f t="shared" si="2"/>
        <v>90.926454576170684</v>
      </c>
    </row>
    <row r="51" spans="1:12" ht="25.5" x14ac:dyDescent="0.2">
      <c r="A51" s="6" t="s">
        <v>45</v>
      </c>
      <c r="B51" s="7" t="s">
        <v>296</v>
      </c>
      <c r="C51" s="10">
        <v>6013173</v>
      </c>
      <c r="D51" s="10">
        <v>6013173</v>
      </c>
      <c r="E51" s="10">
        <v>3010811.0868699998</v>
      </c>
      <c r="F51" s="10"/>
      <c r="G51" s="10"/>
      <c r="H51" s="10"/>
      <c r="I51" s="10">
        <f t="shared" si="0"/>
        <v>50.07025553513926</v>
      </c>
      <c r="J51" s="10">
        <f t="shared" si="1"/>
        <v>50.07025553513926</v>
      </c>
      <c r="K51" s="10">
        <v>3360839.0683599999</v>
      </c>
      <c r="L51" s="10">
        <f t="shared" si="2"/>
        <v>89.585101387767295</v>
      </c>
    </row>
    <row r="52" spans="1:12" ht="25.5" x14ac:dyDescent="0.2">
      <c r="A52" s="6" t="s">
        <v>46</v>
      </c>
      <c r="B52" s="7" t="s">
        <v>297</v>
      </c>
      <c r="C52" s="10">
        <v>668130</v>
      </c>
      <c r="D52" s="10">
        <v>668130</v>
      </c>
      <c r="E52" s="10">
        <v>382782.65924000001</v>
      </c>
      <c r="F52" s="10"/>
      <c r="G52" s="10"/>
      <c r="H52" s="10"/>
      <c r="I52" s="10">
        <f t="shared" si="0"/>
        <v>57.291643728017007</v>
      </c>
      <c r="J52" s="10">
        <f t="shared" si="1"/>
        <v>57.291643728017007</v>
      </c>
      <c r="K52" s="10">
        <v>371401.19321</v>
      </c>
      <c r="L52" s="10">
        <f t="shared" si="2"/>
        <v>103.06446673787735</v>
      </c>
    </row>
    <row r="53" spans="1:12" x14ac:dyDescent="0.2">
      <c r="A53" s="6" t="s">
        <v>47</v>
      </c>
      <c r="B53" s="7" t="s">
        <v>298</v>
      </c>
      <c r="C53" s="10">
        <v>1250800</v>
      </c>
      <c r="D53" s="10">
        <v>1250800</v>
      </c>
      <c r="E53" s="10">
        <v>258429.64344999997</v>
      </c>
      <c r="F53" s="10"/>
      <c r="G53" s="10"/>
      <c r="H53" s="10"/>
      <c r="I53" s="10">
        <f t="shared" si="0"/>
        <v>20.661148341061718</v>
      </c>
      <c r="J53" s="10">
        <f t="shared" si="1"/>
        <v>20.661148341061718</v>
      </c>
      <c r="K53" s="10">
        <v>224724.66096000001</v>
      </c>
      <c r="L53" s="10">
        <f t="shared" si="2"/>
        <v>114.99834612988884</v>
      </c>
    </row>
    <row r="54" spans="1:12" s="22" customFormat="1" x14ac:dyDescent="0.2">
      <c r="A54" s="6" t="s">
        <v>48</v>
      </c>
      <c r="B54" s="7" t="s">
        <v>299</v>
      </c>
      <c r="C54" s="10">
        <v>184641</v>
      </c>
      <c r="D54" s="10">
        <v>184641</v>
      </c>
      <c r="E54" s="10">
        <v>109361.59375</v>
      </c>
      <c r="F54" s="10"/>
      <c r="G54" s="10"/>
      <c r="H54" s="10"/>
      <c r="I54" s="10">
        <f t="shared" si="0"/>
        <v>59.229311880893185</v>
      </c>
      <c r="J54" s="10">
        <f t="shared" si="1"/>
        <v>59.229311880893185</v>
      </c>
      <c r="K54" s="10">
        <v>99391.706279999999</v>
      </c>
      <c r="L54" s="10">
        <f t="shared" si="2"/>
        <v>110.0309048341654</v>
      </c>
    </row>
    <row r="55" spans="1:12" x14ac:dyDescent="0.2">
      <c r="A55" s="6" t="s">
        <v>49</v>
      </c>
      <c r="B55" s="7" t="s">
        <v>300</v>
      </c>
      <c r="C55" s="10">
        <v>1066159</v>
      </c>
      <c r="D55" s="10">
        <v>1066159</v>
      </c>
      <c r="E55" s="10">
        <v>149068.04969999997</v>
      </c>
      <c r="F55" s="10"/>
      <c r="G55" s="10"/>
      <c r="H55" s="10"/>
      <c r="I55" s="10">
        <f t="shared" si="0"/>
        <v>13.981784114752113</v>
      </c>
      <c r="J55" s="10">
        <f t="shared" si="1"/>
        <v>13.981784114752113</v>
      </c>
      <c r="K55" s="10">
        <v>125332.95468000001</v>
      </c>
      <c r="L55" s="10">
        <f t="shared" si="2"/>
        <v>118.93763302764255</v>
      </c>
    </row>
    <row r="56" spans="1:12" x14ac:dyDescent="0.2">
      <c r="A56" s="6" t="s">
        <v>50</v>
      </c>
      <c r="B56" s="7" t="s">
        <v>301</v>
      </c>
      <c r="C56" s="10">
        <v>3876</v>
      </c>
      <c r="D56" s="10">
        <v>3876</v>
      </c>
      <c r="E56" s="10">
        <v>1400</v>
      </c>
      <c r="F56" s="10"/>
      <c r="G56" s="10"/>
      <c r="H56" s="10"/>
      <c r="I56" s="10">
        <f t="shared" si="0"/>
        <v>36.119711042311664</v>
      </c>
      <c r="J56" s="10">
        <f t="shared" si="1"/>
        <v>36.119711042311664</v>
      </c>
      <c r="K56" s="10">
        <v>1175</v>
      </c>
      <c r="L56" s="10">
        <f t="shared" si="2"/>
        <v>119.14893617021276</v>
      </c>
    </row>
    <row r="57" spans="1:12" ht="25.5" x14ac:dyDescent="0.2">
      <c r="A57" s="4" t="s">
        <v>51</v>
      </c>
      <c r="B57" s="5" t="s">
        <v>302</v>
      </c>
      <c r="C57" s="9">
        <v>53731</v>
      </c>
      <c r="D57" s="9">
        <v>53731</v>
      </c>
      <c r="E57" s="9">
        <v>10157.975789999999</v>
      </c>
      <c r="F57" s="10"/>
      <c r="G57" s="10"/>
      <c r="H57" s="10"/>
      <c r="I57" s="9">
        <f t="shared" si="0"/>
        <v>18.90524239265973</v>
      </c>
      <c r="J57" s="9">
        <f t="shared" si="1"/>
        <v>18.90524239265973</v>
      </c>
      <c r="K57" s="9">
        <v>19623.13581</v>
      </c>
      <c r="L57" s="9">
        <f t="shared" si="2"/>
        <v>51.765303406927799</v>
      </c>
    </row>
    <row r="58" spans="1:12" x14ac:dyDescent="0.2">
      <c r="A58" s="6" t="s">
        <v>52</v>
      </c>
      <c r="B58" s="7" t="s">
        <v>303</v>
      </c>
      <c r="C58" s="10">
        <v>48539</v>
      </c>
      <c r="D58" s="10">
        <v>48539</v>
      </c>
      <c r="E58" s="10">
        <v>8874.4492799999989</v>
      </c>
      <c r="F58" s="10"/>
      <c r="G58" s="10"/>
      <c r="H58" s="10"/>
      <c r="I58" s="10">
        <f t="shared" si="0"/>
        <v>18.283131667319061</v>
      </c>
      <c r="J58" s="10">
        <f t="shared" si="1"/>
        <v>18.283131667319061</v>
      </c>
      <c r="K58" s="10">
        <v>19184.707120000003</v>
      </c>
      <c r="L58" s="10">
        <f t="shared" si="2"/>
        <v>46.257934637680293</v>
      </c>
    </row>
    <row r="59" spans="1:12" s="22" customFormat="1" x14ac:dyDescent="0.2">
      <c r="A59" s="6" t="s">
        <v>53</v>
      </c>
      <c r="B59" s="7" t="s">
        <v>304</v>
      </c>
      <c r="C59" s="10">
        <v>48120</v>
      </c>
      <c r="D59" s="10">
        <v>48120</v>
      </c>
      <c r="E59" s="10">
        <v>8788.8833100000011</v>
      </c>
      <c r="F59" s="10"/>
      <c r="G59" s="10"/>
      <c r="H59" s="10"/>
      <c r="I59" s="10">
        <f t="shared" si="0"/>
        <v>18.264512281795515</v>
      </c>
      <c r="J59" s="10">
        <f t="shared" si="1"/>
        <v>18.264512281795515</v>
      </c>
      <c r="K59" s="10">
        <v>19005.07215</v>
      </c>
      <c r="L59" s="10">
        <f t="shared" si="2"/>
        <v>46.244935250087963</v>
      </c>
    </row>
    <row r="60" spans="1:12" ht="25.5" x14ac:dyDescent="0.2">
      <c r="A60" s="6" t="s">
        <v>54</v>
      </c>
      <c r="B60" s="7" t="s">
        <v>305</v>
      </c>
      <c r="C60" s="10">
        <v>419</v>
      </c>
      <c r="D60" s="10">
        <v>419</v>
      </c>
      <c r="E60" s="10">
        <v>85.565970000000007</v>
      </c>
      <c r="F60" s="10"/>
      <c r="G60" s="10"/>
      <c r="H60" s="10"/>
      <c r="I60" s="10">
        <f t="shared" si="0"/>
        <v>20.421472553699285</v>
      </c>
      <c r="J60" s="10">
        <f t="shared" si="1"/>
        <v>20.421472553699285</v>
      </c>
      <c r="K60" s="10">
        <v>179.63497000000001</v>
      </c>
      <c r="L60" s="10">
        <f t="shared" si="2"/>
        <v>47.633247579800305</v>
      </c>
    </row>
    <row r="61" spans="1:12" ht="25.5" x14ac:dyDescent="0.2">
      <c r="A61" s="6" t="s">
        <v>55</v>
      </c>
      <c r="B61" s="7" t="s">
        <v>306</v>
      </c>
      <c r="C61" s="10">
        <v>5192</v>
      </c>
      <c r="D61" s="10">
        <v>5192</v>
      </c>
      <c r="E61" s="10">
        <v>1283.5265099999999</v>
      </c>
      <c r="F61" s="10"/>
      <c r="G61" s="10"/>
      <c r="H61" s="10"/>
      <c r="I61" s="10">
        <f t="shared" si="0"/>
        <v>24.72123478428351</v>
      </c>
      <c r="J61" s="10">
        <f t="shared" si="1"/>
        <v>24.72123478428351</v>
      </c>
      <c r="K61" s="10">
        <v>438.42869000000002</v>
      </c>
      <c r="L61" s="10" t="s">
        <v>1025</v>
      </c>
    </row>
    <row r="62" spans="1:12" x14ac:dyDescent="0.2">
      <c r="A62" s="6" t="s">
        <v>56</v>
      </c>
      <c r="B62" s="7" t="s">
        <v>307</v>
      </c>
      <c r="C62" s="10">
        <v>5187</v>
      </c>
      <c r="D62" s="10">
        <v>5187</v>
      </c>
      <c r="E62" s="10">
        <v>1282.47867</v>
      </c>
      <c r="F62" s="10"/>
      <c r="G62" s="10"/>
      <c r="H62" s="10"/>
      <c r="I62" s="10">
        <f t="shared" si="0"/>
        <v>24.724863504916136</v>
      </c>
      <c r="J62" s="10">
        <f t="shared" si="1"/>
        <v>24.724863504916136</v>
      </c>
      <c r="K62" s="10">
        <v>437.20784999999995</v>
      </c>
      <c r="L62" s="10" t="s">
        <v>1025</v>
      </c>
    </row>
    <row r="63" spans="1:12" ht="25.5" x14ac:dyDescent="0.2">
      <c r="A63" s="6" t="s">
        <v>57</v>
      </c>
      <c r="B63" s="7" t="s">
        <v>308</v>
      </c>
      <c r="C63" s="10">
        <v>5</v>
      </c>
      <c r="D63" s="10">
        <v>5</v>
      </c>
      <c r="E63" s="10">
        <v>1.0478399999999999</v>
      </c>
      <c r="F63" s="10"/>
      <c r="G63" s="10"/>
      <c r="H63" s="10"/>
      <c r="I63" s="10">
        <f t="shared" si="0"/>
        <v>20.956799999999998</v>
      </c>
      <c r="J63" s="10">
        <f t="shared" si="1"/>
        <v>20.956799999999998</v>
      </c>
      <c r="K63" s="10">
        <v>1.2208399999999999</v>
      </c>
      <c r="L63" s="10">
        <f t="shared" si="2"/>
        <v>85.829428917794303</v>
      </c>
    </row>
    <row r="64" spans="1:12" x14ac:dyDescent="0.2">
      <c r="A64" s="4" t="s">
        <v>58</v>
      </c>
      <c r="B64" s="5" t="s">
        <v>309</v>
      </c>
      <c r="C64" s="9">
        <v>250284.4</v>
      </c>
      <c r="D64" s="9">
        <v>250284.4</v>
      </c>
      <c r="E64" s="9">
        <v>95861.997540000011</v>
      </c>
      <c r="F64" s="10"/>
      <c r="G64" s="10"/>
      <c r="H64" s="10"/>
      <c r="I64" s="9">
        <f t="shared" si="0"/>
        <v>38.301227539551014</v>
      </c>
      <c r="J64" s="9">
        <f t="shared" si="1"/>
        <v>38.301227539551014</v>
      </c>
      <c r="K64" s="9">
        <v>92868.185010000001</v>
      </c>
      <c r="L64" s="9">
        <f t="shared" si="2"/>
        <v>103.22372245099616</v>
      </c>
    </row>
    <row r="65" spans="1:12" ht="51" x14ac:dyDescent="0.2">
      <c r="A65" s="6" t="s">
        <v>59</v>
      </c>
      <c r="B65" s="7" t="s">
        <v>310</v>
      </c>
      <c r="C65" s="10">
        <v>6771</v>
      </c>
      <c r="D65" s="10">
        <v>6771</v>
      </c>
      <c r="E65" s="10">
        <v>3968.4750899999999</v>
      </c>
      <c r="F65" s="10"/>
      <c r="G65" s="10"/>
      <c r="H65" s="10"/>
      <c r="I65" s="10">
        <f t="shared" si="0"/>
        <v>58.609881701373503</v>
      </c>
      <c r="J65" s="10">
        <f t="shared" si="1"/>
        <v>58.609881701373503</v>
      </c>
      <c r="K65" s="10">
        <v>4394.88</v>
      </c>
      <c r="L65" s="10">
        <f t="shared" si="2"/>
        <v>90.297689356705973</v>
      </c>
    </row>
    <row r="66" spans="1:12" ht="25.5" x14ac:dyDescent="0.2">
      <c r="A66" s="6" t="s">
        <v>60</v>
      </c>
      <c r="B66" s="7" t="s">
        <v>311</v>
      </c>
      <c r="C66" s="10">
        <v>243513.4</v>
      </c>
      <c r="D66" s="10">
        <v>243513.4</v>
      </c>
      <c r="E66" s="10">
        <v>91893.522450000004</v>
      </c>
      <c r="F66" s="10"/>
      <c r="G66" s="10"/>
      <c r="H66" s="10"/>
      <c r="I66" s="10">
        <f t="shared" si="0"/>
        <v>37.736536244001364</v>
      </c>
      <c r="J66" s="10">
        <f t="shared" si="1"/>
        <v>37.736536244001364</v>
      </c>
      <c r="K66" s="10">
        <v>88473.305010000011</v>
      </c>
      <c r="L66" s="10">
        <f t="shared" si="2"/>
        <v>103.86581855353252</v>
      </c>
    </row>
    <row r="67" spans="1:12" ht="63.75" x14ac:dyDescent="0.2">
      <c r="A67" s="6" t="s">
        <v>61</v>
      </c>
      <c r="B67" s="7" t="s">
        <v>312</v>
      </c>
      <c r="C67" s="10">
        <v>259</v>
      </c>
      <c r="D67" s="10">
        <v>259</v>
      </c>
      <c r="E67" s="10">
        <v>259.13650000000001</v>
      </c>
      <c r="F67" s="10"/>
      <c r="G67" s="10"/>
      <c r="H67" s="10"/>
      <c r="I67" s="10">
        <f t="shared" si="0"/>
        <v>100.0527027027027</v>
      </c>
      <c r="J67" s="10">
        <f t="shared" si="1"/>
        <v>100.0527027027027</v>
      </c>
      <c r="K67" s="10">
        <v>123.047</v>
      </c>
      <c r="L67" s="10" t="s">
        <v>1025</v>
      </c>
    </row>
    <row r="68" spans="1:12" ht="25.5" x14ac:dyDescent="0.2">
      <c r="A68" s="6" t="s">
        <v>62</v>
      </c>
      <c r="B68" s="7" t="s">
        <v>313</v>
      </c>
      <c r="C68" s="10">
        <v>161579.29999999999</v>
      </c>
      <c r="D68" s="10">
        <v>161579.29999999999</v>
      </c>
      <c r="E68" s="10">
        <v>53688.495450000002</v>
      </c>
      <c r="F68" s="10"/>
      <c r="G68" s="10"/>
      <c r="H68" s="10"/>
      <c r="I68" s="10">
        <f t="shared" si="0"/>
        <v>33.227335091809415</v>
      </c>
      <c r="J68" s="10">
        <f t="shared" si="1"/>
        <v>33.227335091809415</v>
      </c>
      <c r="K68" s="10">
        <v>50970.53701</v>
      </c>
      <c r="L68" s="10">
        <f t="shared" si="2"/>
        <v>105.33241083857281</v>
      </c>
    </row>
    <row r="69" spans="1:12" ht="38.25" x14ac:dyDescent="0.2">
      <c r="A69" s="6" t="s">
        <v>63</v>
      </c>
      <c r="B69" s="7" t="s">
        <v>314</v>
      </c>
      <c r="C69" s="10">
        <v>48819.6</v>
      </c>
      <c r="D69" s="10">
        <v>48819.6</v>
      </c>
      <c r="E69" s="10">
        <v>17815.25</v>
      </c>
      <c r="F69" s="10"/>
      <c r="G69" s="10"/>
      <c r="H69" s="10"/>
      <c r="I69" s="10">
        <f t="shared" si="0"/>
        <v>36.492003211824759</v>
      </c>
      <c r="J69" s="10">
        <f t="shared" si="1"/>
        <v>36.492003211824759</v>
      </c>
      <c r="K69" s="10">
        <v>21941</v>
      </c>
      <c r="L69" s="10">
        <f t="shared" si="2"/>
        <v>81.19616243562281</v>
      </c>
    </row>
    <row r="70" spans="1:12" ht="51" x14ac:dyDescent="0.2">
      <c r="A70" s="6" t="s">
        <v>64</v>
      </c>
      <c r="B70" s="7" t="s">
        <v>315</v>
      </c>
      <c r="C70" s="10">
        <v>48819.6</v>
      </c>
      <c r="D70" s="10">
        <v>48819.6</v>
      </c>
      <c r="E70" s="10">
        <v>17815.25</v>
      </c>
      <c r="F70" s="10"/>
      <c r="G70" s="10"/>
      <c r="H70" s="10"/>
      <c r="I70" s="10">
        <f t="shared" si="0"/>
        <v>36.492003211824759</v>
      </c>
      <c r="J70" s="10">
        <f t="shared" si="1"/>
        <v>36.492003211824759</v>
      </c>
      <c r="K70" s="10">
        <v>21941</v>
      </c>
      <c r="L70" s="10">
        <f t="shared" si="2"/>
        <v>81.19616243562281</v>
      </c>
    </row>
    <row r="71" spans="1:12" ht="25.5" x14ac:dyDescent="0.2">
      <c r="A71" s="6" t="s">
        <v>65</v>
      </c>
      <c r="B71" s="7" t="s">
        <v>316</v>
      </c>
      <c r="C71" s="10">
        <v>4237</v>
      </c>
      <c r="D71" s="10">
        <v>4237</v>
      </c>
      <c r="E71" s="10">
        <v>2746.6</v>
      </c>
      <c r="F71" s="10"/>
      <c r="G71" s="10"/>
      <c r="H71" s="10"/>
      <c r="I71" s="10">
        <f t="shared" si="0"/>
        <v>64.824168043426951</v>
      </c>
      <c r="J71" s="10">
        <f t="shared" si="1"/>
        <v>64.824168043426951</v>
      </c>
      <c r="K71" s="10">
        <v>2718.9059999999999</v>
      </c>
      <c r="L71" s="10">
        <f t="shared" si="2"/>
        <v>101.01857144013069</v>
      </c>
    </row>
    <row r="72" spans="1:12" ht="51" x14ac:dyDescent="0.2">
      <c r="A72" s="6" t="s">
        <v>66</v>
      </c>
      <c r="B72" s="7" t="s">
        <v>317</v>
      </c>
      <c r="C72" s="10">
        <v>141</v>
      </c>
      <c r="D72" s="10">
        <v>141</v>
      </c>
      <c r="E72" s="10">
        <v>46.4</v>
      </c>
      <c r="F72" s="10"/>
      <c r="G72" s="10"/>
      <c r="H72" s="10"/>
      <c r="I72" s="10">
        <f t="shared" si="0"/>
        <v>32.907801418439711</v>
      </c>
      <c r="J72" s="10">
        <f t="shared" si="1"/>
        <v>32.907801418439711</v>
      </c>
      <c r="K72" s="10">
        <v>49.6</v>
      </c>
      <c r="L72" s="10">
        <f t="shared" ref="L72:L135" si="3">E72/K72*100</f>
        <v>93.548387096774192</v>
      </c>
    </row>
    <row r="73" spans="1:12" ht="25.5" x14ac:dyDescent="0.2">
      <c r="A73" s="6" t="s">
        <v>67</v>
      </c>
      <c r="B73" s="7" t="s">
        <v>318</v>
      </c>
      <c r="C73" s="10">
        <v>3.5</v>
      </c>
      <c r="D73" s="10">
        <v>3.5</v>
      </c>
      <c r="E73" s="10">
        <v>3.5</v>
      </c>
      <c r="F73" s="10"/>
      <c r="G73" s="10"/>
      <c r="H73" s="10"/>
      <c r="I73" s="10">
        <f t="shared" ref="I73:I139" si="4">E73/C73*100</f>
        <v>100</v>
      </c>
      <c r="J73" s="10">
        <f t="shared" ref="J73:J139" si="5">E73/D73*100</f>
        <v>100</v>
      </c>
      <c r="K73" s="10">
        <v>3.5</v>
      </c>
      <c r="L73" s="10">
        <f t="shared" si="3"/>
        <v>100</v>
      </c>
    </row>
    <row r="74" spans="1:12" ht="76.5" x14ac:dyDescent="0.2">
      <c r="A74" s="6" t="s">
        <v>68</v>
      </c>
      <c r="B74" s="7" t="s">
        <v>319</v>
      </c>
      <c r="C74" s="10">
        <v>132</v>
      </c>
      <c r="D74" s="10">
        <v>132</v>
      </c>
      <c r="E74" s="10">
        <v>24</v>
      </c>
      <c r="F74" s="10"/>
      <c r="G74" s="10"/>
      <c r="H74" s="10"/>
      <c r="I74" s="10">
        <f t="shared" si="4"/>
        <v>18.181818181818183</v>
      </c>
      <c r="J74" s="10">
        <f t="shared" si="5"/>
        <v>18.181818181818183</v>
      </c>
      <c r="K74" s="10">
        <v>36</v>
      </c>
      <c r="L74" s="10">
        <f t="shared" si="3"/>
        <v>66.666666666666657</v>
      </c>
    </row>
    <row r="75" spans="1:12" ht="76.5" x14ac:dyDescent="0.2">
      <c r="A75" s="6" t="s">
        <v>1030</v>
      </c>
      <c r="B75" s="7" t="s">
        <v>1034</v>
      </c>
      <c r="C75" s="10">
        <v>0</v>
      </c>
      <c r="D75" s="10">
        <v>0</v>
      </c>
      <c r="E75" s="10">
        <v>1.6</v>
      </c>
      <c r="F75" s="10"/>
      <c r="G75" s="10"/>
      <c r="H75" s="10"/>
      <c r="I75" s="10">
        <v>0</v>
      </c>
      <c r="J75" s="10">
        <v>0</v>
      </c>
      <c r="K75" s="10">
        <v>4</v>
      </c>
      <c r="L75" s="10">
        <f t="shared" si="3"/>
        <v>40</v>
      </c>
    </row>
    <row r="76" spans="1:12" ht="51" x14ac:dyDescent="0.2">
      <c r="A76" s="6" t="s">
        <v>69</v>
      </c>
      <c r="B76" s="7" t="s">
        <v>320</v>
      </c>
      <c r="C76" s="10">
        <v>23811.9</v>
      </c>
      <c r="D76" s="10">
        <v>23811.9</v>
      </c>
      <c r="E76" s="10">
        <v>14648.815500000001</v>
      </c>
      <c r="F76" s="10"/>
      <c r="G76" s="10"/>
      <c r="H76" s="10"/>
      <c r="I76" s="10">
        <f t="shared" si="4"/>
        <v>61.518885515225577</v>
      </c>
      <c r="J76" s="10">
        <f t="shared" si="5"/>
        <v>61.518885515225577</v>
      </c>
      <c r="K76" s="10">
        <v>10434.17</v>
      </c>
      <c r="L76" s="10">
        <f t="shared" si="3"/>
        <v>140.39272409784391</v>
      </c>
    </row>
    <row r="77" spans="1:12" ht="51" x14ac:dyDescent="0.2">
      <c r="A77" s="6" t="s">
        <v>70</v>
      </c>
      <c r="B77" s="7" t="s">
        <v>321</v>
      </c>
      <c r="C77" s="10">
        <v>2198.4</v>
      </c>
      <c r="D77" s="10">
        <v>2198.4</v>
      </c>
      <c r="E77" s="10">
        <v>3958.7255</v>
      </c>
      <c r="F77" s="10"/>
      <c r="G77" s="10"/>
      <c r="H77" s="10"/>
      <c r="I77" s="10">
        <f t="shared" si="4"/>
        <v>180.07303038573508</v>
      </c>
      <c r="J77" s="10">
        <f t="shared" si="5"/>
        <v>180.07303038573508</v>
      </c>
      <c r="K77" s="10">
        <v>666.9</v>
      </c>
      <c r="L77" s="10" t="s">
        <v>1025</v>
      </c>
    </row>
    <row r="78" spans="1:12" s="22" customFormat="1" ht="114.75" x14ac:dyDescent="0.2">
      <c r="A78" s="6" t="s">
        <v>71</v>
      </c>
      <c r="B78" s="7" t="s">
        <v>322</v>
      </c>
      <c r="C78" s="10">
        <v>21613.5</v>
      </c>
      <c r="D78" s="10">
        <v>21613.5</v>
      </c>
      <c r="E78" s="10">
        <v>10690.09</v>
      </c>
      <c r="F78" s="10"/>
      <c r="G78" s="10"/>
      <c r="H78" s="10"/>
      <c r="I78" s="10">
        <f t="shared" si="4"/>
        <v>49.460244754435884</v>
      </c>
      <c r="J78" s="10">
        <f t="shared" si="5"/>
        <v>49.460244754435884</v>
      </c>
      <c r="K78" s="10">
        <v>9767.27</v>
      </c>
      <c r="L78" s="10">
        <f t="shared" si="3"/>
        <v>109.44808528892924</v>
      </c>
    </row>
    <row r="79" spans="1:12" ht="76.5" x14ac:dyDescent="0.2">
      <c r="A79" s="6" t="s">
        <v>72</v>
      </c>
      <c r="B79" s="7" t="s">
        <v>323</v>
      </c>
      <c r="C79" s="10">
        <v>4.8</v>
      </c>
      <c r="D79" s="10">
        <v>4.8</v>
      </c>
      <c r="E79" s="10">
        <v>1.6</v>
      </c>
      <c r="F79" s="10"/>
      <c r="G79" s="10"/>
      <c r="H79" s="10"/>
      <c r="I79" s="10">
        <f t="shared" si="4"/>
        <v>33.333333333333336</v>
      </c>
      <c r="J79" s="10">
        <f t="shared" si="5"/>
        <v>33.333333333333336</v>
      </c>
      <c r="K79" s="10">
        <v>0</v>
      </c>
      <c r="L79" s="10">
        <v>0</v>
      </c>
    </row>
    <row r="80" spans="1:12" ht="38.25" x14ac:dyDescent="0.2">
      <c r="A80" s="6" t="s">
        <v>73</v>
      </c>
      <c r="B80" s="7" t="s">
        <v>324</v>
      </c>
      <c r="C80" s="10">
        <v>1628.8</v>
      </c>
      <c r="D80" s="10">
        <v>1628.8</v>
      </c>
      <c r="E80" s="10">
        <v>680</v>
      </c>
      <c r="F80" s="10"/>
      <c r="G80" s="10"/>
      <c r="H80" s="10"/>
      <c r="I80" s="10">
        <f t="shared" si="4"/>
        <v>41.748526522593323</v>
      </c>
      <c r="J80" s="10">
        <f t="shared" si="5"/>
        <v>41.748526522593323</v>
      </c>
      <c r="K80" s="10">
        <v>723.2</v>
      </c>
      <c r="L80" s="10">
        <f t="shared" si="3"/>
        <v>94.026548672566364</v>
      </c>
    </row>
    <row r="81" spans="1:12" ht="63.75" x14ac:dyDescent="0.2">
      <c r="A81" s="6" t="s">
        <v>74</v>
      </c>
      <c r="B81" s="7" t="s">
        <v>325</v>
      </c>
      <c r="C81" s="10">
        <v>1628.8</v>
      </c>
      <c r="D81" s="10">
        <v>1628.8</v>
      </c>
      <c r="E81" s="10">
        <v>680</v>
      </c>
      <c r="F81" s="10"/>
      <c r="G81" s="10"/>
      <c r="H81" s="10"/>
      <c r="I81" s="10">
        <f t="shared" si="4"/>
        <v>41.748526522593323</v>
      </c>
      <c r="J81" s="10">
        <f t="shared" si="5"/>
        <v>41.748526522593323</v>
      </c>
      <c r="K81" s="10">
        <v>723.2</v>
      </c>
      <c r="L81" s="10">
        <f t="shared" si="3"/>
        <v>94.026548672566364</v>
      </c>
    </row>
    <row r="82" spans="1:12" ht="25.5" x14ac:dyDescent="0.2">
      <c r="A82" s="6" t="s">
        <v>75</v>
      </c>
      <c r="B82" s="7" t="s">
        <v>326</v>
      </c>
      <c r="C82" s="10">
        <v>0</v>
      </c>
      <c r="D82" s="10">
        <v>0</v>
      </c>
      <c r="E82" s="10">
        <v>-14</v>
      </c>
      <c r="F82" s="10"/>
      <c r="G82" s="10"/>
      <c r="H82" s="10"/>
      <c r="I82" s="10">
        <v>0</v>
      </c>
      <c r="J82" s="10">
        <v>0</v>
      </c>
      <c r="K82" s="10">
        <v>242.995</v>
      </c>
      <c r="L82" s="10">
        <v>0</v>
      </c>
    </row>
    <row r="83" spans="1:12" ht="51" x14ac:dyDescent="0.2">
      <c r="A83" s="6" t="s">
        <v>76</v>
      </c>
      <c r="B83" s="7" t="s">
        <v>327</v>
      </c>
      <c r="C83" s="10">
        <v>0</v>
      </c>
      <c r="D83" s="10">
        <v>0</v>
      </c>
      <c r="E83" s="10">
        <v>-14</v>
      </c>
      <c r="F83" s="10"/>
      <c r="G83" s="10"/>
      <c r="H83" s="10"/>
      <c r="I83" s="10">
        <v>0</v>
      </c>
      <c r="J83" s="10">
        <v>0</v>
      </c>
      <c r="K83" s="10">
        <v>242.995</v>
      </c>
      <c r="L83" s="10">
        <v>0</v>
      </c>
    </row>
    <row r="84" spans="1:12" ht="38.25" x14ac:dyDescent="0.2">
      <c r="A84" s="6" t="s">
        <v>77</v>
      </c>
      <c r="B84" s="7" t="s">
        <v>328</v>
      </c>
      <c r="C84" s="10">
        <v>224</v>
      </c>
      <c r="D84" s="10">
        <v>224</v>
      </c>
      <c r="E84" s="10">
        <v>0.7</v>
      </c>
      <c r="F84" s="10"/>
      <c r="G84" s="10"/>
      <c r="H84" s="10"/>
      <c r="I84" s="10">
        <f t="shared" si="4"/>
        <v>0.3125</v>
      </c>
      <c r="J84" s="10">
        <f t="shared" si="5"/>
        <v>0.3125</v>
      </c>
      <c r="K84" s="10">
        <v>147.35</v>
      </c>
      <c r="L84" s="10">
        <f t="shared" si="3"/>
        <v>0.47505938242280288</v>
      </c>
    </row>
    <row r="85" spans="1:12" ht="51" x14ac:dyDescent="0.2">
      <c r="A85" s="6" t="s">
        <v>78</v>
      </c>
      <c r="B85" s="7" t="s">
        <v>329</v>
      </c>
      <c r="C85" s="10">
        <v>224</v>
      </c>
      <c r="D85" s="10">
        <v>224</v>
      </c>
      <c r="E85" s="10">
        <v>0.7</v>
      </c>
      <c r="F85" s="10"/>
      <c r="G85" s="10"/>
      <c r="H85" s="10"/>
      <c r="I85" s="10">
        <f t="shared" si="4"/>
        <v>0.3125</v>
      </c>
      <c r="J85" s="10">
        <f t="shared" si="5"/>
        <v>0.3125</v>
      </c>
      <c r="K85" s="10">
        <v>147.35</v>
      </c>
      <c r="L85" s="10">
        <f t="shared" si="3"/>
        <v>0.47505938242280288</v>
      </c>
    </row>
    <row r="86" spans="1:12" ht="25.5" x14ac:dyDescent="0.2">
      <c r="A86" s="6" t="s">
        <v>981</v>
      </c>
      <c r="B86" s="7" t="s">
        <v>986</v>
      </c>
      <c r="C86" s="10">
        <v>0</v>
      </c>
      <c r="D86" s="10">
        <v>0</v>
      </c>
      <c r="E86" s="10">
        <v>0.67500000000000004</v>
      </c>
      <c r="F86" s="10"/>
      <c r="G86" s="10"/>
      <c r="H86" s="10"/>
      <c r="I86" s="10">
        <v>0</v>
      </c>
      <c r="J86" s="10">
        <v>0</v>
      </c>
      <c r="K86" s="10">
        <v>0</v>
      </c>
      <c r="L86" s="10">
        <v>0</v>
      </c>
    </row>
    <row r="87" spans="1:12" ht="51" x14ac:dyDescent="0.2">
      <c r="A87" s="6" t="s">
        <v>79</v>
      </c>
      <c r="B87" s="7" t="s">
        <v>330</v>
      </c>
      <c r="C87" s="10">
        <v>1745</v>
      </c>
      <c r="D87" s="10">
        <v>1745</v>
      </c>
      <c r="E87" s="10">
        <v>1570.75</v>
      </c>
      <c r="F87" s="10"/>
      <c r="G87" s="10"/>
      <c r="H87" s="10"/>
      <c r="I87" s="10">
        <f t="shared" si="4"/>
        <v>90.014326647564474</v>
      </c>
      <c r="J87" s="10">
        <f t="shared" si="5"/>
        <v>90.014326647564474</v>
      </c>
      <c r="K87" s="10">
        <v>739</v>
      </c>
      <c r="L87" s="10" t="s">
        <v>1025</v>
      </c>
    </row>
    <row r="88" spans="1:12" ht="51" x14ac:dyDescent="0.2">
      <c r="A88" s="6" t="s">
        <v>80</v>
      </c>
      <c r="B88" s="7" t="s">
        <v>331</v>
      </c>
      <c r="C88" s="10">
        <v>432.5</v>
      </c>
      <c r="D88" s="10">
        <v>432.5</v>
      </c>
      <c r="E88" s="10">
        <v>75</v>
      </c>
      <c r="F88" s="10"/>
      <c r="G88" s="10"/>
      <c r="H88" s="10"/>
      <c r="I88" s="10">
        <f t="shared" si="4"/>
        <v>17.341040462427745</v>
      </c>
      <c r="J88" s="10">
        <f t="shared" si="5"/>
        <v>17.341040462427745</v>
      </c>
      <c r="K88" s="10">
        <v>35</v>
      </c>
      <c r="L88" s="10" t="s">
        <v>1025</v>
      </c>
    </row>
    <row r="89" spans="1:12" ht="38.25" x14ac:dyDescent="0.2">
      <c r="A89" s="6" t="s">
        <v>81</v>
      </c>
      <c r="B89" s="7" t="s">
        <v>332</v>
      </c>
      <c r="C89" s="10">
        <v>495</v>
      </c>
      <c r="D89" s="10">
        <v>495</v>
      </c>
      <c r="E89" s="10">
        <v>345</v>
      </c>
      <c r="F89" s="10"/>
      <c r="G89" s="10"/>
      <c r="H89" s="10"/>
      <c r="I89" s="10">
        <f t="shared" si="4"/>
        <v>69.696969696969703</v>
      </c>
      <c r="J89" s="10">
        <f t="shared" si="5"/>
        <v>69.696969696969703</v>
      </c>
      <c r="K89" s="10">
        <v>305</v>
      </c>
      <c r="L89" s="10">
        <f t="shared" si="3"/>
        <v>113.11475409836065</v>
      </c>
    </row>
    <row r="90" spans="1:12" ht="25.5" x14ac:dyDescent="0.2">
      <c r="A90" s="4" t="s">
        <v>82</v>
      </c>
      <c r="B90" s="5" t="s">
        <v>333</v>
      </c>
      <c r="C90" s="9">
        <v>330</v>
      </c>
      <c r="D90" s="9">
        <v>330</v>
      </c>
      <c r="E90" s="9">
        <v>51.142569999999999</v>
      </c>
      <c r="F90" s="10"/>
      <c r="G90" s="10"/>
      <c r="H90" s="10"/>
      <c r="I90" s="9">
        <f t="shared" si="4"/>
        <v>15.497748484848483</v>
      </c>
      <c r="J90" s="9">
        <f t="shared" si="5"/>
        <v>15.497748484848483</v>
      </c>
      <c r="K90" s="9">
        <v>54.746859999999998</v>
      </c>
      <c r="L90" s="9">
        <f t="shared" si="3"/>
        <v>93.41644434036948</v>
      </c>
    </row>
    <row r="91" spans="1:12" ht="25.5" x14ac:dyDescent="0.2">
      <c r="A91" s="6" t="s">
        <v>676</v>
      </c>
      <c r="B91" s="7" t="s">
        <v>334</v>
      </c>
      <c r="C91" s="10">
        <v>8</v>
      </c>
      <c r="D91" s="10">
        <v>8</v>
      </c>
      <c r="E91" s="10">
        <v>7.9531099999999997</v>
      </c>
      <c r="F91" s="10"/>
      <c r="G91" s="10"/>
      <c r="H91" s="10"/>
      <c r="I91" s="10">
        <f t="shared" si="4"/>
        <v>99.41387499999999</v>
      </c>
      <c r="J91" s="10">
        <f t="shared" si="5"/>
        <v>99.41387499999999</v>
      </c>
      <c r="K91" s="10">
        <v>1.38408</v>
      </c>
      <c r="L91" s="10" t="s">
        <v>1025</v>
      </c>
    </row>
    <row r="92" spans="1:12" ht="25.5" x14ac:dyDescent="0.2">
      <c r="A92" s="6" t="s">
        <v>1031</v>
      </c>
      <c r="B92" s="7" t="s">
        <v>1027</v>
      </c>
      <c r="C92" s="10">
        <v>0</v>
      </c>
      <c r="D92" s="10">
        <v>0</v>
      </c>
      <c r="E92" s="10">
        <v>0.01</v>
      </c>
      <c r="F92" s="10"/>
      <c r="G92" s="10"/>
      <c r="H92" s="10"/>
      <c r="I92" s="10">
        <v>0</v>
      </c>
      <c r="J92" s="10">
        <v>0</v>
      </c>
      <c r="K92" s="10">
        <v>0.2324</v>
      </c>
      <c r="L92" s="10">
        <f t="shared" si="3"/>
        <v>4.3029259896729783</v>
      </c>
    </row>
    <row r="93" spans="1:12" ht="25.5" x14ac:dyDescent="0.2">
      <c r="A93" s="6" t="s">
        <v>83</v>
      </c>
      <c r="B93" s="7" t="s">
        <v>335</v>
      </c>
      <c r="C93" s="10">
        <v>8</v>
      </c>
      <c r="D93" s="10">
        <v>8</v>
      </c>
      <c r="E93" s="10">
        <v>7.9431099999999999</v>
      </c>
      <c r="F93" s="10"/>
      <c r="G93" s="10"/>
      <c r="H93" s="10"/>
      <c r="I93" s="10">
        <f t="shared" si="4"/>
        <v>99.288875000000004</v>
      </c>
      <c r="J93" s="10">
        <f t="shared" si="5"/>
        <v>99.288875000000004</v>
      </c>
      <c r="K93" s="10">
        <v>1.15168</v>
      </c>
      <c r="L93" s="10" t="s">
        <v>1025</v>
      </c>
    </row>
    <row r="94" spans="1:12" x14ac:dyDescent="0.2">
      <c r="A94" s="6" t="s">
        <v>84</v>
      </c>
      <c r="B94" s="7" t="s">
        <v>336</v>
      </c>
      <c r="C94" s="10">
        <v>33</v>
      </c>
      <c r="D94" s="10">
        <v>33</v>
      </c>
      <c r="E94" s="10">
        <v>3.0535100000000002</v>
      </c>
      <c r="F94" s="10"/>
      <c r="G94" s="10"/>
      <c r="H94" s="10"/>
      <c r="I94" s="10">
        <f t="shared" si="4"/>
        <v>9.2530606060606058</v>
      </c>
      <c r="J94" s="10">
        <f t="shared" si="5"/>
        <v>9.2530606060606058</v>
      </c>
      <c r="K94" s="10">
        <v>11.743370000000001</v>
      </c>
      <c r="L94" s="10">
        <f t="shared" si="3"/>
        <v>26.001990910615945</v>
      </c>
    </row>
    <row r="95" spans="1:12" x14ac:dyDescent="0.2">
      <c r="A95" s="6" t="s">
        <v>85</v>
      </c>
      <c r="B95" s="7" t="s">
        <v>337</v>
      </c>
      <c r="C95" s="10">
        <v>2</v>
      </c>
      <c r="D95" s="10">
        <v>2</v>
      </c>
      <c r="E95" s="10">
        <v>5.8999999999999992E-4</v>
      </c>
      <c r="F95" s="10"/>
      <c r="G95" s="10"/>
      <c r="H95" s="10"/>
      <c r="I95" s="10">
        <v>0</v>
      </c>
      <c r="J95" s="10">
        <v>0</v>
      </c>
      <c r="K95" s="10">
        <v>0.32323000000000002</v>
      </c>
      <c r="L95" s="10">
        <f t="shared" si="3"/>
        <v>0.182532561952789</v>
      </c>
    </row>
    <row r="96" spans="1:12" x14ac:dyDescent="0.2">
      <c r="A96" s="6" t="s">
        <v>86</v>
      </c>
      <c r="B96" s="7" t="s">
        <v>338</v>
      </c>
      <c r="C96" s="10">
        <v>2</v>
      </c>
      <c r="D96" s="10">
        <v>2</v>
      </c>
      <c r="E96" s="10">
        <v>5.8999999999999992E-4</v>
      </c>
      <c r="F96" s="10"/>
      <c r="G96" s="10"/>
      <c r="H96" s="10"/>
      <c r="I96" s="10">
        <v>0</v>
      </c>
      <c r="J96" s="10">
        <v>0</v>
      </c>
      <c r="K96" s="10">
        <v>0.32323000000000002</v>
      </c>
      <c r="L96" s="10">
        <f t="shared" si="3"/>
        <v>0.182532561952789</v>
      </c>
    </row>
    <row r="97" spans="1:12" x14ac:dyDescent="0.2">
      <c r="A97" s="6" t="s">
        <v>87</v>
      </c>
      <c r="B97" s="7" t="s">
        <v>339</v>
      </c>
      <c r="C97" s="10">
        <v>31</v>
      </c>
      <c r="D97" s="10">
        <v>31</v>
      </c>
      <c r="E97" s="10">
        <v>3.0529199999999999</v>
      </c>
      <c r="F97" s="10"/>
      <c r="G97" s="10"/>
      <c r="H97" s="10"/>
      <c r="I97" s="10">
        <f t="shared" si="4"/>
        <v>9.8481290322580648</v>
      </c>
      <c r="J97" s="10">
        <f t="shared" si="5"/>
        <v>9.8481290322580648</v>
      </c>
      <c r="K97" s="10">
        <v>11.42014</v>
      </c>
      <c r="L97" s="10">
        <f t="shared" si="3"/>
        <v>26.732772102618707</v>
      </c>
    </row>
    <row r="98" spans="1:12" ht="51" x14ac:dyDescent="0.2">
      <c r="A98" s="6" t="s">
        <v>88</v>
      </c>
      <c r="B98" s="7" t="s">
        <v>340</v>
      </c>
      <c r="C98" s="10">
        <v>31</v>
      </c>
      <c r="D98" s="10">
        <v>31</v>
      </c>
      <c r="E98" s="10">
        <v>3.0529199999999999</v>
      </c>
      <c r="F98" s="10"/>
      <c r="G98" s="10"/>
      <c r="H98" s="10"/>
      <c r="I98" s="10">
        <f t="shared" si="4"/>
        <v>9.8481290322580648</v>
      </c>
      <c r="J98" s="10">
        <f t="shared" si="5"/>
        <v>9.8481290322580648</v>
      </c>
      <c r="K98" s="10">
        <v>11.42014</v>
      </c>
      <c r="L98" s="10">
        <f t="shared" si="3"/>
        <v>26.732772102618707</v>
      </c>
    </row>
    <row r="99" spans="1:12" x14ac:dyDescent="0.2">
      <c r="A99" s="6" t="s">
        <v>89</v>
      </c>
      <c r="B99" s="7" t="s">
        <v>341</v>
      </c>
      <c r="C99" s="10">
        <v>183</v>
      </c>
      <c r="D99" s="10">
        <v>183</v>
      </c>
      <c r="E99" s="10">
        <v>33.087890000000002</v>
      </c>
      <c r="F99" s="10"/>
      <c r="G99" s="10"/>
      <c r="H99" s="10"/>
      <c r="I99" s="10">
        <f t="shared" si="4"/>
        <v>18.080814207650274</v>
      </c>
      <c r="J99" s="10">
        <f t="shared" si="5"/>
        <v>18.080814207650274</v>
      </c>
      <c r="K99" s="10">
        <v>9.6884999999999994</v>
      </c>
      <c r="L99" s="10" t="s">
        <v>1025</v>
      </c>
    </row>
    <row r="100" spans="1:12" x14ac:dyDescent="0.2">
      <c r="A100" s="6" t="s">
        <v>90</v>
      </c>
      <c r="B100" s="7" t="s">
        <v>342</v>
      </c>
      <c r="C100" s="10">
        <v>75</v>
      </c>
      <c r="D100" s="10">
        <v>75</v>
      </c>
      <c r="E100" s="10">
        <v>6.1530899999999997</v>
      </c>
      <c r="F100" s="10"/>
      <c r="G100" s="10"/>
      <c r="H100" s="10"/>
      <c r="I100" s="10">
        <f t="shared" si="4"/>
        <v>8.2041199999999996</v>
      </c>
      <c r="J100" s="10">
        <f t="shared" si="5"/>
        <v>8.2041199999999996</v>
      </c>
      <c r="K100" s="10">
        <v>0.12618000000000001</v>
      </c>
      <c r="L100" s="10" t="s">
        <v>1025</v>
      </c>
    </row>
    <row r="101" spans="1:12" ht="25.5" x14ac:dyDescent="0.2">
      <c r="A101" s="6" t="s">
        <v>677</v>
      </c>
      <c r="B101" s="7" t="s">
        <v>788</v>
      </c>
      <c r="C101" s="10">
        <v>16</v>
      </c>
      <c r="D101" s="10">
        <v>16</v>
      </c>
      <c r="E101" s="10">
        <v>1.6165499999999999</v>
      </c>
      <c r="F101" s="10">
        <v>0</v>
      </c>
      <c r="G101" s="10">
        <v>0</v>
      </c>
      <c r="H101" s="10">
        <v>0</v>
      </c>
      <c r="I101" s="10">
        <f t="shared" si="4"/>
        <v>10.1034375</v>
      </c>
      <c r="J101" s="10">
        <f t="shared" si="5"/>
        <v>10.1034375</v>
      </c>
      <c r="K101" s="10">
        <v>8.0252099999999995</v>
      </c>
      <c r="L101" s="10">
        <f t="shared" si="3"/>
        <v>20.143398116684796</v>
      </c>
    </row>
    <row r="102" spans="1:12" x14ac:dyDescent="0.2">
      <c r="A102" s="6" t="s">
        <v>91</v>
      </c>
      <c r="B102" s="7" t="s">
        <v>343</v>
      </c>
      <c r="C102" s="10">
        <v>92</v>
      </c>
      <c r="D102" s="10">
        <v>92</v>
      </c>
      <c r="E102" s="10">
        <v>25.318249999999999</v>
      </c>
      <c r="F102" s="10">
        <v>0</v>
      </c>
      <c r="G102" s="10">
        <v>0</v>
      </c>
      <c r="H102" s="10">
        <v>0</v>
      </c>
      <c r="I102" s="10">
        <f t="shared" si="4"/>
        <v>27.519836956521736</v>
      </c>
      <c r="J102" s="10">
        <f t="shared" si="5"/>
        <v>27.519836956521736</v>
      </c>
      <c r="K102" s="10">
        <v>1.53711</v>
      </c>
      <c r="L102" s="10" t="s">
        <v>1025</v>
      </c>
    </row>
    <row r="103" spans="1:12" x14ac:dyDescent="0.2">
      <c r="A103" s="6" t="s">
        <v>1040</v>
      </c>
      <c r="B103" s="7" t="s">
        <v>1041</v>
      </c>
      <c r="C103" s="10">
        <v>0</v>
      </c>
      <c r="D103" s="10">
        <v>0</v>
      </c>
      <c r="E103" s="10">
        <v>0</v>
      </c>
      <c r="F103" s="10"/>
      <c r="G103" s="10"/>
      <c r="H103" s="10"/>
      <c r="I103" s="10">
        <v>0</v>
      </c>
      <c r="J103" s="10">
        <v>0</v>
      </c>
      <c r="K103" s="10">
        <v>-0.4</v>
      </c>
      <c r="L103" s="10">
        <f t="shared" si="3"/>
        <v>0</v>
      </c>
    </row>
    <row r="104" spans="1:12" ht="25.5" x14ac:dyDescent="0.2">
      <c r="A104" s="6" t="s">
        <v>1042</v>
      </c>
      <c r="B104" s="7" t="s">
        <v>1043</v>
      </c>
      <c r="C104" s="10">
        <v>0</v>
      </c>
      <c r="D104" s="10">
        <v>0</v>
      </c>
      <c r="E104" s="10">
        <v>0</v>
      </c>
      <c r="F104" s="10">
        <v>0</v>
      </c>
      <c r="G104" s="10">
        <v>0</v>
      </c>
      <c r="H104" s="10">
        <v>0</v>
      </c>
      <c r="I104" s="10">
        <v>0</v>
      </c>
      <c r="J104" s="10">
        <v>0</v>
      </c>
      <c r="K104" s="10">
        <v>-0.4</v>
      </c>
      <c r="L104" s="10">
        <f t="shared" si="3"/>
        <v>0</v>
      </c>
    </row>
    <row r="105" spans="1:12" ht="25.5" x14ac:dyDescent="0.2">
      <c r="A105" s="6" t="s">
        <v>92</v>
      </c>
      <c r="B105" s="7" t="s">
        <v>344</v>
      </c>
      <c r="C105" s="10">
        <v>106</v>
      </c>
      <c r="D105" s="10">
        <v>106</v>
      </c>
      <c r="E105" s="10">
        <v>15.19406</v>
      </c>
      <c r="F105" s="10"/>
      <c r="G105" s="10"/>
      <c r="H105" s="10"/>
      <c r="I105" s="10">
        <f t="shared" si="4"/>
        <v>14.334018867924527</v>
      </c>
      <c r="J105" s="10">
        <f t="shared" si="5"/>
        <v>14.334018867924527</v>
      </c>
      <c r="K105" s="10">
        <v>32.330910000000003</v>
      </c>
      <c r="L105" s="10">
        <f t="shared" si="3"/>
        <v>46.995460381412087</v>
      </c>
    </row>
    <row r="106" spans="1:12" x14ac:dyDescent="0.2">
      <c r="A106" s="6" t="s">
        <v>93</v>
      </c>
      <c r="B106" s="7" t="s">
        <v>345</v>
      </c>
      <c r="C106" s="10">
        <v>101</v>
      </c>
      <c r="D106" s="10">
        <v>101</v>
      </c>
      <c r="E106" s="10">
        <v>15.19406</v>
      </c>
      <c r="F106" s="10">
        <v>0</v>
      </c>
      <c r="G106" s="10">
        <v>0</v>
      </c>
      <c r="H106" s="10">
        <v>0</v>
      </c>
      <c r="I106" s="10">
        <f t="shared" si="4"/>
        <v>15.043623762376237</v>
      </c>
      <c r="J106" s="10">
        <f t="shared" si="5"/>
        <v>15.043623762376237</v>
      </c>
      <c r="K106" s="10">
        <v>31.595500000000001</v>
      </c>
      <c r="L106" s="10">
        <f t="shared" si="3"/>
        <v>48.089316516592554</v>
      </c>
    </row>
    <row r="107" spans="1:12" x14ac:dyDescent="0.2">
      <c r="A107" s="6" t="s">
        <v>678</v>
      </c>
      <c r="B107" s="7" t="s">
        <v>789</v>
      </c>
      <c r="C107" s="10">
        <v>5</v>
      </c>
      <c r="D107" s="10">
        <v>5</v>
      </c>
      <c r="E107" s="10">
        <v>0</v>
      </c>
      <c r="F107" s="10">
        <v>0</v>
      </c>
      <c r="G107" s="10">
        <v>0</v>
      </c>
      <c r="H107" s="10">
        <v>0</v>
      </c>
      <c r="I107" s="10">
        <f t="shared" si="4"/>
        <v>0</v>
      </c>
      <c r="J107" s="10">
        <f t="shared" si="5"/>
        <v>0</v>
      </c>
      <c r="K107" s="10">
        <v>0.73532000000000008</v>
      </c>
      <c r="L107" s="10">
        <f t="shared" si="3"/>
        <v>0</v>
      </c>
    </row>
    <row r="108" spans="1:12" ht="25.5" x14ac:dyDescent="0.2">
      <c r="A108" s="6" t="s">
        <v>94</v>
      </c>
      <c r="B108" s="7" t="s">
        <v>346</v>
      </c>
      <c r="C108" s="10">
        <v>0</v>
      </c>
      <c r="D108" s="10">
        <v>0</v>
      </c>
      <c r="E108" s="10">
        <v>-8.1460000000000008</v>
      </c>
      <c r="F108" s="10"/>
      <c r="G108" s="10"/>
      <c r="H108" s="10"/>
      <c r="I108" s="10">
        <v>0</v>
      </c>
      <c r="J108" s="10">
        <v>0</v>
      </c>
      <c r="K108" s="10">
        <v>0</v>
      </c>
      <c r="L108" s="10">
        <v>0</v>
      </c>
    </row>
    <row r="109" spans="1:12" ht="25.5" x14ac:dyDescent="0.2">
      <c r="A109" s="6" t="s">
        <v>94</v>
      </c>
      <c r="B109" s="7" t="s">
        <v>347</v>
      </c>
      <c r="C109" s="10">
        <v>0</v>
      </c>
      <c r="D109" s="10">
        <v>0</v>
      </c>
      <c r="E109" s="10">
        <v>-8.1460000000000008</v>
      </c>
      <c r="F109" s="10"/>
      <c r="G109" s="10"/>
      <c r="H109" s="10"/>
      <c r="I109" s="10">
        <v>0</v>
      </c>
      <c r="J109" s="10">
        <v>0</v>
      </c>
      <c r="K109" s="10">
        <v>0</v>
      </c>
      <c r="L109" s="10">
        <v>0</v>
      </c>
    </row>
    <row r="110" spans="1:12" ht="25.5" x14ac:dyDescent="0.2">
      <c r="A110" s="4" t="s">
        <v>95</v>
      </c>
      <c r="B110" s="5" t="s">
        <v>348</v>
      </c>
      <c r="C110" s="9">
        <v>132811.20000000001</v>
      </c>
      <c r="D110" s="9">
        <v>132811.20000000001</v>
      </c>
      <c r="E110" s="9">
        <v>57010.253259999998</v>
      </c>
      <c r="F110" s="10"/>
      <c r="G110" s="10"/>
      <c r="H110" s="10"/>
      <c r="I110" s="9">
        <f t="shared" si="4"/>
        <v>42.925787328177137</v>
      </c>
      <c r="J110" s="9">
        <f t="shared" si="5"/>
        <v>42.925787328177137</v>
      </c>
      <c r="K110" s="9">
        <v>95051.87606000001</v>
      </c>
      <c r="L110" s="9">
        <f t="shared" si="3"/>
        <v>59.978041068871867</v>
      </c>
    </row>
    <row r="111" spans="1:12" ht="51" x14ac:dyDescent="0.2">
      <c r="A111" s="6" t="s">
        <v>96</v>
      </c>
      <c r="B111" s="7" t="s">
        <v>349</v>
      </c>
      <c r="C111" s="10">
        <v>4690.5</v>
      </c>
      <c r="D111" s="10">
        <v>4690.5</v>
      </c>
      <c r="E111" s="10">
        <v>0</v>
      </c>
      <c r="F111" s="10"/>
      <c r="G111" s="10"/>
      <c r="H111" s="10"/>
      <c r="I111" s="10">
        <f t="shared" si="4"/>
        <v>0</v>
      </c>
      <c r="J111" s="10">
        <f t="shared" si="5"/>
        <v>0</v>
      </c>
      <c r="K111" s="10">
        <v>46209.555</v>
      </c>
      <c r="L111" s="10">
        <f t="shared" si="3"/>
        <v>0</v>
      </c>
    </row>
    <row r="112" spans="1:12" ht="38.25" x14ac:dyDescent="0.2">
      <c r="A112" s="6" t="s">
        <v>97</v>
      </c>
      <c r="B112" s="7" t="s">
        <v>350</v>
      </c>
      <c r="C112" s="10">
        <v>4690.5</v>
      </c>
      <c r="D112" s="10">
        <v>4690.5</v>
      </c>
      <c r="E112" s="10">
        <v>0</v>
      </c>
      <c r="F112" s="10"/>
      <c r="G112" s="10"/>
      <c r="H112" s="10"/>
      <c r="I112" s="10">
        <f t="shared" si="4"/>
        <v>0</v>
      </c>
      <c r="J112" s="10">
        <f t="shared" si="5"/>
        <v>0</v>
      </c>
      <c r="K112" s="10">
        <v>46209.555</v>
      </c>
      <c r="L112" s="10">
        <f t="shared" si="3"/>
        <v>0</v>
      </c>
    </row>
    <row r="113" spans="1:12" s="22" customFormat="1" x14ac:dyDescent="0.2">
      <c r="A113" s="6" t="s">
        <v>98</v>
      </c>
      <c r="B113" s="7" t="s">
        <v>351</v>
      </c>
      <c r="C113" s="10">
        <v>434.1</v>
      </c>
      <c r="D113" s="10">
        <v>434.1</v>
      </c>
      <c r="E113" s="10">
        <v>64.118769999999998</v>
      </c>
      <c r="F113" s="10"/>
      <c r="G113" s="10"/>
      <c r="H113" s="10"/>
      <c r="I113" s="10">
        <f t="shared" si="4"/>
        <v>14.770506795669199</v>
      </c>
      <c r="J113" s="10">
        <f t="shared" si="5"/>
        <v>14.770506795669199</v>
      </c>
      <c r="K113" s="10">
        <v>1470.8526999999999</v>
      </c>
      <c r="L113" s="10">
        <f t="shared" si="3"/>
        <v>4.3592924022915414</v>
      </c>
    </row>
    <row r="114" spans="1:12" ht="25.5" x14ac:dyDescent="0.2">
      <c r="A114" s="6" t="s">
        <v>99</v>
      </c>
      <c r="B114" s="7" t="s">
        <v>352</v>
      </c>
      <c r="C114" s="10">
        <v>434.1</v>
      </c>
      <c r="D114" s="10">
        <v>434.1</v>
      </c>
      <c r="E114" s="10">
        <v>64.118769999999998</v>
      </c>
      <c r="F114" s="10"/>
      <c r="G114" s="10"/>
      <c r="H114" s="10"/>
      <c r="I114" s="10">
        <f t="shared" si="4"/>
        <v>14.770506795669199</v>
      </c>
      <c r="J114" s="10">
        <f t="shared" si="5"/>
        <v>14.770506795669199</v>
      </c>
      <c r="K114" s="10">
        <v>1470.8526999999999</v>
      </c>
      <c r="L114" s="10">
        <f t="shared" si="3"/>
        <v>4.3592924022915414</v>
      </c>
    </row>
    <row r="115" spans="1:12" ht="51" x14ac:dyDescent="0.2">
      <c r="A115" s="6" t="s">
        <v>100</v>
      </c>
      <c r="B115" s="7" t="s">
        <v>353</v>
      </c>
      <c r="C115" s="10">
        <v>95005</v>
      </c>
      <c r="D115" s="10">
        <v>95005</v>
      </c>
      <c r="E115" s="10">
        <v>26256.655429999999</v>
      </c>
      <c r="F115" s="10"/>
      <c r="G115" s="10"/>
      <c r="H115" s="10"/>
      <c r="I115" s="10">
        <f t="shared" si="4"/>
        <v>27.637130077364347</v>
      </c>
      <c r="J115" s="10">
        <f t="shared" si="5"/>
        <v>27.637130077364347</v>
      </c>
      <c r="K115" s="10">
        <v>24264.010260000003</v>
      </c>
      <c r="L115" s="10">
        <f t="shared" si="3"/>
        <v>108.21234886009314</v>
      </c>
    </row>
    <row r="116" spans="1:12" ht="51" x14ac:dyDescent="0.2">
      <c r="A116" s="6" t="s">
        <v>101</v>
      </c>
      <c r="B116" s="7" t="s">
        <v>354</v>
      </c>
      <c r="C116" s="10">
        <v>58461.4</v>
      </c>
      <c r="D116" s="10">
        <v>58461.4</v>
      </c>
      <c r="E116" s="10">
        <v>16450.91461</v>
      </c>
      <c r="F116" s="10"/>
      <c r="G116" s="10"/>
      <c r="H116" s="10"/>
      <c r="I116" s="10">
        <f t="shared" si="4"/>
        <v>28.139789006079223</v>
      </c>
      <c r="J116" s="10">
        <f t="shared" si="5"/>
        <v>28.139789006079223</v>
      </c>
      <c r="K116" s="10">
        <v>14796.976130000001</v>
      </c>
      <c r="L116" s="10">
        <f t="shared" si="3"/>
        <v>111.17754374589235</v>
      </c>
    </row>
    <row r="117" spans="1:12" ht="51" x14ac:dyDescent="0.2">
      <c r="A117" s="6" t="s">
        <v>102</v>
      </c>
      <c r="B117" s="7" t="s">
        <v>355</v>
      </c>
      <c r="C117" s="10">
        <v>58461.4</v>
      </c>
      <c r="D117" s="10">
        <v>58461.4</v>
      </c>
      <c r="E117" s="10">
        <v>16450.91461</v>
      </c>
      <c r="F117" s="10"/>
      <c r="G117" s="10"/>
      <c r="H117" s="10"/>
      <c r="I117" s="10">
        <f t="shared" si="4"/>
        <v>28.139789006079223</v>
      </c>
      <c r="J117" s="10">
        <f t="shared" si="5"/>
        <v>28.139789006079223</v>
      </c>
      <c r="K117" s="10">
        <v>14796.976130000001</v>
      </c>
      <c r="L117" s="10">
        <f t="shared" si="3"/>
        <v>111.17754374589235</v>
      </c>
    </row>
    <row r="118" spans="1:12" ht="51" x14ac:dyDescent="0.2">
      <c r="A118" s="6" t="s">
        <v>103</v>
      </c>
      <c r="B118" s="7" t="s">
        <v>356</v>
      </c>
      <c r="C118" s="10">
        <v>3705.6</v>
      </c>
      <c r="D118" s="10">
        <v>3705.6</v>
      </c>
      <c r="E118" s="10">
        <v>1702.0608099999999</v>
      </c>
      <c r="F118" s="10"/>
      <c r="G118" s="10"/>
      <c r="H118" s="10"/>
      <c r="I118" s="10">
        <f t="shared" si="4"/>
        <v>45.932124622193435</v>
      </c>
      <c r="J118" s="10">
        <f t="shared" si="5"/>
        <v>45.932124622193435</v>
      </c>
      <c r="K118" s="10">
        <v>1619.21705</v>
      </c>
      <c r="L118" s="10">
        <f t="shared" si="3"/>
        <v>105.11628505888078</v>
      </c>
    </row>
    <row r="119" spans="1:12" ht="51" x14ac:dyDescent="0.2">
      <c r="A119" s="6" t="s">
        <v>104</v>
      </c>
      <c r="B119" s="7" t="s">
        <v>357</v>
      </c>
      <c r="C119" s="10">
        <v>3705.6</v>
      </c>
      <c r="D119" s="10">
        <v>3705.6</v>
      </c>
      <c r="E119" s="10">
        <v>1702.0608099999999</v>
      </c>
      <c r="F119" s="10"/>
      <c r="G119" s="10"/>
      <c r="H119" s="10"/>
      <c r="I119" s="10">
        <f t="shared" si="4"/>
        <v>45.932124622193435</v>
      </c>
      <c r="J119" s="10">
        <f t="shared" si="5"/>
        <v>45.932124622193435</v>
      </c>
      <c r="K119" s="10">
        <v>1619.21705</v>
      </c>
      <c r="L119" s="10">
        <f t="shared" si="3"/>
        <v>105.11628505888078</v>
      </c>
    </row>
    <row r="120" spans="1:12" ht="25.5" x14ac:dyDescent="0.2">
      <c r="A120" s="6" t="s">
        <v>105</v>
      </c>
      <c r="B120" s="7" t="s">
        <v>358</v>
      </c>
      <c r="C120" s="10">
        <v>32837.199999999997</v>
      </c>
      <c r="D120" s="10">
        <v>32837.199999999997</v>
      </c>
      <c r="E120" s="10">
        <v>8103.6378399999994</v>
      </c>
      <c r="F120" s="10"/>
      <c r="G120" s="10"/>
      <c r="H120" s="10"/>
      <c r="I120" s="10">
        <f t="shared" si="4"/>
        <v>24.678224209128672</v>
      </c>
      <c r="J120" s="10">
        <f t="shared" si="5"/>
        <v>24.678224209128672</v>
      </c>
      <c r="K120" s="10">
        <v>7847.8170799999998</v>
      </c>
      <c r="L120" s="10">
        <f t="shared" si="3"/>
        <v>103.25976965813786</v>
      </c>
    </row>
    <row r="121" spans="1:12" ht="25.5" x14ac:dyDescent="0.2">
      <c r="A121" s="6" t="s">
        <v>106</v>
      </c>
      <c r="B121" s="7" t="s">
        <v>359</v>
      </c>
      <c r="C121" s="10">
        <v>32837.199999999997</v>
      </c>
      <c r="D121" s="10">
        <v>32837.199999999997</v>
      </c>
      <c r="E121" s="10">
        <v>8103.6378399999994</v>
      </c>
      <c r="F121" s="10"/>
      <c r="G121" s="10"/>
      <c r="H121" s="10"/>
      <c r="I121" s="10">
        <f t="shared" si="4"/>
        <v>24.678224209128672</v>
      </c>
      <c r="J121" s="10">
        <f t="shared" si="5"/>
        <v>24.678224209128672</v>
      </c>
      <c r="K121" s="10">
        <v>7847.8170799999998</v>
      </c>
      <c r="L121" s="10">
        <f t="shared" si="3"/>
        <v>103.25976965813786</v>
      </c>
    </row>
    <row r="122" spans="1:12" ht="76.5" x14ac:dyDescent="0.2">
      <c r="A122" s="6" t="s">
        <v>666</v>
      </c>
      <c r="B122" s="7" t="s">
        <v>667</v>
      </c>
      <c r="C122" s="10">
        <v>0.8</v>
      </c>
      <c r="D122" s="10">
        <v>0.8</v>
      </c>
      <c r="E122" s="10">
        <v>4.2169999999999999E-2</v>
      </c>
      <c r="F122" s="10"/>
      <c r="G122" s="10"/>
      <c r="H122" s="10"/>
      <c r="I122" s="10">
        <f t="shared" si="4"/>
        <v>5.2712499999999993</v>
      </c>
      <c r="J122" s="10">
        <f t="shared" si="5"/>
        <v>5.2712499999999993</v>
      </c>
      <c r="K122" s="10">
        <v>0</v>
      </c>
      <c r="L122" s="10">
        <v>0</v>
      </c>
    </row>
    <row r="123" spans="1:12" ht="25.5" x14ac:dyDescent="0.2">
      <c r="A123" s="6" t="s">
        <v>107</v>
      </c>
      <c r="B123" s="7" t="s">
        <v>360</v>
      </c>
      <c r="C123" s="10">
        <v>110.3</v>
      </c>
      <c r="D123" s="10">
        <v>110.3</v>
      </c>
      <c r="E123" s="10">
        <v>46.868089999999995</v>
      </c>
      <c r="F123" s="10"/>
      <c r="G123" s="10"/>
      <c r="H123" s="10"/>
      <c r="I123" s="10">
        <f t="shared" si="4"/>
        <v>42.491468721668177</v>
      </c>
      <c r="J123" s="10">
        <f t="shared" si="5"/>
        <v>42.491468721668177</v>
      </c>
      <c r="K123" s="10">
        <v>10.57818</v>
      </c>
      <c r="L123" s="10" t="s">
        <v>1025</v>
      </c>
    </row>
    <row r="124" spans="1:12" ht="25.5" x14ac:dyDescent="0.2">
      <c r="A124" s="6" t="s">
        <v>108</v>
      </c>
      <c r="B124" s="7" t="s">
        <v>361</v>
      </c>
      <c r="C124" s="10">
        <v>110.3</v>
      </c>
      <c r="D124" s="10">
        <v>110.3</v>
      </c>
      <c r="E124" s="10">
        <v>46.868089999999995</v>
      </c>
      <c r="F124" s="10"/>
      <c r="G124" s="10"/>
      <c r="H124" s="10"/>
      <c r="I124" s="10">
        <f t="shared" si="4"/>
        <v>42.491468721668177</v>
      </c>
      <c r="J124" s="10">
        <f t="shared" si="5"/>
        <v>42.491468721668177</v>
      </c>
      <c r="K124" s="10">
        <v>10.57818</v>
      </c>
      <c r="L124" s="10" t="s">
        <v>1025</v>
      </c>
    </row>
    <row r="125" spans="1:12" ht="63.75" x14ac:dyDescent="0.2">
      <c r="A125" s="6" t="s">
        <v>109</v>
      </c>
      <c r="B125" s="7" t="s">
        <v>362</v>
      </c>
      <c r="C125" s="10">
        <v>110.3</v>
      </c>
      <c r="D125" s="10">
        <v>110.3</v>
      </c>
      <c r="E125" s="10">
        <v>46.868089999999995</v>
      </c>
      <c r="F125" s="10"/>
      <c r="G125" s="10"/>
      <c r="H125" s="10"/>
      <c r="I125" s="10">
        <f t="shared" si="4"/>
        <v>42.491468721668177</v>
      </c>
      <c r="J125" s="10">
        <f t="shared" si="5"/>
        <v>42.491468721668177</v>
      </c>
      <c r="K125" s="10">
        <v>10.57818</v>
      </c>
      <c r="L125" s="10" t="s">
        <v>1025</v>
      </c>
    </row>
    <row r="126" spans="1:12" x14ac:dyDescent="0.2">
      <c r="A126" s="6" t="s">
        <v>110</v>
      </c>
      <c r="B126" s="7" t="s">
        <v>363</v>
      </c>
      <c r="C126" s="10">
        <v>32571.3</v>
      </c>
      <c r="D126" s="10">
        <v>32571.3</v>
      </c>
      <c r="E126" s="10">
        <v>30642.610969999998</v>
      </c>
      <c r="F126" s="10"/>
      <c r="G126" s="10"/>
      <c r="H126" s="10"/>
      <c r="I126" s="10">
        <f t="shared" si="4"/>
        <v>94.07856293730984</v>
      </c>
      <c r="J126" s="10">
        <f t="shared" si="5"/>
        <v>94.07856293730984</v>
      </c>
      <c r="K126" s="10">
        <v>23096.879920000003</v>
      </c>
      <c r="L126" s="10">
        <f t="shared" si="3"/>
        <v>132.66991505405028</v>
      </c>
    </row>
    <row r="127" spans="1:12" ht="38.25" x14ac:dyDescent="0.2">
      <c r="A127" s="6" t="s">
        <v>111</v>
      </c>
      <c r="B127" s="7" t="s">
        <v>364</v>
      </c>
      <c r="C127" s="10">
        <v>32571.3</v>
      </c>
      <c r="D127" s="10">
        <v>32571.3</v>
      </c>
      <c r="E127" s="10">
        <v>30642.610969999998</v>
      </c>
      <c r="F127" s="10"/>
      <c r="G127" s="10"/>
      <c r="H127" s="10"/>
      <c r="I127" s="10">
        <f t="shared" si="4"/>
        <v>94.07856293730984</v>
      </c>
      <c r="J127" s="10">
        <f t="shared" si="5"/>
        <v>94.07856293730984</v>
      </c>
      <c r="K127" s="10">
        <v>23096.879920000003</v>
      </c>
      <c r="L127" s="10">
        <f t="shared" si="3"/>
        <v>132.66991505405028</v>
      </c>
    </row>
    <row r="128" spans="1:12" ht="38.25" x14ac:dyDescent="0.2">
      <c r="A128" s="6" t="s">
        <v>112</v>
      </c>
      <c r="B128" s="7" t="s">
        <v>365</v>
      </c>
      <c r="C128" s="10">
        <v>32571.3</v>
      </c>
      <c r="D128" s="10">
        <v>32571.3</v>
      </c>
      <c r="E128" s="10">
        <v>30642.610969999998</v>
      </c>
      <c r="F128" s="10"/>
      <c r="G128" s="10"/>
      <c r="H128" s="10"/>
      <c r="I128" s="10">
        <f t="shared" si="4"/>
        <v>94.07856293730984</v>
      </c>
      <c r="J128" s="10">
        <f t="shared" si="5"/>
        <v>94.07856293730984</v>
      </c>
      <c r="K128" s="10">
        <v>23096.879920000003</v>
      </c>
      <c r="L128" s="10">
        <f t="shared" si="3"/>
        <v>132.66991505405028</v>
      </c>
    </row>
    <row r="129" spans="1:12" x14ac:dyDescent="0.2">
      <c r="A129" s="4" t="s">
        <v>113</v>
      </c>
      <c r="B129" s="5" t="s">
        <v>366</v>
      </c>
      <c r="C129" s="9">
        <v>352986.2</v>
      </c>
      <c r="D129" s="9">
        <v>352986.2</v>
      </c>
      <c r="E129" s="9">
        <v>164707.46377999999</v>
      </c>
      <c r="F129" s="10"/>
      <c r="G129" s="10"/>
      <c r="H129" s="10"/>
      <c r="I129" s="9">
        <f t="shared" si="4"/>
        <v>46.661162328725595</v>
      </c>
      <c r="J129" s="9">
        <f t="shared" si="5"/>
        <v>46.661162328725595</v>
      </c>
      <c r="K129" s="9">
        <v>173197.30184</v>
      </c>
      <c r="L129" s="9">
        <f t="shared" si="3"/>
        <v>95.098169561646557</v>
      </c>
    </row>
    <row r="130" spans="1:12" x14ac:dyDescent="0.2">
      <c r="A130" s="6" t="s">
        <v>114</v>
      </c>
      <c r="B130" s="7" t="s">
        <v>367</v>
      </c>
      <c r="C130" s="10">
        <v>20774.7</v>
      </c>
      <c r="D130" s="10">
        <v>20774.7</v>
      </c>
      <c r="E130" s="10">
        <v>10520.17158</v>
      </c>
      <c r="F130" s="10"/>
      <c r="G130" s="10"/>
      <c r="H130" s="10"/>
      <c r="I130" s="10">
        <f t="shared" si="4"/>
        <v>50.639342950800739</v>
      </c>
      <c r="J130" s="10">
        <f t="shared" si="5"/>
        <v>50.639342950800739</v>
      </c>
      <c r="K130" s="10">
        <v>12266.560390000001</v>
      </c>
      <c r="L130" s="10">
        <f t="shared" si="3"/>
        <v>85.763011353829071</v>
      </c>
    </row>
    <row r="131" spans="1:12" ht="25.5" x14ac:dyDescent="0.2">
      <c r="A131" s="6" t="s">
        <v>992</v>
      </c>
      <c r="B131" s="7" t="s">
        <v>368</v>
      </c>
      <c r="C131" s="10">
        <v>5429.1</v>
      </c>
      <c r="D131" s="10">
        <v>5429.1</v>
      </c>
      <c r="E131" s="10">
        <v>3131.8845099999999</v>
      </c>
      <c r="F131" s="10"/>
      <c r="G131" s="10"/>
      <c r="H131" s="10"/>
      <c r="I131" s="10">
        <f t="shared" si="4"/>
        <v>57.686992503361509</v>
      </c>
      <c r="J131" s="10">
        <f t="shared" si="5"/>
        <v>57.686992503361509</v>
      </c>
      <c r="K131" s="10">
        <v>2995.34231</v>
      </c>
      <c r="L131" s="10">
        <f t="shared" si="3"/>
        <v>104.55848400178343</v>
      </c>
    </row>
    <row r="132" spans="1:12" ht="25.5" x14ac:dyDescent="0.2">
      <c r="A132" s="6" t="s">
        <v>1044</v>
      </c>
      <c r="B132" s="7" t="s">
        <v>1045</v>
      </c>
      <c r="C132" s="10">
        <v>0</v>
      </c>
      <c r="D132" s="10">
        <v>0</v>
      </c>
      <c r="E132" s="10">
        <v>0</v>
      </c>
      <c r="F132" s="10"/>
      <c r="G132" s="10"/>
      <c r="H132" s="10"/>
      <c r="I132" s="10">
        <v>0</v>
      </c>
      <c r="J132" s="10">
        <v>0</v>
      </c>
      <c r="K132" s="10">
        <v>-3.6246900000000002</v>
      </c>
      <c r="L132" s="10">
        <f t="shared" si="3"/>
        <v>0</v>
      </c>
    </row>
    <row r="133" spans="1:12" x14ac:dyDescent="0.2">
      <c r="A133" s="6" t="s">
        <v>115</v>
      </c>
      <c r="B133" s="7" t="s">
        <v>369</v>
      </c>
      <c r="C133" s="10">
        <v>4925.2</v>
      </c>
      <c r="D133" s="10">
        <v>4925.2</v>
      </c>
      <c r="E133" s="10">
        <v>2790.4560200000001</v>
      </c>
      <c r="F133" s="10"/>
      <c r="G133" s="10"/>
      <c r="H133" s="10"/>
      <c r="I133" s="10">
        <f t="shared" si="4"/>
        <v>56.656704702347113</v>
      </c>
      <c r="J133" s="10">
        <f t="shared" si="5"/>
        <v>56.656704702347113</v>
      </c>
      <c r="K133" s="10">
        <v>1675.2535700000001</v>
      </c>
      <c r="L133" s="10">
        <f t="shared" si="3"/>
        <v>166.56917316702092</v>
      </c>
    </row>
    <row r="134" spans="1:12" x14ac:dyDescent="0.2">
      <c r="A134" s="6" t="s">
        <v>116</v>
      </c>
      <c r="B134" s="7" t="s">
        <v>370</v>
      </c>
      <c r="C134" s="10">
        <v>10420.4</v>
      </c>
      <c r="D134" s="10">
        <v>10420.4</v>
      </c>
      <c r="E134" s="10">
        <v>4597.8310300000003</v>
      </c>
      <c r="F134" s="10"/>
      <c r="G134" s="10"/>
      <c r="H134" s="10"/>
      <c r="I134" s="10">
        <f t="shared" si="4"/>
        <v>44.123364074315766</v>
      </c>
      <c r="J134" s="10">
        <f t="shared" si="5"/>
        <v>44.123364074315766</v>
      </c>
      <c r="K134" s="10">
        <v>2480.6763900000001</v>
      </c>
      <c r="L134" s="10">
        <f t="shared" si="3"/>
        <v>185.34586165831973</v>
      </c>
    </row>
    <row r="135" spans="1:12" x14ac:dyDescent="0.2">
      <c r="A135" s="6" t="s">
        <v>679</v>
      </c>
      <c r="B135" s="7" t="s">
        <v>790</v>
      </c>
      <c r="C135" s="10">
        <v>3959.2</v>
      </c>
      <c r="D135" s="10">
        <v>3959.2</v>
      </c>
      <c r="E135" s="10">
        <v>4436.6875399999999</v>
      </c>
      <c r="F135" s="10"/>
      <c r="G135" s="10"/>
      <c r="H135" s="10"/>
      <c r="I135" s="10">
        <f t="shared" si="4"/>
        <v>112.06020256617499</v>
      </c>
      <c r="J135" s="10">
        <f t="shared" si="5"/>
        <v>112.06020256617499</v>
      </c>
      <c r="K135" s="10">
        <v>5088.1751399999994</v>
      </c>
      <c r="L135" s="10">
        <f t="shared" si="3"/>
        <v>87.196046085787842</v>
      </c>
    </row>
    <row r="136" spans="1:12" x14ac:dyDescent="0.2">
      <c r="A136" s="6" t="s">
        <v>680</v>
      </c>
      <c r="B136" s="7" t="s">
        <v>791</v>
      </c>
      <c r="C136" s="10">
        <v>6461.2</v>
      </c>
      <c r="D136" s="10">
        <v>6461.2</v>
      </c>
      <c r="E136" s="10">
        <v>161.14348999999999</v>
      </c>
      <c r="F136" s="10"/>
      <c r="G136" s="10"/>
      <c r="H136" s="10"/>
      <c r="I136" s="10">
        <f t="shared" si="4"/>
        <v>2.4940179842753665</v>
      </c>
      <c r="J136" s="10">
        <f t="shared" si="5"/>
        <v>2.4940179842753665</v>
      </c>
      <c r="K136" s="10">
        <v>30.737650000000002</v>
      </c>
      <c r="L136" s="10" t="s">
        <v>1025</v>
      </c>
    </row>
    <row r="137" spans="1:12" s="22" customFormat="1" ht="25.5" x14ac:dyDescent="0.2">
      <c r="A137" s="6" t="s">
        <v>982</v>
      </c>
      <c r="B137" s="7" t="s">
        <v>987</v>
      </c>
      <c r="C137" s="10">
        <v>0</v>
      </c>
      <c r="D137" s="10">
        <v>0</v>
      </c>
      <c r="E137" s="10">
        <v>2.0000000000000002E-5</v>
      </c>
      <c r="F137" s="10"/>
      <c r="G137" s="10"/>
      <c r="H137" s="10"/>
      <c r="I137" s="10">
        <v>0</v>
      </c>
      <c r="J137" s="10">
        <v>0</v>
      </c>
      <c r="K137" s="10">
        <v>0</v>
      </c>
      <c r="L137" s="10">
        <v>0</v>
      </c>
    </row>
    <row r="138" spans="1:12" s="22" customFormat="1" x14ac:dyDescent="0.2">
      <c r="A138" s="6" t="s">
        <v>117</v>
      </c>
      <c r="B138" s="7" t="s">
        <v>371</v>
      </c>
      <c r="C138" s="10">
        <v>35886.1</v>
      </c>
      <c r="D138" s="10">
        <v>35886.1</v>
      </c>
      <c r="E138" s="10">
        <v>3969.9516800000001</v>
      </c>
      <c r="F138" s="10"/>
      <c r="G138" s="10"/>
      <c r="H138" s="10"/>
      <c r="I138" s="10">
        <f t="shared" si="4"/>
        <v>11.062644533677386</v>
      </c>
      <c r="J138" s="10">
        <f t="shared" si="5"/>
        <v>11.062644533677386</v>
      </c>
      <c r="K138" s="10">
        <v>20266.464190000002</v>
      </c>
      <c r="L138" s="10">
        <f t="shared" ref="L136:L199" si="6">E138/K138*100</f>
        <v>19.588773072507028</v>
      </c>
    </row>
    <row r="139" spans="1:12" s="22" customFormat="1" ht="38.25" x14ac:dyDescent="0.2">
      <c r="A139" s="6" t="s">
        <v>118</v>
      </c>
      <c r="B139" s="7" t="s">
        <v>372</v>
      </c>
      <c r="C139" s="10">
        <v>34856.1</v>
      </c>
      <c r="D139" s="10">
        <v>34856.1</v>
      </c>
      <c r="E139" s="10">
        <v>3693.8792000000003</v>
      </c>
      <c r="F139" s="10"/>
      <c r="G139" s="10"/>
      <c r="H139" s="10"/>
      <c r="I139" s="10">
        <f t="shared" si="4"/>
        <v>10.597511482925515</v>
      </c>
      <c r="J139" s="10">
        <f t="shared" si="5"/>
        <v>10.597511482925515</v>
      </c>
      <c r="K139" s="10">
        <v>20062.741959999999</v>
      </c>
      <c r="L139" s="10">
        <f t="shared" si="6"/>
        <v>18.411636890733359</v>
      </c>
    </row>
    <row r="140" spans="1:12" ht="38.25" x14ac:dyDescent="0.2">
      <c r="A140" s="6" t="s">
        <v>119</v>
      </c>
      <c r="B140" s="7" t="s">
        <v>373</v>
      </c>
      <c r="C140" s="10">
        <v>34856.1</v>
      </c>
      <c r="D140" s="10">
        <v>34856.1</v>
      </c>
      <c r="E140" s="10">
        <v>3693.8792000000003</v>
      </c>
      <c r="F140" s="10"/>
      <c r="G140" s="10"/>
      <c r="H140" s="10"/>
      <c r="I140" s="10">
        <f t="shared" ref="I140:I207" si="7">E140/C140*100</f>
        <v>10.597511482925515</v>
      </c>
      <c r="J140" s="10">
        <f t="shared" ref="J140:J207" si="8">E140/D140*100</f>
        <v>10.597511482925515</v>
      </c>
      <c r="K140" s="10">
        <v>20062.741959999999</v>
      </c>
      <c r="L140" s="10">
        <f t="shared" si="6"/>
        <v>18.411636890733359</v>
      </c>
    </row>
    <row r="141" spans="1:12" ht="25.5" x14ac:dyDescent="0.2">
      <c r="A141" s="6" t="s">
        <v>120</v>
      </c>
      <c r="B141" s="7" t="s">
        <v>374</v>
      </c>
      <c r="C141" s="10">
        <v>65</v>
      </c>
      <c r="D141" s="10">
        <v>65</v>
      </c>
      <c r="E141" s="10">
        <v>31.072479999999999</v>
      </c>
      <c r="F141" s="10"/>
      <c r="G141" s="10"/>
      <c r="H141" s="10"/>
      <c r="I141" s="10">
        <f t="shared" si="7"/>
        <v>47.803815384615383</v>
      </c>
      <c r="J141" s="10">
        <f t="shared" si="8"/>
        <v>47.803815384615383</v>
      </c>
      <c r="K141" s="10">
        <v>38.722230000000003</v>
      </c>
      <c r="L141" s="10">
        <f t="shared" si="6"/>
        <v>80.244552031223407</v>
      </c>
    </row>
    <row r="142" spans="1:12" ht="38.25" x14ac:dyDescent="0.2">
      <c r="A142" s="6" t="s">
        <v>121</v>
      </c>
      <c r="B142" s="7" t="s">
        <v>375</v>
      </c>
      <c r="C142" s="10">
        <v>705</v>
      </c>
      <c r="D142" s="10">
        <v>705</v>
      </c>
      <c r="E142" s="10">
        <v>245</v>
      </c>
      <c r="F142" s="10"/>
      <c r="G142" s="10"/>
      <c r="H142" s="10"/>
      <c r="I142" s="10">
        <f t="shared" si="7"/>
        <v>34.751773049645394</v>
      </c>
      <c r="J142" s="10">
        <f t="shared" si="8"/>
        <v>34.751773049645394</v>
      </c>
      <c r="K142" s="10">
        <v>125</v>
      </c>
      <c r="L142" s="10">
        <f t="shared" si="6"/>
        <v>196</v>
      </c>
    </row>
    <row r="143" spans="1:12" ht="38.25" x14ac:dyDescent="0.2">
      <c r="A143" s="6" t="s">
        <v>122</v>
      </c>
      <c r="B143" s="7" t="s">
        <v>376</v>
      </c>
      <c r="C143" s="10">
        <v>705</v>
      </c>
      <c r="D143" s="10">
        <v>705</v>
      </c>
      <c r="E143" s="10">
        <v>245</v>
      </c>
      <c r="F143" s="10"/>
      <c r="G143" s="10"/>
      <c r="H143" s="10"/>
      <c r="I143" s="10">
        <f t="shared" si="7"/>
        <v>34.751773049645394</v>
      </c>
      <c r="J143" s="10">
        <f t="shared" si="8"/>
        <v>34.751773049645394</v>
      </c>
      <c r="K143" s="10">
        <v>125</v>
      </c>
      <c r="L143" s="10">
        <f t="shared" si="6"/>
        <v>196</v>
      </c>
    </row>
    <row r="144" spans="1:12" x14ac:dyDescent="0.2">
      <c r="A144" s="6" t="s">
        <v>123</v>
      </c>
      <c r="B144" s="7" t="s">
        <v>377</v>
      </c>
      <c r="C144" s="10">
        <v>260</v>
      </c>
      <c r="D144" s="10">
        <v>260</v>
      </c>
      <c r="E144" s="10">
        <v>0</v>
      </c>
      <c r="F144" s="10"/>
      <c r="G144" s="10"/>
      <c r="H144" s="10"/>
      <c r="I144" s="10">
        <f t="shared" si="7"/>
        <v>0</v>
      </c>
      <c r="J144" s="10">
        <f t="shared" si="8"/>
        <v>0</v>
      </c>
      <c r="K144" s="10">
        <v>40</v>
      </c>
      <c r="L144" s="10">
        <f t="shared" si="6"/>
        <v>0</v>
      </c>
    </row>
    <row r="145" spans="1:12" ht="25.5" x14ac:dyDescent="0.2">
      <c r="A145" s="6" t="s">
        <v>124</v>
      </c>
      <c r="B145" s="7" t="s">
        <v>378</v>
      </c>
      <c r="C145" s="10">
        <v>260</v>
      </c>
      <c r="D145" s="10">
        <v>260</v>
      </c>
      <c r="E145" s="10">
        <v>0</v>
      </c>
      <c r="F145" s="10"/>
      <c r="G145" s="10"/>
      <c r="H145" s="10"/>
      <c r="I145" s="10">
        <f t="shared" si="7"/>
        <v>0</v>
      </c>
      <c r="J145" s="10">
        <f t="shared" si="8"/>
        <v>0</v>
      </c>
      <c r="K145" s="10">
        <v>40</v>
      </c>
      <c r="L145" s="10">
        <f t="shared" si="6"/>
        <v>0</v>
      </c>
    </row>
    <row r="146" spans="1:12" x14ac:dyDescent="0.2">
      <c r="A146" s="6" t="s">
        <v>125</v>
      </c>
      <c r="B146" s="7" t="s">
        <v>379</v>
      </c>
      <c r="C146" s="10">
        <v>296325.40000000002</v>
      </c>
      <c r="D146" s="10">
        <v>296325.40000000002</v>
      </c>
      <c r="E146" s="10">
        <v>150217.34052</v>
      </c>
      <c r="F146" s="10"/>
      <c r="G146" s="10"/>
      <c r="H146" s="10"/>
      <c r="I146" s="10">
        <f t="shared" si="7"/>
        <v>50.693373068930306</v>
      </c>
      <c r="J146" s="10">
        <f t="shared" si="8"/>
        <v>50.693373068930306</v>
      </c>
      <c r="K146" s="10">
        <v>140664.27726</v>
      </c>
      <c r="L146" s="10">
        <f t="shared" si="6"/>
        <v>106.79139255970608</v>
      </c>
    </row>
    <row r="147" spans="1:12" x14ac:dyDescent="0.2">
      <c r="A147" s="6" t="s">
        <v>126</v>
      </c>
      <c r="B147" s="7" t="s">
        <v>380</v>
      </c>
      <c r="C147" s="10">
        <v>296325.40000000002</v>
      </c>
      <c r="D147" s="10">
        <v>296325.40000000002</v>
      </c>
      <c r="E147" s="10">
        <v>150217.34052</v>
      </c>
      <c r="F147" s="10"/>
      <c r="G147" s="10"/>
      <c r="H147" s="10"/>
      <c r="I147" s="10">
        <f t="shared" si="7"/>
        <v>50.693373068930306</v>
      </c>
      <c r="J147" s="10">
        <f t="shared" si="8"/>
        <v>50.693373068930306</v>
      </c>
      <c r="K147" s="10">
        <v>140664.27726</v>
      </c>
      <c r="L147" s="10">
        <f t="shared" si="6"/>
        <v>106.79139255970608</v>
      </c>
    </row>
    <row r="148" spans="1:12" ht="38.25" x14ac:dyDescent="0.2">
      <c r="A148" s="6" t="s">
        <v>127</v>
      </c>
      <c r="B148" s="7" t="s">
        <v>381</v>
      </c>
      <c r="C148" s="10">
        <v>11318</v>
      </c>
      <c r="D148" s="10">
        <v>11318</v>
      </c>
      <c r="E148" s="10">
        <v>0</v>
      </c>
      <c r="F148" s="10"/>
      <c r="G148" s="10"/>
      <c r="H148" s="10"/>
      <c r="I148" s="10">
        <f t="shared" si="7"/>
        <v>0</v>
      </c>
      <c r="J148" s="10">
        <f t="shared" si="8"/>
        <v>0</v>
      </c>
      <c r="K148" s="10">
        <v>6173.3803399999997</v>
      </c>
      <c r="L148" s="10">
        <f t="shared" si="6"/>
        <v>0</v>
      </c>
    </row>
    <row r="149" spans="1:12" ht="25.5" x14ac:dyDescent="0.2">
      <c r="A149" s="6" t="s">
        <v>128</v>
      </c>
      <c r="B149" s="7" t="s">
        <v>382</v>
      </c>
      <c r="C149" s="10">
        <v>264024.7</v>
      </c>
      <c r="D149" s="10">
        <v>264024.7</v>
      </c>
      <c r="E149" s="10">
        <v>140871.34495</v>
      </c>
      <c r="F149" s="10"/>
      <c r="G149" s="10"/>
      <c r="H149" s="10"/>
      <c r="I149" s="10">
        <f t="shared" si="7"/>
        <v>53.355365975228828</v>
      </c>
      <c r="J149" s="10">
        <f t="shared" si="8"/>
        <v>53.355365975228828</v>
      </c>
      <c r="K149" s="10">
        <v>124280.55437</v>
      </c>
      <c r="L149" s="10">
        <f t="shared" si="6"/>
        <v>113.34946618487633</v>
      </c>
    </row>
    <row r="150" spans="1:12" ht="25.5" x14ac:dyDescent="0.2">
      <c r="A150" s="6" t="s">
        <v>129</v>
      </c>
      <c r="B150" s="7" t="s">
        <v>383</v>
      </c>
      <c r="C150" s="10">
        <v>20982.7</v>
      </c>
      <c r="D150" s="10">
        <v>20982.7</v>
      </c>
      <c r="E150" s="10">
        <v>9345.995570000001</v>
      </c>
      <c r="F150" s="10"/>
      <c r="G150" s="10"/>
      <c r="H150" s="10"/>
      <c r="I150" s="10">
        <f t="shared" si="7"/>
        <v>44.54143446744223</v>
      </c>
      <c r="J150" s="10">
        <f t="shared" si="8"/>
        <v>44.54143446744223</v>
      </c>
      <c r="K150" s="10">
        <v>10210.342550000001</v>
      </c>
      <c r="L150" s="10">
        <f t="shared" si="6"/>
        <v>91.534593714488054</v>
      </c>
    </row>
    <row r="151" spans="1:12" ht="25.5" x14ac:dyDescent="0.2">
      <c r="A151" s="4" t="s">
        <v>681</v>
      </c>
      <c r="B151" s="5" t="s">
        <v>384</v>
      </c>
      <c r="C151" s="9">
        <v>227484.2</v>
      </c>
      <c r="D151" s="9">
        <v>227484.2</v>
      </c>
      <c r="E151" s="9">
        <v>112440.32147</v>
      </c>
      <c r="F151" s="10"/>
      <c r="G151" s="10"/>
      <c r="H151" s="10"/>
      <c r="I151" s="9">
        <f t="shared" si="7"/>
        <v>49.427749914059959</v>
      </c>
      <c r="J151" s="9">
        <f t="shared" si="8"/>
        <v>49.427749914059959</v>
      </c>
      <c r="K151" s="9">
        <v>117858.63046</v>
      </c>
      <c r="L151" s="9">
        <f t="shared" si="6"/>
        <v>95.402704945024013</v>
      </c>
    </row>
    <row r="152" spans="1:12" x14ac:dyDescent="0.2">
      <c r="A152" s="6" t="s">
        <v>130</v>
      </c>
      <c r="B152" s="7" t="s">
        <v>385</v>
      </c>
      <c r="C152" s="10">
        <v>20096.8</v>
      </c>
      <c r="D152" s="10">
        <v>20096.8</v>
      </c>
      <c r="E152" s="10">
        <v>6050.0518200000006</v>
      </c>
      <c r="F152" s="10"/>
      <c r="G152" s="10"/>
      <c r="H152" s="10"/>
      <c r="I152" s="10">
        <f t="shared" si="7"/>
        <v>30.10455306317424</v>
      </c>
      <c r="J152" s="10">
        <f t="shared" si="8"/>
        <v>30.10455306317424</v>
      </c>
      <c r="K152" s="10">
        <v>6363.3892999999998</v>
      </c>
      <c r="L152" s="10">
        <f t="shared" si="6"/>
        <v>95.075934140945932</v>
      </c>
    </row>
    <row r="153" spans="1:12" ht="38.25" x14ac:dyDescent="0.2">
      <c r="A153" s="6" t="s">
        <v>131</v>
      </c>
      <c r="B153" s="7" t="s">
        <v>386</v>
      </c>
      <c r="C153" s="10">
        <v>5</v>
      </c>
      <c r="D153" s="10">
        <v>5</v>
      </c>
      <c r="E153" s="10">
        <v>5.45</v>
      </c>
      <c r="F153" s="10"/>
      <c r="G153" s="10"/>
      <c r="H153" s="10"/>
      <c r="I153" s="10">
        <f t="shared" si="7"/>
        <v>109.00000000000001</v>
      </c>
      <c r="J153" s="10">
        <f t="shared" si="8"/>
        <v>109.00000000000001</v>
      </c>
      <c r="K153" s="10">
        <v>2.2000000000000002</v>
      </c>
      <c r="L153" s="10" t="s">
        <v>1025</v>
      </c>
    </row>
    <row r="154" spans="1:12" ht="25.5" x14ac:dyDescent="0.2">
      <c r="A154" s="6" t="s">
        <v>132</v>
      </c>
      <c r="B154" s="7" t="s">
        <v>387</v>
      </c>
      <c r="C154" s="10">
        <v>531</v>
      </c>
      <c r="D154" s="10">
        <v>531</v>
      </c>
      <c r="E154" s="10">
        <v>132.36250000000001</v>
      </c>
      <c r="F154" s="10"/>
      <c r="G154" s="10"/>
      <c r="H154" s="10"/>
      <c r="I154" s="10">
        <f t="shared" si="7"/>
        <v>24.927024482109232</v>
      </c>
      <c r="J154" s="10">
        <f t="shared" si="8"/>
        <v>24.927024482109232</v>
      </c>
      <c r="K154" s="10">
        <v>204.17501000000001</v>
      </c>
      <c r="L154" s="10">
        <f t="shared" si="6"/>
        <v>64.827963030343426</v>
      </c>
    </row>
    <row r="155" spans="1:12" x14ac:dyDescent="0.2">
      <c r="A155" s="6" t="s">
        <v>133</v>
      </c>
      <c r="B155" s="7" t="s">
        <v>388</v>
      </c>
      <c r="C155" s="10">
        <v>0</v>
      </c>
      <c r="D155" s="10">
        <v>0</v>
      </c>
      <c r="E155" s="10">
        <v>0.875</v>
      </c>
      <c r="F155" s="10"/>
      <c r="G155" s="10"/>
      <c r="H155" s="10"/>
      <c r="I155" s="10">
        <v>0</v>
      </c>
      <c r="J155" s="10">
        <v>0</v>
      </c>
      <c r="K155" s="10">
        <v>0.2</v>
      </c>
      <c r="L155" s="10" t="s">
        <v>1025</v>
      </c>
    </row>
    <row r="156" spans="1:12" ht="25.5" x14ac:dyDescent="0.2">
      <c r="A156" s="6" t="s">
        <v>134</v>
      </c>
      <c r="B156" s="7" t="s">
        <v>389</v>
      </c>
      <c r="C156" s="10">
        <v>25.5</v>
      </c>
      <c r="D156" s="10">
        <v>25.5</v>
      </c>
      <c r="E156" s="10">
        <v>10.1</v>
      </c>
      <c r="F156" s="10"/>
      <c r="G156" s="10"/>
      <c r="H156" s="10"/>
      <c r="I156" s="10">
        <f t="shared" si="7"/>
        <v>39.607843137254903</v>
      </c>
      <c r="J156" s="10">
        <f t="shared" si="8"/>
        <v>39.607843137254903</v>
      </c>
      <c r="K156" s="10">
        <v>8.5</v>
      </c>
      <c r="L156" s="10">
        <f t="shared" si="6"/>
        <v>118.82352941176471</v>
      </c>
    </row>
    <row r="157" spans="1:12" ht="51" x14ac:dyDescent="0.2">
      <c r="A157" s="6" t="s">
        <v>135</v>
      </c>
      <c r="B157" s="7" t="s">
        <v>390</v>
      </c>
      <c r="C157" s="10">
        <v>25.5</v>
      </c>
      <c r="D157" s="10">
        <v>25.5</v>
      </c>
      <c r="E157" s="10">
        <v>10.1</v>
      </c>
      <c r="F157" s="10"/>
      <c r="G157" s="10"/>
      <c r="H157" s="10"/>
      <c r="I157" s="10">
        <f t="shared" si="7"/>
        <v>39.607843137254903</v>
      </c>
      <c r="J157" s="10">
        <f t="shared" si="8"/>
        <v>39.607843137254903</v>
      </c>
      <c r="K157" s="10">
        <v>8.5</v>
      </c>
      <c r="L157" s="10">
        <f t="shared" si="6"/>
        <v>118.82352941176471</v>
      </c>
    </row>
    <row r="158" spans="1:12" ht="25.5" x14ac:dyDescent="0.2">
      <c r="A158" s="6" t="s">
        <v>136</v>
      </c>
      <c r="B158" s="7" t="s">
        <v>391</v>
      </c>
      <c r="C158" s="10">
        <v>98.9</v>
      </c>
      <c r="D158" s="10">
        <v>98.9</v>
      </c>
      <c r="E158" s="10">
        <v>49.410499999999999</v>
      </c>
      <c r="F158" s="10"/>
      <c r="G158" s="10"/>
      <c r="H158" s="10"/>
      <c r="I158" s="10">
        <f t="shared" si="7"/>
        <v>49.960060667340741</v>
      </c>
      <c r="J158" s="10">
        <f t="shared" si="8"/>
        <v>49.960060667340741</v>
      </c>
      <c r="K158" s="10">
        <v>30.951799999999999</v>
      </c>
      <c r="L158" s="10">
        <f t="shared" si="6"/>
        <v>159.63691933910144</v>
      </c>
    </row>
    <row r="159" spans="1:12" s="22" customFormat="1" ht="51" x14ac:dyDescent="0.2">
      <c r="A159" s="6" t="s">
        <v>137</v>
      </c>
      <c r="B159" s="7" t="s">
        <v>392</v>
      </c>
      <c r="C159" s="10">
        <v>98.9</v>
      </c>
      <c r="D159" s="10">
        <v>98.9</v>
      </c>
      <c r="E159" s="10">
        <v>49.410499999999999</v>
      </c>
      <c r="F159" s="10"/>
      <c r="G159" s="10"/>
      <c r="H159" s="10"/>
      <c r="I159" s="10">
        <f t="shared" si="7"/>
        <v>49.960060667340741</v>
      </c>
      <c r="J159" s="10">
        <f t="shared" si="8"/>
        <v>49.960060667340741</v>
      </c>
      <c r="K159" s="10">
        <v>30.951799999999999</v>
      </c>
      <c r="L159" s="10">
        <f t="shared" si="6"/>
        <v>159.63691933910144</v>
      </c>
    </row>
    <row r="160" spans="1:12" x14ac:dyDescent="0.2">
      <c r="A160" s="6" t="s">
        <v>138</v>
      </c>
      <c r="B160" s="7" t="s">
        <v>393</v>
      </c>
      <c r="C160" s="10">
        <v>19436.400000000001</v>
      </c>
      <c r="D160" s="10">
        <v>19436.400000000001</v>
      </c>
      <c r="E160" s="10">
        <v>5851.8538200000003</v>
      </c>
      <c r="F160" s="10"/>
      <c r="G160" s="10"/>
      <c r="H160" s="10"/>
      <c r="I160" s="10">
        <f t="shared" si="7"/>
        <v>30.10770420448231</v>
      </c>
      <c r="J160" s="10">
        <f t="shared" si="8"/>
        <v>30.10770420448231</v>
      </c>
      <c r="K160" s="10">
        <v>6117.3624900000004</v>
      </c>
      <c r="L160" s="10">
        <f t="shared" si="6"/>
        <v>95.65975254149113</v>
      </c>
    </row>
    <row r="161" spans="1:12" ht="25.5" x14ac:dyDescent="0.2">
      <c r="A161" s="6" t="s">
        <v>139</v>
      </c>
      <c r="B161" s="7" t="s">
        <v>394</v>
      </c>
      <c r="C161" s="10">
        <v>19436.400000000001</v>
      </c>
      <c r="D161" s="10">
        <v>19436.400000000001</v>
      </c>
      <c r="E161" s="10">
        <v>5851.8538200000003</v>
      </c>
      <c r="F161" s="10"/>
      <c r="G161" s="10"/>
      <c r="H161" s="10"/>
      <c r="I161" s="10">
        <f t="shared" si="7"/>
        <v>30.10770420448231</v>
      </c>
      <c r="J161" s="10">
        <f t="shared" si="8"/>
        <v>30.10770420448231</v>
      </c>
      <c r="K161" s="10">
        <v>6117.3624900000004</v>
      </c>
      <c r="L161" s="10">
        <f t="shared" si="6"/>
        <v>95.65975254149113</v>
      </c>
    </row>
    <row r="162" spans="1:12" x14ac:dyDescent="0.2">
      <c r="A162" s="6" t="s">
        <v>140</v>
      </c>
      <c r="B162" s="7" t="s">
        <v>395</v>
      </c>
      <c r="C162" s="10">
        <v>207387.4</v>
      </c>
      <c r="D162" s="10">
        <v>207387.4</v>
      </c>
      <c r="E162" s="10">
        <v>106390.26965</v>
      </c>
      <c r="F162" s="10"/>
      <c r="G162" s="10"/>
      <c r="H162" s="10"/>
      <c r="I162" s="10">
        <f t="shared" si="7"/>
        <v>51.300257223920063</v>
      </c>
      <c r="J162" s="10">
        <f t="shared" si="8"/>
        <v>51.300257223920063</v>
      </c>
      <c r="K162" s="10">
        <v>111495.24115999999</v>
      </c>
      <c r="L162" s="10">
        <f t="shared" si="6"/>
        <v>95.421354797848139</v>
      </c>
    </row>
    <row r="163" spans="1:12" ht="25.5" x14ac:dyDescent="0.2">
      <c r="A163" s="6" t="s">
        <v>141</v>
      </c>
      <c r="B163" s="7" t="s">
        <v>396</v>
      </c>
      <c r="C163" s="10">
        <v>7383.3</v>
      </c>
      <c r="D163" s="10">
        <v>7383.3</v>
      </c>
      <c r="E163" s="10">
        <v>2661.8272700000002</v>
      </c>
      <c r="F163" s="10"/>
      <c r="G163" s="10"/>
      <c r="H163" s="10"/>
      <c r="I163" s="10">
        <f t="shared" si="7"/>
        <v>36.051999376972361</v>
      </c>
      <c r="J163" s="10">
        <f t="shared" si="8"/>
        <v>36.051999376972361</v>
      </c>
      <c r="K163" s="10">
        <v>2676.2087799999999</v>
      </c>
      <c r="L163" s="10">
        <f t="shared" si="6"/>
        <v>99.462616291095202</v>
      </c>
    </row>
    <row r="164" spans="1:12" ht="25.5" x14ac:dyDescent="0.2">
      <c r="A164" s="6" t="s">
        <v>142</v>
      </c>
      <c r="B164" s="7" t="s">
        <v>397</v>
      </c>
      <c r="C164" s="10">
        <v>7383.3</v>
      </c>
      <c r="D164" s="10">
        <v>7383.3</v>
      </c>
      <c r="E164" s="10">
        <v>2661.8272700000002</v>
      </c>
      <c r="F164" s="10"/>
      <c r="G164" s="10"/>
      <c r="H164" s="10"/>
      <c r="I164" s="10">
        <f t="shared" si="7"/>
        <v>36.051999376972361</v>
      </c>
      <c r="J164" s="10">
        <f t="shared" si="8"/>
        <v>36.051999376972361</v>
      </c>
      <c r="K164" s="10">
        <v>2676.2087799999999</v>
      </c>
      <c r="L164" s="10">
        <f t="shared" si="6"/>
        <v>99.462616291095202</v>
      </c>
    </row>
    <row r="165" spans="1:12" x14ac:dyDescent="0.2">
      <c r="A165" s="6" t="s">
        <v>143</v>
      </c>
      <c r="B165" s="7" t="s">
        <v>398</v>
      </c>
      <c r="C165" s="10">
        <v>200004.1</v>
      </c>
      <c r="D165" s="10">
        <v>200004.1</v>
      </c>
      <c r="E165" s="10">
        <v>103728.44237999999</v>
      </c>
      <c r="F165" s="10"/>
      <c r="G165" s="10"/>
      <c r="H165" s="10"/>
      <c r="I165" s="10">
        <f t="shared" si="7"/>
        <v>51.863157995261091</v>
      </c>
      <c r="J165" s="10">
        <f t="shared" si="8"/>
        <v>51.863157995261091</v>
      </c>
      <c r="K165" s="10">
        <v>108819.03237999999</v>
      </c>
      <c r="L165" s="10">
        <f t="shared" si="6"/>
        <v>95.321967225160137</v>
      </c>
    </row>
    <row r="166" spans="1:12" x14ac:dyDescent="0.2">
      <c r="A166" s="6" t="s">
        <v>144</v>
      </c>
      <c r="B166" s="7" t="s">
        <v>399</v>
      </c>
      <c r="C166" s="10">
        <v>200004.1</v>
      </c>
      <c r="D166" s="10">
        <v>200004.1</v>
      </c>
      <c r="E166" s="10">
        <v>103728.44237999999</v>
      </c>
      <c r="F166" s="10"/>
      <c r="G166" s="10"/>
      <c r="H166" s="10"/>
      <c r="I166" s="10">
        <f t="shared" si="7"/>
        <v>51.863157995261091</v>
      </c>
      <c r="J166" s="10">
        <f t="shared" si="8"/>
        <v>51.863157995261091</v>
      </c>
      <c r="K166" s="10">
        <v>108819.03237999999</v>
      </c>
      <c r="L166" s="10">
        <f t="shared" si="6"/>
        <v>95.321967225160137</v>
      </c>
    </row>
    <row r="167" spans="1:12" x14ac:dyDescent="0.2">
      <c r="A167" s="4" t="s">
        <v>145</v>
      </c>
      <c r="B167" s="5" t="s">
        <v>400</v>
      </c>
      <c r="C167" s="9">
        <v>13981</v>
      </c>
      <c r="D167" s="9">
        <v>13981</v>
      </c>
      <c r="E167" s="9">
        <v>768.44290000000001</v>
      </c>
      <c r="F167" s="10"/>
      <c r="G167" s="10"/>
      <c r="H167" s="10"/>
      <c r="I167" s="9">
        <f t="shared" si="7"/>
        <v>5.4963371718761183</v>
      </c>
      <c r="J167" s="9">
        <f t="shared" si="8"/>
        <v>5.4963371718761183</v>
      </c>
      <c r="K167" s="9">
        <v>1820.6807200000001</v>
      </c>
      <c r="L167" s="9">
        <f t="shared" si="6"/>
        <v>42.206351259654134</v>
      </c>
    </row>
    <row r="168" spans="1:12" ht="51" x14ac:dyDescent="0.2">
      <c r="A168" s="6" t="s">
        <v>146</v>
      </c>
      <c r="B168" s="7" t="s">
        <v>401</v>
      </c>
      <c r="C168" s="10">
        <v>13981</v>
      </c>
      <c r="D168" s="10">
        <v>13981</v>
      </c>
      <c r="E168" s="10">
        <v>50.868809999999996</v>
      </c>
      <c r="F168" s="10"/>
      <c r="G168" s="10"/>
      <c r="H168" s="10"/>
      <c r="I168" s="10">
        <f t="shared" si="7"/>
        <v>0.36384242901080033</v>
      </c>
      <c r="J168" s="10">
        <f t="shared" si="8"/>
        <v>0.36384242901080033</v>
      </c>
      <c r="K168" s="10">
        <v>74.877200000000002</v>
      </c>
      <c r="L168" s="10">
        <f t="shared" si="6"/>
        <v>67.936314392097984</v>
      </c>
    </row>
    <row r="169" spans="1:12" ht="63.75" x14ac:dyDescent="0.2">
      <c r="A169" s="6" t="s">
        <v>147</v>
      </c>
      <c r="B169" s="7" t="s">
        <v>402</v>
      </c>
      <c r="C169" s="10">
        <v>145.6</v>
      </c>
      <c r="D169" s="10">
        <v>145.6</v>
      </c>
      <c r="E169" s="10">
        <v>39.826339999999995</v>
      </c>
      <c r="F169" s="10"/>
      <c r="G169" s="10"/>
      <c r="H169" s="10"/>
      <c r="I169" s="10">
        <f t="shared" si="7"/>
        <v>27.35325549450549</v>
      </c>
      <c r="J169" s="10">
        <f t="shared" si="8"/>
        <v>27.35325549450549</v>
      </c>
      <c r="K169" s="10">
        <v>32.051090000000002</v>
      </c>
      <c r="L169" s="10">
        <f t="shared" si="6"/>
        <v>124.25892535948073</v>
      </c>
    </row>
    <row r="170" spans="1:12" s="22" customFormat="1" ht="63.75" x14ac:dyDescent="0.2">
      <c r="A170" s="6" t="s">
        <v>148</v>
      </c>
      <c r="B170" s="7" t="s">
        <v>403</v>
      </c>
      <c r="C170" s="10">
        <v>13835.4</v>
      </c>
      <c r="D170" s="10">
        <v>13835.4</v>
      </c>
      <c r="E170" s="10">
        <v>11.04247</v>
      </c>
      <c r="F170" s="10"/>
      <c r="G170" s="10"/>
      <c r="H170" s="10"/>
      <c r="I170" s="10">
        <f t="shared" si="7"/>
        <v>7.9813160443500009E-2</v>
      </c>
      <c r="J170" s="10">
        <f t="shared" si="8"/>
        <v>7.9813160443500009E-2</v>
      </c>
      <c r="K170" s="10">
        <v>42.82611</v>
      </c>
      <c r="L170" s="10">
        <f t="shared" si="6"/>
        <v>25.784433841878236</v>
      </c>
    </row>
    <row r="171" spans="1:12" ht="63.75" x14ac:dyDescent="0.2">
      <c r="A171" s="6" t="s">
        <v>149</v>
      </c>
      <c r="B171" s="7" t="s">
        <v>404</v>
      </c>
      <c r="C171" s="10">
        <v>145.5</v>
      </c>
      <c r="D171" s="10">
        <v>145.5</v>
      </c>
      <c r="E171" s="10">
        <v>39.826339999999995</v>
      </c>
      <c r="F171" s="10"/>
      <c r="G171" s="10"/>
      <c r="H171" s="10"/>
      <c r="I171" s="10">
        <f t="shared" si="7"/>
        <v>27.372054982817868</v>
      </c>
      <c r="J171" s="10">
        <f t="shared" si="8"/>
        <v>27.372054982817868</v>
      </c>
      <c r="K171" s="10">
        <v>32.051090000000002</v>
      </c>
      <c r="L171" s="10">
        <f t="shared" si="6"/>
        <v>124.25892535948073</v>
      </c>
    </row>
    <row r="172" spans="1:12" ht="63.75" x14ac:dyDescent="0.2">
      <c r="A172" s="6" t="s">
        <v>150</v>
      </c>
      <c r="B172" s="7" t="s">
        <v>405</v>
      </c>
      <c r="C172" s="10">
        <v>13835.4</v>
      </c>
      <c r="D172" s="10">
        <v>13835.4</v>
      </c>
      <c r="E172" s="10">
        <v>11.04247</v>
      </c>
      <c r="F172" s="10"/>
      <c r="G172" s="10"/>
      <c r="H172" s="10"/>
      <c r="I172" s="10">
        <f t="shared" si="7"/>
        <v>7.9813160443500009E-2</v>
      </c>
      <c r="J172" s="10">
        <f t="shared" si="8"/>
        <v>7.9813160443500009E-2</v>
      </c>
      <c r="K172" s="10">
        <v>42.82611</v>
      </c>
      <c r="L172" s="10">
        <f t="shared" si="6"/>
        <v>25.784433841878236</v>
      </c>
    </row>
    <row r="173" spans="1:12" ht="63.75" x14ac:dyDescent="0.2">
      <c r="A173" s="6" t="s">
        <v>668</v>
      </c>
      <c r="B173" s="7" t="s">
        <v>669</v>
      </c>
      <c r="C173" s="10">
        <v>0.1</v>
      </c>
      <c r="D173" s="10">
        <v>0.1</v>
      </c>
      <c r="E173" s="10">
        <v>0</v>
      </c>
      <c r="F173" s="10"/>
      <c r="G173" s="10"/>
      <c r="H173" s="10"/>
      <c r="I173" s="10">
        <f t="shared" si="7"/>
        <v>0</v>
      </c>
      <c r="J173" s="10">
        <f t="shared" si="8"/>
        <v>0</v>
      </c>
      <c r="K173" s="10">
        <v>0</v>
      </c>
      <c r="L173" s="10">
        <v>0</v>
      </c>
    </row>
    <row r="174" spans="1:12" ht="25.5" x14ac:dyDescent="0.2">
      <c r="A174" s="6" t="s">
        <v>973</v>
      </c>
      <c r="B174" s="7" t="s">
        <v>974</v>
      </c>
      <c r="C174" s="10">
        <v>0</v>
      </c>
      <c r="D174" s="10">
        <v>0</v>
      </c>
      <c r="E174" s="10">
        <v>717.57408999999996</v>
      </c>
      <c r="F174" s="10"/>
      <c r="G174" s="10"/>
      <c r="H174" s="10"/>
      <c r="I174" s="10">
        <v>0</v>
      </c>
      <c r="J174" s="10">
        <v>0</v>
      </c>
      <c r="K174" s="10">
        <v>1745.8035199999999</v>
      </c>
      <c r="L174" s="10">
        <f t="shared" si="6"/>
        <v>41.102797753552473</v>
      </c>
    </row>
    <row r="175" spans="1:12" ht="38.25" x14ac:dyDescent="0.2">
      <c r="A175" s="6" t="s">
        <v>975</v>
      </c>
      <c r="B175" s="7" t="s">
        <v>976</v>
      </c>
      <c r="C175" s="10">
        <v>0</v>
      </c>
      <c r="D175" s="10">
        <v>0</v>
      </c>
      <c r="E175" s="10">
        <v>717.57408999999996</v>
      </c>
      <c r="F175" s="10"/>
      <c r="G175" s="10"/>
      <c r="H175" s="10"/>
      <c r="I175" s="10">
        <v>0</v>
      </c>
      <c r="J175" s="10">
        <v>0</v>
      </c>
      <c r="K175" s="10">
        <v>1745.8035199999999</v>
      </c>
      <c r="L175" s="10">
        <f t="shared" si="6"/>
        <v>41.102797753552473</v>
      </c>
    </row>
    <row r="176" spans="1:12" ht="38.25" x14ac:dyDescent="0.2">
      <c r="A176" s="6" t="s">
        <v>977</v>
      </c>
      <c r="B176" s="7" t="s">
        <v>978</v>
      </c>
      <c r="C176" s="10">
        <v>0</v>
      </c>
      <c r="D176" s="10">
        <v>0</v>
      </c>
      <c r="E176" s="10">
        <v>717.57408999999996</v>
      </c>
      <c r="F176" s="10"/>
      <c r="G176" s="10"/>
      <c r="H176" s="10"/>
      <c r="I176" s="10">
        <v>0</v>
      </c>
      <c r="J176" s="10">
        <v>0</v>
      </c>
      <c r="K176" s="10">
        <v>1745.8035199999999</v>
      </c>
      <c r="L176" s="10">
        <f t="shared" si="6"/>
        <v>41.102797753552473</v>
      </c>
    </row>
    <row r="177" spans="1:12" x14ac:dyDescent="0.2">
      <c r="A177" s="4" t="s">
        <v>151</v>
      </c>
      <c r="B177" s="5" t="s">
        <v>406</v>
      </c>
      <c r="C177" s="9">
        <v>6083</v>
      </c>
      <c r="D177" s="9">
        <v>6083</v>
      </c>
      <c r="E177" s="9">
        <v>3265.5596700000001</v>
      </c>
      <c r="F177" s="10"/>
      <c r="G177" s="10"/>
      <c r="H177" s="10"/>
      <c r="I177" s="9">
        <f t="shared" si="7"/>
        <v>53.683374486273216</v>
      </c>
      <c r="J177" s="9">
        <f t="shared" si="8"/>
        <v>53.683374486273216</v>
      </c>
      <c r="K177" s="9">
        <v>3064.6039999999998</v>
      </c>
      <c r="L177" s="9">
        <f t="shared" si="6"/>
        <v>106.55731278821017</v>
      </c>
    </row>
    <row r="178" spans="1:12" ht="25.5" x14ac:dyDescent="0.2">
      <c r="A178" s="6" t="s">
        <v>152</v>
      </c>
      <c r="B178" s="7" t="s">
        <v>407</v>
      </c>
      <c r="C178" s="10">
        <v>6083</v>
      </c>
      <c r="D178" s="10">
        <v>6083</v>
      </c>
      <c r="E178" s="10">
        <v>3265.5596700000001</v>
      </c>
      <c r="F178" s="10"/>
      <c r="G178" s="10"/>
      <c r="H178" s="10"/>
      <c r="I178" s="10">
        <f t="shared" si="7"/>
        <v>53.683374486273216</v>
      </c>
      <c r="J178" s="10">
        <f t="shared" si="8"/>
        <v>53.683374486273216</v>
      </c>
      <c r="K178" s="10">
        <v>3064.6039999999998</v>
      </c>
      <c r="L178" s="10">
        <f t="shared" si="6"/>
        <v>106.55731278821017</v>
      </c>
    </row>
    <row r="179" spans="1:12" ht="25.5" x14ac:dyDescent="0.2">
      <c r="A179" s="6" t="s">
        <v>153</v>
      </c>
      <c r="B179" s="7" t="s">
        <v>408</v>
      </c>
      <c r="C179" s="10">
        <v>6083</v>
      </c>
      <c r="D179" s="10">
        <v>6083</v>
      </c>
      <c r="E179" s="10">
        <v>3265.5596700000001</v>
      </c>
      <c r="F179" s="10"/>
      <c r="G179" s="10"/>
      <c r="H179" s="10"/>
      <c r="I179" s="10">
        <f t="shared" si="7"/>
        <v>53.683374486273216</v>
      </c>
      <c r="J179" s="10">
        <f t="shared" si="8"/>
        <v>53.683374486273216</v>
      </c>
      <c r="K179" s="10">
        <v>3064.6039999999998</v>
      </c>
      <c r="L179" s="10">
        <f t="shared" si="6"/>
        <v>106.55731278821017</v>
      </c>
    </row>
    <row r="180" spans="1:12" x14ac:dyDescent="0.2">
      <c r="A180" s="4" t="s">
        <v>154</v>
      </c>
      <c r="B180" s="5" t="s">
        <v>409</v>
      </c>
      <c r="C180" s="9">
        <v>891148</v>
      </c>
      <c r="D180" s="9">
        <v>891148</v>
      </c>
      <c r="E180" s="9">
        <v>231352.44272999998</v>
      </c>
      <c r="F180" s="10">
        <v>0</v>
      </c>
      <c r="G180" s="10">
        <v>0</v>
      </c>
      <c r="H180" s="10">
        <v>0</v>
      </c>
      <c r="I180" s="9">
        <f t="shared" si="7"/>
        <v>25.961169494853824</v>
      </c>
      <c r="J180" s="9">
        <f t="shared" si="8"/>
        <v>25.961169494853824</v>
      </c>
      <c r="K180" s="9">
        <v>297765.65327999997</v>
      </c>
      <c r="L180" s="9">
        <f t="shared" si="6"/>
        <v>77.696148021629213</v>
      </c>
    </row>
    <row r="181" spans="1:12" ht="51" x14ac:dyDescent="0.2">
      <c r="A181" s="6" t="s">
        <v>155</v>
      </c>
      <c r="B181" s="7" t="s">
        <v>410</v>
      </c>
      <c r="C181" s="10">
        <v>873</v>
      </c>
      <c r="D181" s="10">
        <v>873</v>
      </c>
      <c r="E181" s="10">
        <v>370.23635999999999</v>
      </c>
      <c r="F181" s="10">
        <v>0</v>
      </c>
      <c r="G181" s="10">
        <v>0</v>
      </c>
      <c r="H181" s="10">
        <v>0</v>
      </c>
      <c r="I181" s="10">
        <f t="shared" si="7"/>
        <v>42.409663230240547</v>
      </c>
      <c r="J181" s="10">
        <f t="shared" si="8"/>
        <v>42.409663230240547</v>
      </c>
      <c r="K181" s="10">
        <v>320</v>
      </c>
      <c r="L181" s="10">
        <f t="shared" si="6"/>
        <v>115.69886249999999</v>
      </c>
    </row>
    <row r="182" spans="1:12" ht="51" x14ac:dyDescent="0.2">
      <c r="A182" s="6" t="s">
        <v>156</v>
      </c>
      <c r="B182" s="7" t="s">
        <v>411</v>
      </c>
      <c r="C182" s="10">
        <v>873</v>
      </c>
      <c r="D182" s="10">
        <v>873</v>
      </c>
      <c r="E182" s="10">
        <v>370.23635999999999</v>
      </c>
      <c r="F182" s="10">
        <v>0</v>
      </c>
      <c r="G182" s="10">
        <v>0</v>
      </c>
      <c r="H182" s="10">
        <v>0</v>
      </c>
      <c r="I182" s="10">
        <f t="shared" si="7"/>
        <v>42.409663230240547</v>
      </c>
      <c r="J182" s="10">
        <f t="shared" si="8"/>
        <v>42.409663230240547</v>
      </c>
      <c r="K182" s="10">
        <v>320</v>
      </c>
      <c r="L182" s="10">
        <f t="shared" si="6"/>
        <v>115.69886249999999</v>
      </c>
    </row>
    <row r="183" spans="1:12" x14ac:dyDescent="0.2">
      <c r="A183" s="6" t="s">
        <v>1046</v>
      </c>
      <c r="B183" s="7" t="s">
        <v>1047</v>
      </c>
      <c r="C183" s="10">
        <v>0</v>
      </c>
      <c r="D183" s="10">
        <v>0</v>
      </c>
      <c r="E183" s="10">
        <v>0</v>
      </c>
      <c r="F183" s="10"/>
      <c r="G183" s="10"/>
      <c r="H183" s="10"/>
      <c r="I183" s="10">
        <v>0</v>
      </c>
      <c r="J183" s="10">
        <v>0</v>
      </c>
      <c r="K183" s="10">
        <v>19.2</v>
      </c>
      <c r="L183" s="10">
        <f t="shared" si="6"/>
        <v>0</v>
      </c>
    </row>
    <row r="184" spans="1:12" ht="25.5" x14ac:dyDescent="0.2">
      <c r="A184" s="6" t="s">
        <v>1048</v>
      </c>
      <c r="B184" s="7" t="s">
        <v>1049</v>
      </c>
      <c r="C184" s="10">
        <v>0</v>
      </c>
      <c r="D184" s="10">
        <v>0</v>
      </c>
      <c r="E184" s="10">
        <v>0</v>
      </c>
      <c r="F184" s="10"/>
      <c r="G184" s="10"/>
      <c r="H184" s="10"/>
      <c r="I184" s="10">
        <v>0</v>
      </c>
      <c r="J184" s="10">
        <v>0</v>
      </c>
      <c r="K184" s="10">
        <v>19.2</v>
      </c>
      <c r="L184" s="10">
        <f t="shared" si="6"/>
        <v>0</v>
      </c>
    </row>
    <row r="185" spans="1:12" ht="25.5" x14ac:dyDescent="0.2">
      <c r="A185" s="6" t="s">
        <v>157</v>
      </c>
      <c r="B185" s="7" t="s">
        <v>412</v>
      </c>
      <c r="C185" s="10">
        <v>250.2</v>
      </c>
      <c r="D185" s="10">
        <v>250.2</v>
      </c>
      <c r="E185" s="10">
        <v>216.04179000000002</v>
      </c>
      <c r="F185" s="10"/>
      <c r="G185" s="10"/>
      <c r="H185" s="10"/>
      <c r="I185" s="10">
        <f t="shared" si="7"/>
        <v>86.347637889688272</v>
      </c>
      <c r="J185" s="10">
        <f t="shared" si="8"/>
        <v>86.347637889688272</v>
      </c>
      <c r="K185" s="10">
        <v>120</v>
      </c>
      <c r="L185" s="10">
        <f t="shared" si="6"/>
        <v>180.03482500000001</v>
      </c>
    </row>
    <row r="186" spans="1:12" s="22" customFormat="1" ht="25.5" x14ac:dyDescent="0.2">
      <c r="A186" s="6" t="s">
        <v>158</v>
      </c>
      <c r="B186" s="7" t="s">
        <v>413</v>
      </c>
      <c r="C186" s="10">
        <v>250.2</v>
      </c>
      <c r="D186" s="10">
        <v>250.2</v>
      </c>
      <c r="E186" s="10">
        <v>216.04179000000002</v>
      </c>
      <c r="F186" s="10"/>
      <c r="G186" s="10"/>
      <c r="H186" s="10"/>
      <c r="I186" s="10">
        <f t="shared" si="7"/>
        <v>86.347637889688272</v>
      </c>
      <c r="J186" s="10">
        <f t="shared" si="8"/>
        <v>86.347637889688272</v>
      </c>
      <c r="K186" s="10">
        <v>120</v>
      </c>
      <c r="L186" s="10">
        <f t="shared" si="6"/>
        <v>180.03482500000001</v>
      </c>
    </row>
    <row r="187" spans="1:12" x14ac:dyDescent="0.2">
      <c r="A187" s="6" t="s">
        <v>159</v>
      </c>
      <c r="B187" s="7" t="s">
        <v>414</v>
      </c>
      <c r="C187" s="10">
        <v>103.9</v>
      </c>
      <c r="D187" s="10">
        <v>103.9</v>
      </c>
      <c r="E187" s="10">
        <v>400</v>
      </c>
      <c r="F187" s="10"/>
      <c r="G187" s="10"/>
      <c r="H187" s="10"/>
      <c r="I187" s="10" t="s">
        <v>1025</v>
      </c>
      <c r="J187" s="10" t="s">
        <v>1025</v>
      </c>
      <c r="K187" s="10">
        <v>114.06483</v>
      </c>
      <c r="L187" s="10" t="s">
        <v>1025</v>
      </c>
    </row>
    <row r="188" spans="1:12" ht="38.25" x14ac:dyDescent="0.2">
      <c r="A188" s="6" t="s">
        <v>160</v>
      </c>
      <c r="B188" s="7" t="s">
        <v>415</v>
      </c>
      <c r="C188" s="10">
        <v>103.9</v>
      </c>
      <c r="D188" s="10">
        <v>103.9</v>
      </c>
      <c r="E188" s="10">
        <v>400</v>
      </c>
      <c r="F188" s="10"/>
      <c r="G188" s="10"/>
      <c r="H188" s="10"/>
      <c r="I188" s="10" t="s">
        <v>1025</v>
      </c>
      <c r="J188" s="10" t="s">
        <v>1025</v>
      </c>
      <c r="K188" s="10">
        <v>114.06483</v>
      </c>
      <c r="L188" s="10" t="s">
        <v>1025</v>
      </c>
    </row>
    <row r="189" spans="1:12" ht="51" x14ac:dyDescent="0.2">
      <c r="A189" s="6" t="s">
        <v>161</v>
      </c>
      <c r="B189" s="7" t="s">
        <v>416</v>
      </c>
      <c r="C189" s="10">
        <v>103.9</v>
      </c>
      <c r="D189" s="10">
        <v>103.9</v>
      </c>
      <c r="E189" s="10">
        <v>400</v>
      </c>
      <c r="F189" s="10"/>
      <c r="G189" s="10"/>
      <c r="H189" s="10"/>
      <c r="I189" s="10" t="s">
        <v>1025</v>
      </c>
      <c r="J189" s="10" t="s">
        <v>1025</v>
      </c>
      <c r="K189" s="10">
        <v>114.06483</v>
      </c>
      <c r="L189" s="10" t="s">
        <v>1025</v>
      </c>
    </row>
    <row r="190" spans="1:12" ht="63.75" x14ac:dyDescent="0.2">
      <c r="A190" s="6" t="s">
        <v>162</v>
      </c>
      <c r="B190" s="7" t="s">
        <v>417</v>
      </c>
      <c r="C190" s="10">
        <v>458.5</v>
      </c>
      <c r="D190" s="10">
        <v>458.5</v>
      </c>
      <c r="E190" s="10">
        <v>659.80391000000009</v>
      </c>
      <c r="F190" s="10"/>
      <c r="G190" s="10"/>
      <c r="H190" s="10"/>
      <c r="I190" s="10">
        <f t="shared" si="7"/>
        <v>143.90488767720831</v>
      </c>
      <c r="J190" s="10">
        <f t="shared" si="8"/>
        <v>143.90488767720831</v>
      </c>
      <c r="K190" s="10">
        <v>498.55452000000002</v>
      </c>
      <c r="L190" s="10">
        <f t="shared" si="6"/>
        <v>132.34338142195563</v>
      </c>
    </row>
    <row r="191" spans="1:12" x14ac:dyDescent="0.2">
      <c r="A191" s="6" t="s">
        <v>1050</v>
      </c>
      <c r="B191" s="7" t="s">
        <v>1051</v>
      </c>
      <c r="C191" s="10">
        <v>0</v>
      </c>
      <c r="D191" s="10">
        <v>0</v>
      </c>
      <c r="E191" s="10">
        <v>0</v>
      </c>
      <c r="F191" s="10"/>
      <c r="G191" s="10"/>
      <c r="H191" s="10"/>
      <c r="I191" s="10">
        <v>0</v>
      </c>
      <c r="J191" s="10">
        <v>0</v>
      </c>
      <c r="K191" s="10">
        <v>30.3</v>
      </c>
      <c r="L191" s="10">
        <f t="shared" si="6"/>
        <v>0</v>
      </c>
    </row>
    <row r="192" spans="1:12" ht="25.5" x14ac:dyDescent="0.2">
      <c r="A192" s="6" t="s">
        <v>1052</v>
      </c>
      <c r="B192" s="7" t="s">
        <v>1053</v>
      </c>
      <c r="C192" s="10">
        <v>0</v>
      </c>
      <c r="D192" s="10">
        <v>0</v>
      </c>
      <c r="E192" s="10">
        <v>0</v>
      </c>
      <c r="F192" s="10"/>
      <c r="G192" s="10"/>
      <c r="H192" s="10"/>
      <c r="I192" s="10">
        <v>0</v>
      </c>
      <c r="J192" s="10">
        <v>0</v>
      </c>
      <c r="K192" s="10">
        <v>30.3</v>
      </c>
      <c r="L192" s="10">
        <f t="shared" si="6"/>
        <v>0</v>
      </c>
    </row>
    <row r="193" spans="1:12" s="22" customFormat="1" x14ac:dyDescent="0.2">
      <c r="A193" s="6" t="s">
        <v>163</v>
      </c>
      <c r="B193" s="7" t="s">
        <v>418</v>
      </c>
      <c r="C193" s="10">
        <v>458.5</v>
      </c>
      <c r="D193" s="10">
        <v>458.5</v>
      </c>
      <c r="E193" s="10">
        <v>659.80391000000009</v>
      </c>
      <c r="F193" s="10"/>
      <c r="G193" s="10"/>
      <c r="H193" s="10"/>
      <c r="I193" s="10">
        <f t="shared" si="7"/>
        <v>143.90488767720831</v>
      </c>
      <c r="J193" s="10">
        <f t="shared" si="8"/>
        <v>143.90488767720831</v>
      </c>
      <c r="K193" s="10">
        <v>468.25452000000001</v>
      </c>
      <c r="L193" s="10">
        <f t="shared" si="6"/>
        <v>140.90710966335146</v>
      </c>
    </row>
    <row r="194" spans="1:12" ht="51" x14ac:dyDescent="0.2">
      <c r="A194" s="6" t="s">
        <v>164</v>
      </c>
      <c r="B194" s="7" t="s">
        <v>419</v>
      </c>
      <c r="C194" s="10">
        <v>458.5</v>
      </c>
      <c r="D194" s="10">
        <v>458.5</v>
      </c>
      <c r="E194" s="10">
        <v>659.80391000000009</v>
      </c>
      <c r="F194" s="10"/>
      <c r="G194" s="10"/>
      <c r="H194" s="10"/>
      <c r="I194" s="10">
        <f t="shared" si="7"/>
        <v>143.90488767720831</v>
      </c>
      <c r="J194" s="10">
        <f t="shared" si="8"/>
        <v>143.90488767720831</v>
      </c>
      <c r="K194" s="10">
        <v>468.25452000000001</v>
      </c>
      <c r="L194" s="10">
        <f t="shared" si="6"/>
        <v>140.90710966335146</v>
      </c>
    </row>
    <row r="195" spans="1:12" x14ac:dyDescent="0.2">
      <c r="A195" s="6" t="s">
        <v>165</v>
      </c>
      <c r="B195" s="7" t="s">
        <v>420</v>
      </c>
      <c r="C195" s="10">
        <v>193</v>
      </c>
      <c r="D195" s="10">
        <v>193</v>
      </c>
      <c r="E195" s="10">
        <v>81.599999999999994</v>
      </c>
      <c r="F195" s="10"/>
      <c r="G195" s="10"/>
      <c r="H195" s="10"/>
      <c r="I195" s="10">
        <f t="shared" si="7"/>
        <v>42.279792746113984</v>
      </c>
      <c r="J195" s="10">
        <f t="shared" si="8"/>
        <v>42.279792746113984</v>
      </c>
      <c r="K195" s="10">
        <v>127.2</v>
      </c>
      <c r="L195" s="10">
        <f t="shared" si="6"/>
        <v>64.15094339622641</v>
      </c>
    </row>
    <row r="196" spans="1:12" ht="25.5" x14ac:dyDescent="0.2">
      <c r="A196" s="6" t="s">
        <v>166</v>
      </c>
      <c r="B196" s="7" t="s">
        <v>421</v>
      </c>
      <c r="C196" s="10">
        <v>4403.6000000000004</v>
      </c>
      <c r="D196" s="10">
        <v>4403.6000000000004</v>
      </c>
      <c r="E196" s="10">
        <v>1845.5248700000002</v>
      </c>
      <c r="F196" s="10"/>
      <c r="G196" s="10"/>
      <c r="H196" s="10"/>
      <c r="I196" s="10">
        <f t="shared" si="7"/>
        <v>41.909457489326918</v>
      </c>
      <c r="J196" s="10">
        <f t="shared" si="8"/>
        <v>41.909457489326918</v>
      </c>
      <c r="K196" s="10">
        <v>1305.5595600000001</v>
      </c>
      <c r="L196" s="10">
        <f t="shared" si="6"/>
        <v>141.35891816379484</v>
      </c>
    </row>
    <row r="197" spans="1:12" x14ac:dyDescent="0.2">
      <c r="A197" s="6" t="s">
        <v>167</v>
      </c>
      <c r="B197" s="7" t="s">
        <v>422</v>
      </c>
      <c r="C197" s="10">
        <v>843478</v>
      </c>
      <c r="D197" s="10">
        <v>843478</v>
      </c>
      <c r="E197" s="10">
        <v>194127.46681000001</v>
      </c>
      <c r="F197" s="10"/>
      <c r="G197" s="10"/>
      <c r="H197" s="10"/>
      <c r="I197" s="10">
        <f t="shared" si="7"/>
        <v>23.015119162562627</v>
      </c>
      <c r="J197" s="10">
        <f t="shared" si="8"/>
        <v>23.015119162562627</v>
      </c>
      <c r="K197" s="10">
        <v>287423.85213999997</v>
      </c>
      <c r="L197" s="10">
        <f t="shared" si="6"/>
        <v>67.540486067747551</v>
      </c>
    </row>
    <row r="198" spans="1:12" ht="25.5" x14ac:dyDescent="0.2">
      <c r="A198" s="6" t="s">
        <v>168</v>
      </c>
      <c r="B198" s="7" t="s">
        <v>423</v>
      </c>
      <c r="C198" s="10">
        <v>785.3</v>
      </c>
      <c r="D198" s="10">
        <v>785.3</v>
      </c>
      <c r="E198" s="10">
        <v>9</v>
      </c>
      <c r="F198" s="10"/>
      <c r="G198" s="10"/>
      <c r="H198" s="10"/>
      <c r="I198" s="10">
        <f t="shared" si="7"/>
        <v>1.1460588310199924</v>
      </c>
      <c r="J198" s="10">
        <f t="shared" si="8"/>
        <v>1.1460588310199924</v>
      </c>
      <c r="K198" s="10">
        <v>14</v>
      </c>
      <c r="L198" s="10">
        <f t="shared" si="6"/>
        <v>64.285714285714292</v>
      </c>
    </row>
    <row r="199" spans="1:12" ht="38.25" x14ac:dyDescent="0.2">
      <c r="A199" s="6" t="s">
        <v>169</v>
      </c>
      <c r="B199" s="7" t="s">
        <v>424</v>
      </c>
      <c r="C199" s="10">
        <v>785.3</v>
      </c>
      <c r="D199" s="10">
        <v>785.3</v>
      </c>
      <c r="E199" s="10">
        <v>9</v>
      </c>
      <c r="F199" s="10"/>
      <c r="G199" s="10"/>
      <c r="H199" s="10"/>
      <c r="I199" s="10">
        <f t="shared" si="7"/>
        <v>1.1460588310199924</v>
      </c>
      <c r="J199" s="10">
        <f t="shared" si="8"/>
        <v>1.1460588310199924</v>
      </c>
      <c r="K199" s="10">
        <v>14</v>
      </c>
      <c r="L199" s="10">
        <f t="shared" si="6"/>
        <v>64.285714285714292</v>
      </c>
    </row>
    <row r="200" spans="1:12" ht="25.5" x14ac:dyDescent="0.2">
      <c r="A200" s="6" t="s">
        <v>170</v>
      </c>
      <c r="B200" s="7" t="s">
        <v>425</v>
      </c>
      <c r="C200" s="10">
        <v>842692.7</v>
      </c>
      <c r="D200" s="10">
        <v>842692.7</v>
      </c>
      <c r="E200" s="10">
        <v>194118.46681000001</v>
      </c>
      <c r="F200" s="10"/>
      <c r="G200" s="10"/>
      <c r="H200" s="10"/>
      <c r="I200" s="10">
        <f t="shared" si="7"/>
        <v>23.035498801639083</v>
      </c>
      <c r="J200" s="10">
        <f t="shared" si="8"/>
        <v>23.035498801639083</v>
      </c>
      <c r="K200" s="10">
        <v>287409.85213999997</v>
      </c>
      <c r="L200" s="10">
        <f t="shared" ref="L200:L263" si="9">E200/K200*100</f>
        <v>67.540644610694528</v>
      </c>
    </row>
    <row r="201" spans="1:12" ht="38.25" x14ac:dyDescent="0.2">
      <c r="A201" s="6" t="s">
        <v>171</v>
      </c>
      <c r="B201" s="7" t="s">
        <v>426</v>
      </c>
      <c r="C201" s="10">
        <v>821.7</v>
      </c>
      <c r="D201" s="10">
        <v>821.7</v>
      </c>
      <c r="E201" s="10">
        <v>327</v>
      </c>
      <c r="F201" s="10"/>
      <c r="G201" s="10"/>
      <c r="H201" s="10"/>
      <c r="I201" s="10">
        <f t="shared" si="7"/>
        <v>39.7955458196422</v>
      </c>
      <c r="J201" s="10">
        <f t="shared" si="8"/>
        <v>39.7955458196422</v>
      </c>
      <c r="K201" s="10">
        <v>314.68771000000004</v>
      </c>
      <c r="L201" s="10">
        <f t="shared" si="9"/>
        <v>103.91254237415244</v>
      </c>
    </row>
    <row r="202" spans="1:12" ht="51" x14ac:dyDescent="0.2">
      <c r="A202" s="6" t="s">
        <v>172</v>
      </c>
      <c r="B202" s="7" t="s">
        <v>427</v>
      </c>
      <c r="C202" s="10">
        <v>821.7</v>
      </c>
      <c r="D202" s="10">
        <v>821.7</v>
      </c>
      <c r="E202" s="10">
        <v>327</v>
      </c>
      <c r="F202" s="10"/>
      <c r="G202" s="10"/>
      <c r="H202" s="10"/>
      <c r="I202" s="10">
        <f t="shared" si="7"/>
        <v>39.7955458196422</v>
      </c>
      <c r="J202" s="10">
        <f t="shared" si="8"/>
        <v>39.7955458196422</v>
      </c>
      <c r="K202" s="10">
        <v>314.68771000000004</v>
      </c>
      <c r="L202" s="10">
        <f t="shared" si="9"/>
        <v>103.91254237415244</v>
      </c>
    </row>
    <row r="203" spans="1:12" ht="38.25" x14ac:dyDescent="0.2">
      <c r="A203" s="6" t="s">
        <v>173</v>
      </c>
      <c r="B203" s="7" t="s">
        <v>428</v>
      </c>
      <c r="C203" s="10">
        <v>5732</v>
      </c>
      <c r="D203" s="10">
        <v>5732</v>
      </c>
      <c r="E203" s="10">
        <v>2102.7404999999999</v>
      </c>
      <c r="F203" s="10"/>
      <c r="G203" s="10"/>
      <c r="H203" s="10"/>
      <c r="I203" s="10">
        <f t="shared" si="7"/>
        <v>36.684237613398466</v>
      </c>
      <c r="J203" s="10">
        <f t="shared" si="8"/>
        <v>36.684237613398466</v>
      </c>
      <c r="K203" s="10">
        <v>1843.1681000000001</v>
      </c>
      <c r="L203" s="10">
        <f t="shared" si="9"/>
        <v>114.08294772462695</v>
      </c>
    </row>
    <row r="204" spans="1:12" ht="51" x14ac:dyDescent="0.2">
      <c r="A204" s="6" t="s">
        <v>174</v>
      </c>
      <c r="B204" s="7" t="s">
        <v>429</v>
      </c>
      <c r="C204" s="10">
        <v>5732</v>
      </c>
      <c r="D204" s="10">
        <v>5732</v>
      </c>
      <c r="E204" s="10">
        <v>2102.7404999999999</v>
      </c>
      <c r="F204" s="10"/>
      <c r="G204" s="10"/>
      <c r="H204" s="10"/>
      <c r="I204" s="10">
        <f t="shared" si="7"/>
        <v>36.684237613398466</v>
      </c>
      <c r="J204" s="10">
        <f t="shared" si="8"/>
        <v>36.684237613398466</v>
      </c>
      <c r="K204" s="10">
        <v>1843.1681000000001</v>
      </c>
      <c r="L204" s="10">
        <f t="shared" si="9"/>
        <v>114.08294772462695</v>
      </c>
    </row>
    <row r="205" spans="1:12" ht="25.5" x14ac:dyDescent="0.2">
      <c r="A205" s="6" t="s">
        <v>175</v>
      </c>
      <c r="B205" s="7" t="s">
        <v>430</v>
      </c>
      <c r="C205" s="10">
        <v>200</v>
      </c>
      <c r="D205" s="10">
        <v>200</v>
      </c>
      <c r="E205" s="10">
        <v>3.0000000000000001E-3</v>
      </c>
      <c r="F205" s="10"/>
      <c r="G205" s="10"/>
      <c r="H205" s="10"/>
      <c r="I205" s="10">
        <v>0</v>
      </c>
      <c r="J205" s="10">
        <v>0</v>
      </c>
      <c r="K205" s="10">
        <v>118.7176</v>
      </c>
      <c r="L205" s="10">
        <v>0</v>
      </c>
    </row>
    <row r="206" spans="1:12" ht="38.25" x14ac:dyDescent="0.2">
      <c r="A206" s="6" t="s">
        <v>176</v>
      </c>
      <c r="B206" s="7" t="s">
        <v>431</v>
      </c>
      <c r="C206" s="10">
        <v>200</v>
      </c>
      <c r="D206" s="10">
        <v>200</v>
      </c>
      <c r="E206" s="10">
        <v>3.0000000000000001E-3</v>
      </c>
      <c r="F206" s="10"/>
      <c r="G206" s="10"/>
      <c r="H206" s="10"/>
      <c r="I206" s="10">
        <v>0</v>
      </c>
      <c r="J206" s="10">
        <v>0</v>
      </c>
      <c r="K206" s="10">
        <v>118.7176</v>
      </c>
      <c r="L206" s="10">
        <v>0</v>
      </c>
    </row>
    <row r="207" spans="1:12" ht="51" x14ac:dyDescent="0.2">
      <c r="A207" s="6" t="s">
        <v>177</v>
      </c>
      <c r="B207" s="7" t="s">
        <v>432</v>
      </c>
      <c r="C207" s="10">
        <v>15529.9</v>
      </c>
      <c r="D207" s="10">
        <v>15529.9</v>
      </c>
      <c r="E207" s="10">
        <v>906.98437999999999</v>
      </c>
      <c r="F207" s="10"/>
      <c r="G207" s="10"/>
      <c r="H207" s="10"/>
      <c r="I207" s="10">
        <f t="shared" si="7"/>
        <v>5.8402461058989434</v>
      </c>
      <c r="J207" s="10">
        <f t="shared" si="8"/>
        <v>5.8402461058989434</v>
      </c>
      <c r="K207" s="10">
        <v>0</v>
      </c>
      <c r="L207" s="10">
        <v>0</v>
      </c>
    </row>
    <row r="208" spans="1:12" ht="63.75" x14ac:dyDescent="0.2">
      <c r="A208" s="6" t="s">
        <v>178</v>
      </c>
      <c r="B208" s="7" t="s">
        <v>433</v>
      </c>
      <c r="C208" s="10">
        <v>15529.9</v>
      </c>
      <c r="D208" s="10">
        <v>15529.9</v>
      </c>
      <c r="E208" s="10">
        <v>906.98437999999999</v>
      </c>
      <c r="F208" s="10"/>
      <c r="G208" s="10"/>
      <c r="H208" s="10"/>
      <c r="I208" s="10">
        <f t="shared" ref="I208:I277" si="10">E208/C208*100</f>
        <v>5.8402461058989434</v>
      </c>
      <c r="J208" s="10">
        <f t="shared" ref="J208:J277" si="11">E208/D208*100</f>
        <v>5.8402461058989434</v>
      </c>
      <c r="K208" s="10">
        <v>0</v>
      </c>
      <c r="L208" s="10">
        <v>0</v>
      </c>
    </row>
    <row r="209" spans="1:12" ht="25.5" x14ac:dyDescent="0.2">
      <c r="A209" s="6" t="s">
        <v>179</v>
      </c>
      <c r="B209" s="7" t="s">
        <v>434</v>
      </c>
      <c r="C209" s="10">
        <v>19104.2</v>
      </c>
      <c r="D209" s="10">
        <v>19104.2</v>
      </c>
      <c r="E209" s="10">
        <v>30315.041109999998</v>
      </c>
      <c r="F209" s="10"/>
      <c r="G209" s="10"/>
      <c r="H209" s="10"/>
      <c r="I209" s="10">
        <f t="shared" si="10"/>
        <v>158.68259916667537</v>
      </c>
      <c r="J209" s="10">
        <f t="shared" si="11"/>
        <v>158.68259916667537</v>
      </c>
      <c r="K209" s="10">
        <v>5560.6488200000003</v>
      </c>
      <c r="L209" s="10" t="s">
        <v>1025</v>
      </c>
    </row>
    <row r="210" spans="1:12" ht="25.5" x14ac:dyDescent="0.2">
      <c r="A210" s="6" t="s">
        <v>180</v>
      </c>
      <c r="B210" s="7" t="s">
        <v>435</v>
      </c>
      <c r="C210" s="10">
        <v>19104.2</v>
      </c>
      <c r="D210" s="10">
        <v>19104.2</v>
      </c>
      <c r="E210" s="10">
        <v>30315.041109999998</v>
      </c>
      <c r="F210" s="10"/>
      <c r="G210" s="10"/>
      <c r="H210" s="10"/>
      <c r="I210" s="10">
        <f t="shared" si="10"/>
        <v>158.68259916667537</v>
      </c>
      <c r="J210" s="10">
        <f t="shared" si="11"/>
        <v>158.68259916667537</v>
      </c>
      <c r="K210" s="10">
        <v>5560.6488200000003</v>
      </c>
      <c r="L210" s="10" t="s">
        <v>1025</v>
      </c>
    </row>
    <row r="211" spans="1:12" x14ac:dyDescent="0.2">
      <c r="A211" s="4" t="s">
        <v>181</v>
      </c>
      <c r="B211" s="5" t="s">
        <v>436</v>
      </c>
      <c r="C211" s="9">
        <v>199.3</v>
      </c>
      <c r="D211" s="9">
        <v>199.3</v>
      </c>
      <c r="E211" s="9">
        <v>907.81310999999994</v>
      </c>
      <c r="F211" s="10"/>
      <c r="G211" s="10"/>
      <c r="H211" s="10"/>
      <c r="I211" s="9" t="s">
        <v>1025</v>
      </c>
      <c r="J211" s="9" t="s">
        <v>1025</v>
      </c>
      <c r="K211" s="9">
        <v>-1265.4794399999998</v>
      </c>
      <c r="L211" s="9">
        <v>0</v>
      </c>
    </row>
    <row r="212" spans="1:12" x14ac:dyDescent="0.2">
      <c r="A212" s="6" t="s">
        <v>182</v>
      </c>
      <c r="B212" s="7" t="s">
        <v>437</v>
      </c>
      <c r="C212" s="10">
        <v>0</v>
      </c>
      <c r="D212" s="10">
        <v>0</v>
      </c>
      <c r="E212" s="10">
        <v>907.77810999999997</v>
      </c>
      <c r="F212" s="10"/>
      <c r="G212" s="10"/>
      <c r="H212" s="10"/>
      <c r="I212" s="10">
        <v>0</v>
      </c>
      <c r="J212" s="10">
        <v>0</v>
      </c>
      <c r="K212" s="10">
        <v>-1345.1308300000001</v>
      </c>
      <c r="L212" s="10">
        <v>0</v>
      </c>
    </row>
    <row r="213" spans="1:12" ht="25.5" x14ac:dyDescent="0.2">
      <c r="A213" s="6" t="s">
        <v>183</v>
      </c>
      <c r="B213" s="7" t="s">
        <v>438</v>
      </c>
      <c r="C213" s="10">
        <v>0</v>
      </c>
      <c r="D213" s="10">
        <v>0</v>
      </c>
      <c r="E213" s="10">
        <v>907.77810999999997</v>
      </c>
      <c r="F213" s="10"/>
      <c r="G213" s="10"/>
      <c r="H213" s="10"/>
      <c r="I213" s="10">
        <v>0</v>
      </c>
      <c r="J213" s="10">
        <v>0</v>
      </c>
      <c r="K213" s="10">
        <v>-1345.1308300000001</v>
      </c>
      <c r="L213" s="10">
        <v>0</v>
      </c>
    </row>
    <row r="214" spans="1:12" x14ac:dyDescent="0.2">
      <c r="A214" s="6" t="s">
        <v>184</v>
      </c>
      <c r="B214" s="7" t="s">
        <v>439</v>
      </c>
      <c r="C214" s="10">
        <v>199.3</v>
      </c>
      <c r="D214" s="10">
        <v>199.3</v>
      </c>
      <c r="E214" s="10">
        <v>3.5000000000000003E-2</v>
      </c>
      <c r="F214" s="10"/>
      <c r="G214" s="10"/>
      <c r="H214" s="10"/>
      <c r="I214" s="10">
        <v>0</v>
      </c>
      <c r="J214" s="10">
        <v>0</v>
      </c>
      <c r="K214" s="10">
        <v>79.651390000000006</v>
      </c>
      <c r="L214" s="10">
        <v>0</v>
      </c>
    </row>
    <row r="215" spans="1:12" x14ac:dyDescent="0.2">
      <c r="A215" s="6" t="s">
        <v>185</v>
      </c>
      <c r="B215" s="7" t="s">
        <v>440</v>
      </c>
      <c r="C215" s="10">
        <v>199.3</v>
      </c>
      <c r="D215" s="10">
        <v>199.3</v>
      </c>
      <c r="E215" s="10">
        <v>3.5000000000000003E-2</v>
      </c>
      <c r="F215" s="10"/>
      <c r="G215" s="10"/>
      <c r="H215" s="10"/>
      <c r="I215" s="10">
        <v>0</v>
      </c>
      <c r="J215" s="10">
        <v>0</v>
      </c>
      <c r="K215" s="10">
        <v>79.651390000000006</v>
      </c>
      <c r="L215" s="10">
        <v>0</v>
      </c>
    </row>
    <row r="216" spans="1:12" x14ac:dyDescent="0.2">
      <c r="A216" s="4" t="s">
        <v>186</v>
      </c>
      <c r="B216" s="5" t="s">
        <v>441</v>
      </c>
      <c r="C216" s="9">
        <v>17968174.5</v>
      </c>
      <c r="D216" s="9">
        <v>17968174.5</v>
      </c>
      <c r="E216" s="9">
        <v>4737465.6308699995</v>
      </c>
      <c r="F216" s="10"/>
      <c r="G216" s="10"/>
      <c r="H216" s="10"/>
      <c r="I216" s="9">
        <f t="shared" si="10"/>
        <v>26.365870561141307</v>
      </c>
      <c r="J216" s="9">
        <f t="shared" si="11"/>
        <v>26.365870561141307</v>
      </c>
      <c r="K216" s="9">
        <v>4076074.2059800001</v>
      </c>
      <c r="L216" s="9">
        <f t="shared" si="9"/>
        <v>116.22618704830433</v>
      </c>
    </row>
    <row r="217" spans="1:12" ht="25.5" x14ac:dyDescent="0.2">
      <c r="A217" s="4" t="s">
        <v>187</v>
      </c>
      <c r="B217" s="5" t="s">
        <v>442</v>
      </c>
      <c r="C217" s="9">
        <v>17968174.5</v>
      </c>
      <c r="D217" s="9">
        <v>17968174.5</v>
      </c>
      <c r="E217" s="9">
        <v>4853319.6437299997</v>
      </c>
      <c r="F217" s="10"/>
      <c r="G217" s="10"/>
      <c r="H217" s="10"/>
      <c r="I217" s="9">
        <f t="shared" si="10"/>
        <v>27.010643979053071</v>
      </c>
      <c r="J217" s="9">
        <f t="shared" si="11"/>
        <v>27.010643979053071</v>
      </c>
      <c r="K217" s="9">
        <v>4471954.3262799997</v>
      </c>
      <c r="L217" s="9">
        <f t="shared" si="9"/>
        <v>108.52793408932777</v>
      </c>
    </row>
    <row r="218" spans="1:12" x14ac:dyDescent="0.2">
      <c r="A218" s="6" t="s">
        <v>188</v>
      </c>
      <c r="B218" s="7" t="s">
        <v>792</v>
      </c>
      <c r="C218" s="10">
        <v>5425797.2999999998</v>
      </c>
      <c r="D218" s="10">
        <v>5425797.2999999998</v>
      </c>
      <c r="E218" s="10">
        <v>2260750</v>
      </c>
      <c r="F218" s="10"/>
      <c r="G218" s="10"/>
      <c r="H218" s="10"/>
      <c r="I218" s="10">
        <f t="shared" si="10"/>
        <v>41.666687400946586</v>
      </c>
      <c r="J218" s="10">
        <f t="shared" si="11"/>
        <v>41.666687400946586</v>
      </c>
      <c r="K218" s="10">
        <v>2161338</v>
      </c>
      <c r="L218" s="10">
        <f t="shared" si="9"/>
        <v>104.59955823661085</v>
      </c>
    </row>
    <row r="219" spans="1:12" x14ac:dyDescent="0.2">
      <c r="A219" s="6" t="s">
        <v>189</v>
      </c>
      <c r="B219" s="7" t="s">
        <v>793</v>
      </c>
      <c r="C219" s="10">
        <v>4363017.3</v>
      </c>
      <c r="D219" s="10">
        <v>4363017.3</v>
      </c>
      <c r="E219" s="10">
        <v>1817924</v>
      </c>
      <c r="F219" s="10"/>
      <c r="G219" s="10"/>
      <c r="H219" s="10"/>
      <c r="I219" s="10">
        <f t="shared" si="10"/>
        <v>41.666669531656453</v>
      </c>
      <c r="J219" s="10">
        <f t="shared" si="11"/>
        <v>41.666669531656453</v>
      </c>
      <c r="K219" s="10">
        <v>1698557</v>
      </c>
      <c r="L219" s="10">
        <f t="shared" si="9"/>
        <v>107.02755338796402</v>
      </c>
    </row>
    <row r="220" spans="1:12" ht="25.5" x14ac:dyDescent="0.2">
      <c r="A220" s="6" t="s">
        <v>190</v>
      </c>
      <c r="B220" s="7" t="s">
        <v>794</v>
      </c>
      <c r="C220" s="10">
        <v>4363017.3</v>
      </c>
      <c r="D220" s="10">
        <v>4363017.3</v>
      </c>
      <c r="E220" s="10">
        <v>1817924</v>
      </c>
      <c r="F220" s="10"/>
      <c r="G220" s="10"/>
      <c r="H220" s="10"/>
      <c r="I220" s="10">
        <f t="shared" si="10"/>
        <v>41.666669531656453</v>
      </c>
      <c r="J220" s="10">
        <f t="shared" si="11"/>
        <v>41.666669531656453</v>
      </c>
      <c r="K220" s="10">
        <v>1698557</v>
      </c>
      <c r="L220" s="10">
        <f t="shared" si="9"/>
        <v>107.02755338796402</v>
      </c>
    </row>
    <row r="221" spans="1:12" ht="25.5" x14ac:dyDescent="0.2">
      <c r="A221" s="6" t="s">
        <v>1054</v>
      </c>
      <c r="B221" s="7" t="s">
        <v>1055</v>
      </c>
      <c r="C221" s="10">
        <v>0</v>
      </c>
      <c r="D221" s="10">
        <v>0</v>
      </c>
      <c r="E221" s="10">
        <v>0</v>
      </c>
      <c r="F221" s="10"/>
      <c r="G221" s="10"/>
      <c r="H221" s="10"/>
      <c r="I221" s="10">
        <v>0</v>
      </c>
      <c r="J221" s="10">
        <v>0</v>
      </c>
      <c r="K221" s="10">
        <v>187522</v>
      </c>
      <c r="L221" s="10">
        <f t="shared" si="9"/>
        <v>0</v>
      </c>
    </row>
    <row r="222" spans="1:12" ht="25.5" x14ac:dyDescent="0.2">
      <c r="A222" s="6" t="s">
        <v>1056</v>
      </c>
      <c r="B222" s="7" t="s">
        <v>1057</v>
      </c>
      <c r="C222" s="10">
        <v>0</v>
      </c>
      <c r="D222" s="10">
        <v>0</v>
      </c>
      <c r="E222" s="10">
        <v>0</v>
      </c>
      <c r="F222" s="10"/>
      <c r="G222" s="10"/>
      <c r="H222" s="10"/>
      <c r="I222" s="10">
        <v>0</v>
      </c>
      <c r="J222" s="10">
        <v>0</v>
      </c>
      <c r="K222" s="10">
        <v>187522</v>
      </c>
      <c r="L222" s="10">
        <f t="shared" si="9"/>
        <v>0</v>
      </c>
    </row>
    <row r="223" spans="1:12" ht="25.5" x14ac:dyDescent="0.2">
      <c r="A223" s="6" t="s">
        <v>191</v>
      </c>
      <c r="B223" s="7" t="s">
        <v>795</v>
      </c>
      <c r="C223" s="10">
        <v>839239</v>
      </c>
      <c r="D223" s="10">
        <v>839239</v>
      </c>
      <c r="E223" s="10">
        <v>349685</v>
      </c>
      <c r="F223" s="10"/>
      <c r="G223" s="10"/>
      <c r="H223" s="10"/>
      <c r="I223" s="10">
        <f t="shared" si="10"/>
        <v>41.666914907433998</v>
      </c>
      <c r="J223" s="10">
        <f t="shared" si="11"/>
        <v>41.666914907433998</v>
      </c>
      <c r="K223" s="10">
        <v>185650</v>
      </c>
      <c r="L223" s="10">
        <f t="shared" si="9"/>
        <v>188.35712361971451</v>
      </c>
    </row>
    <row r="224" spans="1:12" ht="38.25" x14ac:dyDescent="0.2">
      <c r="A224" s="6" t="s">
        <v>192</v>
      </c>
      <c r="B224" s="7" t="s">
        <v>796</v>
      </c>
      <c r="C224" s="10">
        <v>839239</v>
      </c>
      <c r="D224" s="10">
        <v>839239</v>
      </c>
      <c r="E224" s="10">
        <v>349685</v>
      </c>
      <c r="F224" s="10"/>
      <c r="G224" s="10"/>
      <c r="H224" s="10"/>
      <c r="I224" s="10">
        <f t="shared" si="10"/>
        <v>41.666914907433998</v>
      </c>
      <c r="J224" s="10">
        <f t="shared" si="11"/>
        <v>41.666914907433998</v>
      </c>
      <c r="K224" s="10">
        <v>185650</v>
      </c>
      <c r="L224" s="10">
        <f t="shared" si="9"/>
        <v>188.35712361971451</v>
      </c>
    </row>
    <row r="225" spans="1:12" s="22" customFormat="1" ht="25.5" x14ac:dyDescent="0.2">
      <c r="A225" s="6" t="s">
        <v>193</v>
      </c>
      <c r="B225" s="7" t="s">
        <v>797</v>
      </c>
      <c r="C225" s="10">
        <v>223541</v>
      </c>
      <c r="D225" s="10">
        <v>223541</v>
      </c>
      <c r="E225" s="10">
        <v>93141</v>
      </c>
      <c r="F225" s="10"/>
      <c r="G225" s="10"/>
      <c r="H225" s="10"/>
      <c r="I225" s="10">
        <f t="shared" si="10"/>
        <v>41.666182042667785</v>
      </c>
      <c r="J225" s="10">
        <f t="shared" si="11"/>
        <v>41.666182042667785</v>
      </c>
      <c r="K225" s="10">
        <v>89609</v>
      </c>
      <c r="L225" s="10">
        <f t="shared" si="9"/>
        <v>103.94156836924861</v>
      </c>
    </row>
    <row r="226" spans="1:12" ht="38.25" x14ac:dyDescent="0.2">
      <c r="A226" s="6" t="s">
        <v>194</v>
      </c>
      <c r="B226" s="7" t="s">
        <v>798</v>
      </c>
      <c r="C226" s="10">
        <v>223541</v>
      </c>
      <c r="D226" s="10">
        <v>223541</v>
      </c>
      <c r="E226" s="10">
        <v>93141</v>
      </c>
      <c r="F226" s="10"/>
      <c r="G226" s="10"/>
      <c r="H226" s="10"/>
      <c r="I226" s="10">
        <f t="shared" si="10"/>
        <v>41.666182042667785</v>
      </c>
      <c r="J226" s="10">
        <f t="shared" si="11"/>
        <v>41.666182042667785</v>
      </c>
      <c r="K226" s="10">
        <v>89609</v>
      </c>
      <c r="L226" s="10">
        <f t="shared" si="9"/>
        <v>103.94156836924861</v>
      </c>
    </row>
    <row r="227" spans="1:12" ht="25.5" x14ac:dyDescent="0.2">
      <c r="A227" s="6" t="s">
        <v>195</v>
      </c>
      <c r="B227" s="7" t="s">
        <v>799</v>
      </c>
      <c r="C227" s="10">
        <v>5293228.7</v>
      </c>
      <c r="D227" s="10">
        <v>5293228.7</v>
      </c>
      <c r="E227" s="10">
        <v>813871.60774999997</v>
      </c>
      <c r="F227" s="10"/>
      <c r="G227" s="10"/>
      <c r="H227" s="10"/>
      <c r="I227" s="10">
        <f t="shared" si="10"/>
        <v>15.375712138604552</v>
      </c>
      <c r="J227" s="10">
        <f t="shared" si="11"/>
        <v>15.375712138604552</v>
      </c>
      <c r="K227" s="10">
        <v>820810.35169000004</v>
      </c>
      <c r="L227" s="10">
        <f t="shared" si="9"/>
        <v>99.15464712089539</v>
      </c>
    </row>
    <row r="228" spans="1:12" ht="25.5" x14ac:dyDescent="0.2">
      <c r="A228" s="6" t="s">
        <v>1058</v>
      </c>
      <c r="B228" s="7" t="s">
        <v>1059</v>
      </c>
      <c r="C228" s="10">
        <v>0</v>
      </c>
      <c r="D228" s="10">
        <v>0</v>
      </c>
      <c r="E228" s="10">
        <v>0</v>
      </c>
      <c r="F228" s="10">
        <v>0</v>
      </c>
      <c r="G228" s="10">
        <v>0</v>
      </c>
      <c r="H228" s="10">
        <v>0</v>
      </c>
      <c r="I228" s="10">
        <v>0</v>
      </c>
      <c r="J228" s="10">
        <v>0</v>
      </c>
      <c r="K228" s="10">
        <v>12959.347330000001</v>
      </c>
      <c r="L228" s="10">
        <f t="shared" si="9"/>
        <v>0</v>
      </c>
    </row>
    <row r="229" spans="1:12" ht="25.5" x14ac:dyDescent="0.2">
      <c r="A229" s="6" t="s">
        <v>1060</v>
      </c>
      <c r="B229" s="7" t="s">
        <v>1061</v>
      </c>
      <c r="C229" s="10">
        <v>0</v>
      </c>
      <c r="D229" s="10">
        <v>0</v>
      </c>
      <c r="E229" s="10">
        <v>0</v>
      </c>
      <c r="F229" s="10">
        <v>0</v>
      </c>
      <c r="G229" s="10">
        <v>0</v>
      </c>
      <c r="H229" s="10">
        <v>0</v>
      </c>
      <c r="I229" s="10">
        <v>0</v>
      </c>
      <c r="J229" s="10">
        <v>0</v>
      </c>
      <c r="K229" s="10">
        <v>12959.347330000001</v>
      </c>
      <c r="L229" s="10">
        <f t="shared" si="9"/>
        <v>0</v>
      </c>
    </row>
    <row r="230" spans="1:12" x14ac:dyDescent="0.2">
      <c r="A230" s="6" t="s">
        <v>682</v>
      </c>
      <c r="B230" s="7" t="s">
        <v>800</v>
      </c>
      <c r="C230" s="10">
        <v>426735.5</v>
      </c>
      <c r="D230" s="10">
        <v>426735.5</v>
      </c>
      <c r="E230" s="10">
        <v>0</v>
      </c>
      <c r="F230" s="10"/>
      <c r="G230" s="10"/>
      <c r="H230" s="10"/>
      <c r="I230" s="10">
        <f t="shared" ref="I230:I231" si="12">E230/C230*100</f>
        <v>0</v>
      </c>
      <c r="J230" s="10">
        <f t="shared" ref="J230:J231" si="13">E230/D230*100</f>
        <v>0</v>
      </c>
      <c r="K230" s="10">
        <v>0</v>
      </c>
      <c r="L230" s="10">
        <v>0</v>
      </c>
    </row>
    <row r="231" spans="1:12" ht="25.5" x14ac:dyDescent="0.2">
      <c r="A231" s="6" t="s">
        <v>683</v>
      </c>
      <c r="B231" s="7" t="s">
        <v>801</v>
      </c>
      <c r="C231" s="10">
        <v>426735.5</v>
      </c>
      <c r="D231" s="10">
        <v>426735.5</v>
      </c>
      <c r="E231" s="10">
        <v>0</v>
      </c>
      <c r="F231" s="10"/>
      <c r="G231" s="10"/>
      <c r="H231" s="10"/>
      <c r="I231" s="10">
        <f t="shared" si="12"/>
        <v>0</v>
      </c>
      <c r="J231" s="10">
        <f t="shared" si="13"/>
        <v>0</v>
      </c>
      <c r="K231" s="10">
        <v>0</v>
      </c>
      <c r="L231" s="10">
        <v>0</v>
      </c>
    </row>
    <row r="232" spans="1:12" s="22" customFormat="1" ht="25.5" x14ac:dyDescent="0.2">
      <c r="A232" s="6" t="s">
        <v>684</v>
      </c>
      <c r="B232" s="7" t="s">
        <v>802</v>
      </c>
      <c r="C232" s="10">
        <v>4549.8999999999996</v>
      </c>
      <c r="D232" s="10">
        <v>4549.8999999999996</v>
      </c>
      <c r="E232" s="10">
        <v>0</v>
      </c>
      <c r="F232" s="10"/>
      <c r="G232" s="10"/>
      <c r="H232" s="10"/>
      <c r="I232" s="10">
        <f t="shared" si="10"/>
        <v>0</v>
      </c>
      <c r="J232" s="10">
        <f t="shared" si="11"/>
        <v>0</v>
      </c>
      <c r="K232" s="10">
        <v>346.28621000000004</v>
      </c>
      <c r="L232" s="10">
        <f t="shared" si="9"/>
        <v>0</v>
      </c>
    </row>
    <row r="233" spans="1:12" s="22" customFormat="1" ht="38.25" x14ac:dyDescent="0.2">
      <c r="A233" s="6" t="s">
        <v>685</v>
      </c>
      <c r="B233" s="7" t="s">
        <v>803</v>
      </c>
      <c r="C233" s="10">
        <v>4549.8999999999996</v>
      </c>
      <c r="D233" s="10">
        <v>4549.8999999999996</v>
      </c>
      <c r="E233" s="10">
        <v>0</v>
      </c>
      <c r="F233" s="10"/>
      <c r="G233" s="10"/>
      <c r="H233" s="10"/>
      <c r="I233" s="10">
        <f t="shared" si="10"/>
        <v>0</v>
      </c>
      <c r="J233" s="10">
        <f t="shared" si="11"/>
        <v>0</v>
      </c>
      <c r="K233" s="10">
        <v>346.28621000000004</v>
      </c>
      <c r="L233" s="10">
        <f t="shared" si="9"/>
        <v>0</v>
      </c>
    </row>
    <row r="234" spans="1:12" s="22" customFormat="1" ht="25.5" x14ac:dyDescent="0.2">
      <c r="A234" s="6" t="s">
        <v>686</v>
      </c>
      <c r="B234" s="7" t="s">
        <v>804</v>
      </c>
      <c r="C234" s="10">
        <v>9450.2999999999993</v>
      </c>
      <c r="D234" s="10">
        <v>9450.2999999999993</v>
      </c>
      <c r="E234" s="10">
        <v>0</v>
      </c>
      <c r="F234" s="10"/>
      <c r="G234" s="10"/>
      <c r="H234" s="10"/>
      <c r="I234" s="10">
        <f t="shared" si="10"/>
        <v>0</v>
      </c>
      <c r="J234" s="10">
        <f t="shared" si="11"/>
        <v>0</v>
      </c>
      <c r="K234" s="10"/>
      <c r="L234" s="10">
        <v>0</v>
      </c>
    </row>
    <row r="235" spans="1:12" s="22" customFormat="1" ht="25.5" x14ac:dyDescent="0.2">
      <c r="A235" s="6" t="s">
        <v>687</v>
      </c>
      <c r="B235" s="7" t="s">
        <v>805</v>
      </c>
      <c r="C235" s="10">
        <v>9450.2999999999993</v>
      </c>
      <c r="D235" s="10">
        <v>9450.2999999999993</v>
      </c>
      <c r="E235" s="10">
        <v>0</v>
      </c>
      <c r="F235" s="10"/>
      <c r="G235" s="10"/>
      <c r="H235" s="10"/>
      <c r="I235" s="10">
        <f t="shared" si="10"/>
        <v>0</v>
      </c>
      <c r="J235" s="10">
        <f t="shared" si="11"/>
        <v>0</v>
      </c>
      <c r="K235" s="10"/>
      <c r="L235" s="10">
        <v>0</v>
      </c>
    </row>
    <row r="236" spans="1:12" ht="38.25" x14ac:dyDescent="0.2">
      <c r="A236" s="6" t="s">
        <v>196</v>
      </c>
      <c r="B236" s="7" t="s">
        <v>806</v>
      </c>
      <c r="C236" s="10">
        <v>459.4</v>
      </c>
      <c r="D236" s="10">
        <v>459.4</v>
      </c>
      <c r="E236" s="10">
        <v>0</v>
      </c>
      <c r="F236" s="10"/>
      <c r="G236" s="10"/>
      <c r="H236" s="10"/>
      <c r="I236" s="10">
        <f t="shared" si="10"/>
        <v>0</v>
      </c>
      <c r="J236" s="10">
        <f t="shared" si="11"/>
        <v>0</v>
      </c>
      <c r="K236" s="10"/>
      <c r="L236" s="10">
        <v>0</v>
      </c>
    </row>
    <row r="237" spans="1:12" ht="38.25" x14ac:dyDescent="0.2">
      <c r="A237" s="6" t="s">
        <v>688</v>
      </c>
      <c r="B237" s="7" t="s">
        <v>807</v>
      </c>
      <c r="C237" s="10">
        <v>6229.3</v>
      </c>
      <c r="D237" s="10">
        <v>6229.3</v>
      </c>
      <c r="E237" s="10">
        <v>3349.0236600000003</v>
      </c>
      <c r="F237" s="10"/>
      <c r="G237" s="10"/>
      <c r="H237" s="10"/>
      <c r="I237" s="10">
        <f t="shared" si="10"/>
        <v>53.762439760486735</v>
      </c>
      <c r="J237" s="10">
        <f t="shared" si="11"/>
        <v>53.762439760486735</v>
      </c>
      <c r="K237" s="10">
        <v>5984.4997199999998</v>
      </c>
      <c r="L237" s="10">
        <f t="shared" si="9"/>
        <v>55.961631158702772</v>
      </c>
    </row>
    <row r="238" spans="1:12" ht="38.25" x14ac:dyDescent="0.2">
      <c r="A238" s="6" t="s">
        <v>689</v>
      </c>
      <c r="B238" s="7" t="s">
        <v>808</v>
      </c>
      <c r="C238" s="10">
        <v>6229.3</v>
      </c>
      <c r="D238" s="10">
        <v>6229.3</v>
      </c>
      <c r="E238" s="10">
        <v>3349.0236600000003</v>
      </c>
      <c r="F238" s="10"/>
      <c r="G238" s="10"/>
      <c r="H238" s="10"/>
      <c r="I238" s="10">
        <f t="shared" si="10"/>
        <v>53.762439760486735</v>
      </c>
      <c r="J238" s="10">
        <f t="shared" si="11"/>
        <v>53.762439760486735</v>
      </c>
      <c r="K238" s="10">
        <v>5984.4997199999998</v>
      </c>
      <c r="L238" s="10">
        <f t="shared" si="9"/>
        <v>55.961631158702772</v>
      </c>
    </row>
    <row r="239" spans="1:12" ht="38.25" x14ac:dyDescent="0.2">
      <c r="A239" s="6" t="s">
        <v>197</v>
      </c>
      <c r="B239" s="7" t="s">
        <v>809</v>
      </c>
      <c r="C239" s="10">
        <v>51887.7</v>
      </c>
      <c r="D239" s="10">
        <v>51887.7</v>
      </c>
      <c r="E239" s="10">
        <v>0</v>
      </c>
      <c r="F239" s="10"/>
      <c r="G239" s="10"/>
      <c r="H239" s="10"/>
      <c r="I239" s="10">
        <f t="shared" si="10"/>
        <v>0</v>
      </c>
      <c r="J239" s="10">
        <f t="shared" si="11"/>
        <v>0</v>
      </c>
      <c r="K239" s="10">
        <v>0</v>
      </c>
      <c r="L239" s="10">
        <v>0</v>
      </c>
    </row>
    <row r="240" spans="1:12" ht="38.25" x14ac:dyDescent="0.2">
      <c r="A240" s="6" t="s">
        <v>690</v>
      </c>
      <c r="B240" s="7" t="s">
        <v>810</v>
      </c>
      <c r="C240" s="10">
        <v>758873.7</v>
      </c>
      <c r="D240" s="10">
        <v>758873.7</v>
      </c>
      <c r="E240" s="10">
        <v>256175.30747</v>
      </c>
      <c r="F240" s="10">
        <v>0</v>
      </c>
      <c r="G240" s="10">
        <v>0</v>
      </c>
      <c r="H240" s="10">
        <v>0</v>
      </c>
      <c r="I240" s="10">
        <f t="shared" si="10"/>
        <v>33.757304735952772</v>
      </c>
      <c r="J240" s="10">
        <f t="shared" si="11"/>
        <v>33.757304735952772</v>
      </c>
      <c r="K240" s="10">
        <v>112790.37281999999</v>
      </c>
      <c r="L240" s="10" t="s">
        <v>1025</v>
      </c>
    </row>
    <row r="241" spans="1:12" ht="51" x14ac:dyDescent="0.2">
      <c r="A241" s="6" t="s">
        <v>198</v>
      </c>
      <c r="B241" s="7" t="s">
        <v>811</v>
      </c>
      <c r="C241" s="10">
        <v>4173.3999999999996</v>
      </c>
      <c r="D241" s="10">
        <v>4173.3999999999996</v>
      </c>
      <c r="E241" s="10">
        <v>750.87136999999996</v>
      </c>
      <c r="F241" s="10">
        <v>0</v>
      </c>
      <c r="G241" s="10">
        <v>0</v>
      </c>
      <c r="H241" s="10">
        <v>0</v>
      </c>
      <c r="I241" s="10">
        <f t="shared" si="10"/>
        <v>17.991838069679396</v>
      </c>
      <c r="J241" s="10">
        <f t="shared" si="11"/>
        <v>17.991838069679396</v>
      </c>
      <c r="K241" s="10">
        <v>2004.77826</v>
      </c>
      <c r="L241" s="10">
        <f t="shared" si="9"/>
        <v>37.454085819944993</v>
      </c>
    </row>
    <row r="242" spans="1:12" ht="63.75" x14ac:dyDescent="0.2">
      <c r="A242" s="6" t="s">
        <v>199</v>
      </c>
      <c r="B242" s="7" t="s">
        <v>812</v>
      </c>
      <c r="C242" s="10">
        <v>4173.3999999999996</v>
      </c>
      <c r="D242" s="10">
        <v>4173.3999999999996</v>
      </c>
      <c r="E242" s="10">
        <v>750.87136999999996</v>
      </c>
      <c r="F242" s="10"/>
      <c r="G242" s="10"/>
      <c r="H242" s="10"/>
      <c r="I242" s="10">
        <f t="shared" si="10"/>
        <v>17.991838069679396</v>
      </c>
      <c r="J242" s="10">
        <f t="shared" si="11"/>
        <v>17.991838069679396</v>
      </c>
      <c r="K242" s="10">
        <v>2004.77826</v>
      </c>
      <c r="L242" s="10">
        <f t="shared" si="9"/>
        <v>37.454085819944993</v>
      </c>
    </row>
    <row r="243" spans="1:12" ht="38.25" x14ac:dyDescent="0.2">
      <c r="A243" s="6" t="s">
        <v>200</v>
      </c>
      <c r="B243" s="7" t="s">
        <v>813</v>
      </c>
      <c r="C243" s="10">
        <v>7718.8</v>
      </c>
      <c r="D243" s="10">
        <v>7718.8</v>
      </c>
      <c r="E243" s="10">
        <v>0</v>
      </c>
      <c r="F243" s="10"/>
      <c r="G243" s="10"/>
      <c r="H243" s="10"/>
      <c r="I243" s="10">
        <f t="shared" si="10"/>
        <v>0</v>
      </c>
      <c r="J243" s="10">
        <f t="shared" si="11"/>
        <v>0</v>
      </c>
      <c r="K243" s="10"/>
      <c r="L243" s="10">
        <v>0</v>
      </c>
    </row>
    <row r="244" spans="1:12" ht="38.25" x14ac:dyDescent="0.2">
      <c r="A244" s="6" t="s">
        <v>201</v>
      </c>
      <c r="B244" s="7" t="s">
        <v>814</v>
      </c>
      <c r="C244" s="10">
        <v>7718.8</v>
      </c>
      <c r="D244" s="10">
        <v>7718.8</v>
      </c>
      <c r="E244" s="10">
        <v>0</v>
      </c>
      <c r="F244" s="10"/>
      <c r="G244" s="10"/>
      <c r="H244" s="10"/>
      <c r="I244" s="10">
        <f t="shared" si="10"/>
        <v>0</v>
      </c>
      <c r="J244" s="10">
        <f t="shared" si="11"/>
        <v>0</v>
      </c>
      <c r="K244" s="10"/>
      <c r="L244" s="10">
        <v>0</v>
      </c>
    </row>
    <row r="245" spans="1:12" ht="38.25" x14ac:dyDescent="0.2">
      <c r="A245" s="6" t="s">
        <v>691</v>
      </c>
      <c r="B245" s="7" t="s">
        <v>815</v>
      </c>
      <c r="C245" s="10">
        <v>128183</v>
      </c>
      <c r="D245" s="10">
        <v>128183</v>
      </c>
      <c r="E245" s="10">
        <v>10937.17391</v>
      </c>
      <c r="F245" s="10"/>
      <c r="G245" s="10"/>
      <c r="H245" s="10"/>
      <c r="I245" s="10">
        <f t="shared" si="10"/>
        <v>8.5324683538378707</v>
      </c>
      <c r="J245" s="10">
        <f t="shared" si="11"/>
        <v>8.5324683538378707</v>
      </c>
      <c r="K245" s="10"/>
      <c r="L245" s="10">
        <v>0</v>
      </c>
    </row>
    <row r="246" spans="1:12" ht="51" x14ac:dyDescent="0.2">
      <c r="A246" s="6" t="s">
        <v>692</v>
      </c>
      <c r="B246" s="7" t="s">
        <v>816</v>
      </c>
      <c r="C246" s="10">
        <v>128183</v>
      </c>
      <c r="D246" s="10">
        <v>128183</v>
      </c>
      <c r="E246" s="10">
        <v>10937.17391</v>
      </c>
      <c r="F246" s="10"/>
      <c r="G246" s="10"/>
      <c r="H246" s="10"/>
      <c r="I246" s="10">
        <f t="shared" si="10"/>
        <v>8.5324683538378707</v>
      </c>
      <c r="J246" s="10">
        <f t="shared" si="11"/>
        <v>8.5324683538378707</v>
      </c>
      <c r="K246" s="10"/>
      <c r="L246" s="10">
        <v>0</v>
      </c>
    </row>
    <row r="247" spans="1:12" ht="51" x14ac:dyDescent="0.2">
      <c r="A247" s="6" t="s">
        <v>693</v>
      </c>
      <c r="B247" s="7" t="s">
        <v>817</v>
      </c>
      <c r="C247" s="10">
        <v>14100</v>
      </c>
      <c r="D247" s="10">
        <v>14100</v>
      </c>
      <c r="E247" s="10">
        <v>0</v>
      </c>
      <c r="F247" s="10"/>
      <c r="G247" s="10"/>
      <c r="H247" s="10"/>
      <c r="I247" s="10">
        <f t="shared" si="10"/>
        <v>0</v>
      </c>
      <c r="J247" s="10">
        <f t="shared" si="11"/>
        <v>0</v>
      </c>
      <c r="K247" s="10"/>
      <c r="L247" s="10">
        <v>0</v>
      </c>
    </row>
    <row r="248" spans="1:12" ht="63.75" x14ac:dyDescent="0.2">
      <c r="A248" s="6" t="s">
        <v>694</v>
      </c>
      <c r="B248" s="7" t="s">
        <v>818</v>
      </c>
      <c r="C248" s="10">
        <v>14100</v>
      </c>
      <c r="D248" s="10">
        <v>14100</v>
      </c>
      <c r="E248" s="10">
        <v>0</v>
      </c>
      <c r="F248" s="10"/>
      <c r="G248" s="10"/>
      <c r="H248" s="10"/>
      <c r="I248" s="10">
        <f t="shared" si="10"/>
        <v>0</v>
      </c>
      <c r="J248" s="10">
        <f t="shared" si="11"/>
        <v>0</v>
      </c>
      <c r="K248" s="10"/>
      <c r="L248" s="10">
        <v>0</v>
      </c>
    </row>
    <row r="249" spans="1:12" ht="38.25" x14ac:dyDescent="0.2">
      <c r="A249" s="6" t="s">
        <v>695</v>
      </c>
      <c r="B249" s="7" t="s">
        <v>819</v>
      </c>
      <c r="C249" s="10">
        <v>110317</v>
      </c>
      <c r="D249" s="10">
        <v>110317</v>
      </c>
      <c r="E249" s="10">
        <v>0</v>
      </c>
      <c r="F249" s="10"/>
      <c r="G249" s="10"/>
      <c r="H249" s="10"/>
      <c r="I249" s="10">
        <f t="shared" si="10"/>
        <v>0</v>
      </c>
      <c r="J249" s="10">
        <f t="shared" si="11"/>
        <v>0</v>
      </c>
      <c r="K249" s="10"/>
      <c r="L249" s="10">
        <v>0</v>
      </c>
    </row>
    <row r="250" spans="1:12" ht="38.25" x14ac:dyDescent="0.2">
      <c r="A250" s="6" t="s">
        <v>696</v>
      </c>
      <c r="B250" s="7" t="s">
        <v>820</v>
      </c>
      <c r="C250" s="10">
        <v>110317</v>
      </c>
      <c r="D250" s="10">
        <v>110317</v>
      </c>
      <c r="E250" s="10">
        <v>0</v>
      </c>
      <c r="F250" s="10"/>
      <c r="G250" s="10"/>
      <c r="H250" s="10"/>
      <c r="I250" s="10">
        <f t="shared" si="10"/>
        <v>0</v>
      </c>
      <c r="J250" s="10">
        <f t="shared" si="11"/>
        <v>0</v>
      </c>
      <c r="K250" s="10"/>
      <c r="L250" s="10">
        <v>0</v>
      </c>
    </row>
    <row r="251" spans="1:12" ht="38.25" x14ac:dyDescent="0.2">
      <c r="A251" s="6" t="s">
        <v>697</v>
      </c>
      <c r="B251" s="7" t="s">
        <v>821</v>
      </c>
      <c r="C251" s="10">
        <v>54094.6</v>
      </c>
      <c r="D251" s="10">
        <v>54094.6</v>
      </c>
      <c r="E251" s="10">
        <v>0</v>
      </c>
      <c r="F251" s="10"/>
      <c r="G251" s="10"/>
      <c r="H251" s="10"/>
      <c r="I251" s="10">
        <f t="shared" si="10"/>
        <v>0</v>
      </c>
      <c r="J251" s="10">
        <f t="shared" si="11"/>
        <v>0</v>
      </c>
      <c r="K251" s="10"/>
      <c r="L251" s="10">
        <v>0</v>
      </c>
    </row>
    <row r="252" spans="1:12" ht="51" x14ac:dyDescent="0.2">
      <c r="A252" s="6" t="s">
        <v>698</v>
      </c>
      <c r="B252" s="7" t="s">
        <v>822</v>
      </c>
      <c r="C252" s="10">
        <v>54094.6</v>
      </c>
      <c r="D252" s="10">
        <v>54094.6</v>
      </c>
      <c r="E252" s="10">
        <v>0</v>
      </c>
      <c r="F252" s="10"/>
      <c r="G252" s="10"/>
      <c r="H252" s="10"/>
      <c r="I252" s="10">
        <f t="shared" si="10"/>
        <v>0</v>
      </c>
      <c r="J252" s="10">
        <f t="shared" si="11"/>
        <v>0</v>
      </c>
      <c r="K252" s="10"/>
      <c r="L252" s="10">
        <v>0</v>
      </c>
    </row>
    <row r="253" spans="1:12" ht="25.5" x14ac:dyDescent="0.2">
      <c r="A253" s="6" t="s">
        <v>699</v>
      </c>
      <c r="B253" s="7" t="s">
        <v>823</v>
      </c>
      <c r="C253" s="10">
        <v>29020.3</v>
      </c>
      <c r="D253" s="10">
        <v>29020.3</v>
      </c>
      <c r="E253" s="10">
        <v>0</v>
      </c>
      <c r="F253" s="10"/>
      <c r="G253" s="10"/>
      <c r="H253" s="10"/>
      <c r="I253" s="10">
        <f t="shared" si="10"/>
        <v>0</v>
      </c>
      <c r="J253" s="10">
        <f t="shared" si="11"/>
        <v>0</v>
      </c>
      <c r="K253" s="10"/>
      <c r="L253" s="10">
        <v>0</v>
      </c>
    </row>
    <row r="254" spans="1:12" ht="25.5" x14ac:dyDescent="0.2">
      <c r="A254" s="6" t="s">
        <v>700</v>
      </c>
      <c r="B254" s="7" t="s">
        <v>824</v>
      </c>
      <c r="C254" s="10">
        <v>29020.3</v>
      </c>
      <c r="D254" s="10">
        <v>29020.3</v>
      </c>
      <c r="E254" s="10">
        <v>0</v>
      </c>
      <c r="F254" s="10"/>
      <c r="G254" s="10"/>
      <c r="H254" s="10"/>
      <c r="I254" s="10">
        <f t="shared" si="10"/>
        <v>0</v>
      </c>
      <c r="J254" s="10">
        <f t="shared" si="11"/>
        <v>0</v>
      </c>
      <c r="K254" s="10"/>
      <c r="L254" s="10">
        <v>0</v>
      </c>
    </row>
    <row r="255" spans="1:12" ht="38.25" x14ac:dyDescent="0.2">
      <c r="A255" s="6" t="s">
        <v>1062</v>
      </c>
      <c r="B255" s="7" t="s">
        <v>1063</v>
      </c>
      <c r="C255" s="10"/>
      <c r="D255" s="10"/>
      <c r="E255" s="10"/>
      <c r="F255" s="10"/>
      <c r="G255" s="10"/>
      <c r="H255" s="10"/>
      <c r="I255" s="10"/>
      <c r="J255" s="10"/>
      <c r="K255" s="10">
        <v>82.51</v>
      </c>
      <c r="L255" s="10">
        <f t="shared" si="9"/>
        <v>0</v>
      </c>
    </row>
    <row r="256" spans="1:12" x14ac:dyDescent="0.2">
      <c r="A256" s="6" t="s">
        <v>701</v>
      </c>
      <c r="B256" s="7" t="s">
        <v>825</v>
      </c>
      <c r="C256" s="10">
        <v>53565.5</v>
      </c>
      <c r="D256" s="10">
        <v>53565.5</v>
      </c>
      <c r="E256" s="10">
        <v>0</v>
      </c>
      <c r="F256" s="10"/>
      <c r="G256" s="10"/>
      <c r="H256" s="10"/>
      <c r="I256" s="10">
        <f t="shared" si="10"/>
        <v>0</v>
      </c>
      <c r="J256" s="10">
        <f t="shared" si="11"/>
        <v>0</v>
      </c>
      <c r="K256" s="10"/>
      <c r="L256" s="10">
        <v>0</v>
      </c>
    </row>
    <row r="257" spans="1:12" ht="25.5" x14ac:dyDescent="0.2">
      <c r="A257" s="6" t="s">
        <v>702</v>
      </c>
      <c r="B257" s="7" t="s">
        <v>826</v>
      </c>
      <c r="C257" s="10">
        <v>53565.5</v>
      </c>
      <c r="D257" s="10">
        <v>53565.5</v>
      </c>
      <c r="E257" s="10">
        <v>0</v>
      </c>
      <c r="F257" s="10"/>
      <c r="G257" s="10"/>
      <c r="H257" s="10"/>
      <c r="I257" s="10">
        <f t="shared" si="10"/>
        <v>0</v>
      </c>
      <c r="J257" s="10">
        <f t="shared" si="11"/>
        <v>0</v>
      </c>
      <c r="K257" s="10"/>
      <c r="L257" s="10">
        <v>0</v>
      </c>
    </row>
    <row r="258" spans="1:12" ht="25.5" x14ac:dyDescent="0.2">
      <c r="A258" s="6" t="s">
        <v>703</v>
      </c>
      <c r="B258" s="7" t="s">
        <v>827</v>
      </c>
      <c r="C258" s="10">
        <v>28244.6</v>
      </c>
      <c r="D258" s="10">
        <v>28244.6</v>
      </c>
      <c r="E258" s="10">
        <v>0</v>
      </c>
      <c r="F258" s="10"/>
      <c r="G258" s="10"/>
      <c r="H258" s="10"/>
      <c r="I258" s="10">
        <f t="shared" si="10"/>
        <v>0</v>
      </c>
      <c r="J258" s="10">
        <f t="shared" si="11"/>
        <v>0</v>
      </c>
      <c r="K258" s="10"/>
      <c r="L258" s="10">
        <v>0</v>
      </c>
    </row>
    <row r="259" spans="1:12" ht="38.25" x14ac:dyDescent="0.2">
      <c r="A259" s="6" t="s">
        <v>704</v>
      </c>
      <c r="B259" s="7" t="s">
        <v>828</v>
      </c>
      <c r="C259" s="10">
        <v>28244.6</v>
      </c>
      <c r="D259" s="10">
        <v>28244.6</v>
      </c>
      <c r="E259" s="10">
        <v>0</v>
      </c>
      <c r="F259" s="10"/>
      <c r="G259" s="10"/>
      <c r="H259" s="10"/>
      <c r="I259" s="10">
        <f t="shared" si="10"/>
        <v>0</v>
      </c>
      <c r="J259" s="10">
        <f t="shared" si="11"/>
        <v>0</v>
      </c>
      <c r="K259" s="10"/>
      <c r="L259" s="10">
        <v>0</v>
      </c>
    </row>
    <row r="260" spans="1:12" x14ac:dyDescent="0.2">
      <c r="A260" s="6" t="s">
        <v>993</v>
      </c>
      <c r="B260" s="7" t="s">
        <v>1010</v>
      </c>
      <c r="C260" s="10">
        <v>12061.5</v>
      </c>
      <c r="D260" s="10">
        <v>12061.5</v>
      </c>
      <c r="E260" s="10">
        <v>0</v>
      </c>
      <c r="F260" s="10"/>
      <c r="G260" s="10"/>
      <c r="H260" s="10"/>
      <c r="I260" s="10">
        <f t="shared" si="10"/>
        <v>0</v>
      </c>
      <c r="J260" s="10">
        <f t="shared" si="11"/>
        <v>0</v>
      </c>
      <c r="K260" s="10"/>
      <c r="L260" s="10">
        <v>0</v>
      </c>
    </row>
    <row r="261" spans="1:12" ht="25.5" x14ac:dyDescent="0.2">
      <c r="A261" s="6" t="s">
        <v>994</v>
      </c>
      <c r="B261" s="7" t="s">
        <v>1011</v>
      </c>
      <c r="C261" s="10">
        <v>12061.5</v>
      </c>
      <c r="D261" s="10">
        <v>12061.5</v>
      </c>
      <c r="E261" s="10">
        <v>0</v>
      </c>
      <c r="F261" s="10"/>
      <c r="G261" s="10"/>
      <c r="H261" s="10"/>
      <c r="I261" s="10">
        <f t="shared" si="10"/>
        <v>0</v>
      </c>
      <c r="J261" s="10">
        <f t="shared" si="11"/>
        <v>0</v>
      </c>
      <c r="K261" s="10"/>
      <c r="L261" s="10">
        <v>0</v>
      </c>
    </row>
    <row r="262" spans="1:12" ht="25.5" x14ac:dyDescent="0.2">
      <c r="A262" s="6" t="s">
        <v>705</v>
      </c>
      <c r="B262" s="7" t="s">
        <v>829</v>
      </c>
      <c r="C262" s="10">
        <v>81985.899999999994</v>
      </c>
      <c r="D262" s="10">
        <v>81985.899999999994</v>
      </c>
      <c r="E262" s="10">
        <v>0</v>
      </c>
      <c r="F262" s="10"/>
      <c r="G262" s="10"/>
      <c r="H262" s="10"/>
      <c r="I262" s="10">
        <f t="shared" si="10"/>
        <v>0</v>
      </c>
      <c r="J262" s="10">
        <f t="shared" si="11"/>
        <v>0</v>
      </c>
      <c r="K262" s="10"/>
      <c r="L262" s="10">
        <v>0</v>
      </c>
    </row>
    <row r="263" spans="1:12" ht="25.5" x14ac:dyDescent="0.2">
      <c r="A263" s="6" t="s">
        <v>706</v>
      </c>
      <c r="B263" s="7" t="s">
        <v>830</v>
      </c>
      <c r="C263" s="10">
        <v>81985.899999999994</v>
      </c>
      <c r="D263" s="10">
        <v>81985.899999999994</v>
      </c>
      <c r="E263" s="10">
        <v>0</v>
      </c>
      <c r="F263" s="10"/>
      <c r="G263" s="10"/>
      <c r="H263" s="10"/>
      <c r="I263" s="10">
        <f t="shared" si="10"/>
        <v>0</v>
      </c>
      <c r="J263" s="10">
        <f t="shared" si="11"/>
        <v>0</v>
      </c>
      <c r="K263" s="10"/>
      <c r="L263" s="10">
        <v>0</v>
      </c>
    </row>
    <row r="264" spans="1:12" ht="25.5" x14ac:dyDescent="0.2">
      <c r="A264" s="6" t="s">
        <v>707</v>
      </c>
      <c r="B264" s="7" t="s">
        <v>831</v>
      </c>
      <c r="C264" s="10">
        <v>25000</v>
      </c>
      <c r="D264" s="10">
        <v>25000</v>
      </c>
      <c r="E264" s="10">
        <v>0</v>
      </c>
      <c r="F264" s="10"/>
      <c r="G264" s="10"/>
      <c r="H264" s="10"/>
      <c r="I264" s="10">
        <f t="shared" si="10"/>
        <v>0</v>
      </c>
      <c r="J264" s="10">
        <f t="shared" si="11"/>
        <v>0</v>
      </c>
      <c r="K264" s="10"/>
      <c r="L264" s="10">
        <v>0</v>
      </c>
    </row>
    <row r="265" spans="1:12" ht="38.25" x14ac:dyDescent="0.2">
      <c r="A265" s="6" t="s">
        <v>708</v>
      </c>
      <c r="B265" s="7" t="s">
        <v>832</v>
      </c>
      <c r="C265" s="10">
        <v>25000</v>
      </c>
      <c r="D265" s="10">
        <v>25000</v>
      </c>
      <c r="E265" s="10">
        <v>0</v>
      </c>
      <c r="F265" s="10"/>
      <c r="G265" s="10"/>
      <c r="H265" s="10"/>
      <c r="I265" s="10">
        <f t="shared" si="10"/>
        <v>0</v>
      </c>
      <c r="J265" s="10">
        <f t="shared" si="11"/>
        <v>0</v>
      </c>
      <c r="K265" s="10"/>
      <c r="L265" s="10">
        <v>0</v>
      </c>
    </row>
    <row r="266" spans="1:12" ht="38.25" x14ac:dyDescent="0.2">
      <c r="A266" s="6" t="s">
        <v>709</v>
      </c>
      <c r="B266" s="7" t="s">
        <v>833</v>
      </c>
      <c r="C266" s="10">
        <v>106032.7</v>
      </c>
      <c r="D266" s="10">
        <v>106032.7</v>
      </c>
      <c r="E266" s="10">
        <v>0</v>
      </c>
      <c r="F266" s="10"/>
      <c r="G266" s="10"/>
      <c r="H266" s="10"/>
      <c r="I266" s="10">
        <f t="shared" si="10"/>
        <v>0</v>
      </c>
      <c r="J266" s="10">
        <f t="shared" si="11"/>
        <v>0</v>
      </c>
      <c r="K266" s="10"/>
      <c r="L266" s="10">
        <v>0</v>
      </c>
    </row>
    <row r="267" spans="1:12" ht="51" x14ac:dyDescent="0.2">
      <c r="A267" s="6" t="s">
        <v>710</v>
      </c>
      <c r="B267" s="7" t="s">
        <v>834</v>
      </c>
      <c r="C267" s="10">
        <v>106032.7</v>
      </c>
      <c r="D267" s="10">
        <v>106032.7</v>
      </c>
      <c r="E267" s="10">
        <v>0</v>
      </c>
      <c r="F267" s="10"/>
      <c r="G267" s="10"/>
      <c r="H267" s="10"/>
      <c r="I267" s="10">
        <f t="shared" si="10"/>
        <v>0</v>
      </c>
      <c r="J267" s="10">
        <f t="shared" si="11"/>
        <v>0</v>
      </c>
      <c r="K267" s="10"/>
      <c r="L267" s="10">
        <v>0</v>
      </c>
    </row>
    <row r="268" spans="1:12" ht="25.5" x14ac:dyDescent="0.2">
      <c r="A268" s="6" t="s">
        <v>711</v>
      </c>
      <c r="B268" s="7" t="s">
        <v>835</v>
      </c>
      <c r="C268" s="10">
        <v>81398.3</v>
      </c>
      <c r="D268" s="10">
        <v>81398.3</v>
      </c>
      <c r="E268" s="10">
        <v>0</v>
      </c>
      <c r="F268" s="10">
        <v>0</v>
      </c>
      <c r="G268" s="10">
        <v>0</v>
      </c>
      <c r="H268" s="10">
        <v>0</v>
      </c>
      <c r="I268" s="10">
        <f t="shared" si="10"/>
        <v>0</v>
      </c>
      <c r="J268" s="10">
        <f t="shared" si="11"/>
        <v>0</v>
      </c>
      <c r="K268" s="10"/>
      <c r="L268" s="10">
        <v>0</v>
      </c>
    </row>
    <row r="269" spans="1:12" ht="25.5" x14ac:dyDescent="0.2">
      <c r="A269" s="6" t="s">
        <v>712</v>
      </c>
      <c r="B269" s="7" t="s">
        <v>836</v>
      </c>
      <c r="C269" s="10">
        <v>81398.3</v>
      </c>
      <c r="D269" s="10">
        <v>81398.3</v>
      </c>
      <c r="E269" s="10">
        <v>0</v>
      </c>
      <c r="F269" s="10"/>
      <c r="G269" s="10"/>
      <c r="H269" s="10"/>
      <c r="I269" s="10">
        <f t="shared" si="10"/>
        <v>0</v>
      </c>
      <c r="J269" s="10">
        <f t="shared" si="11"/>
        <v>0</v>
      </c>
      <c r="K269" s="10"/>
      <c r="L269" s="10">
        <v>0</v>
      </c>
    </row>
    <row r="270" spans="1:12" ht="38.25" x14ac:dyDescent="0.2">
      <c r="A270" s="6" t="s">
        <v>1064</v>
      </c>
      <c r="B270" s="7" t="s">
        <v>1065</v>
      </c>
      <c r="C270" s="10"/>
      <c r="D270" s="10"/>
      <c r="E270" s="10"/>
      <c r="F270" s="10"/>
      <c r="G270" s="10"/>
      <c r="H270" s="10"/>
      <c r="I270" s="10"/>
      <c r="J270" s="10"/>
      <c r="K270" s="10">
        <v>252.00077999999999</v>
      </c>
      <c r="L270" s="10">
        <f t="shared" ref="L264:L327" si="14">E270/K270*100</f>
        <v>0</v>
      </c>
    </row>
    <row r="271" spans="1:12" ht="51" x14ac:dyDescent="0.2">
      <c r="A271" s="6" t="s">
        <v>202</v>
      </c>
      <c r="B271" s="7" t="s">
        <v>837</v>
      </c>
      <c r="C271" s="10">
        <v>11793.9</v>
      </c>
      <c r="D271" s="10">
        <v>11793.9</v>
      </c>
      <c r="E271" s="10">
        <v>3297.2085899999997</v>
      </c>
      <c r="F271" s="10"/>
      <c r="G271" s="10"/>
      <c r="H271" s="10"/>
      <c r="I271" s="10">
        <f t="shared" si="10"/>
        <v>27.956897972680789</v>
      </c>
      <c r="J271" s="10">
        <f t="shared" si="11"/>
        <v>27.956897972680789</v>
      </c>
      <c r="K271" s="10">
        <v>1913.1801699999999</v>
      </c>
      <c r="L271" s="10">
        <f t="shared" si="14"/>
        <v>172.34177113596155</v>
      </c>
    </row>
    <row r="272" spans="1:12" ht="25.5" x14ac:dyDescent="0.2">
      <c r="A272" s="6" t="s">
        <v>713</v>
      </c>
      <c r="B272" s="7" t="s">
        <v>838</v>
      </c>
      <c r="C272" s="10">
        <v>10977.4</v>
      </c>
      <c r="D272" s="10">
        <v>10977.4</v>
      </c>
      <c r="E272" s="10">
        <v>0</v>
      </c>
      <c r="F272" s="10"/>
      <c r="G272" s="10"/>
      <c r="H272" s="10"/>
      <c r="I272" s="10">
        <f t="shared" si="10"/>
        <v>0</v>
      </c>
      <c r="J272" s="10">
        <f t="shared" si="11"/>
        <v>0</v>
      </c>
      <c r="K272" s="10"/>
      <c r="L272" s="10">
        <v>0</v>
      </c>
    </row>
    <row r="273" spans="1:13" ht="25.5" x14ac:dyDescent="0.2">
      <c r="A273" s="6" t="s">
        <v>714</v>
      </c>
      <c r="B273" s="7" t="s">
        <v>839</v>
      </c>
      <c r="C273" s="10">
        <v>10977.4</v>
      </c>
      <c r="D273" s="10">
        <v>10977.4</v>
      </c>
      <c r="E273" s="10">
        <v>0</v>
      </c>
      <c r="F273" s="10"/>
      <c r="G273" s="10"/>
      <c r="H273" s="10"/>
      <c r="I273" s="10">
        <f t="shared" si="10"/>
        <v>0</v>
      </c>
      <c r="J273" s="10">
        <f t="shared" si="11"/>
        <v>0</v>
      </c>
      <c r="K273" s="10"/>
      <c r="L273" s="10">
        <v>0</v>
      </c>
    </row>
    <row r="274" spans="1:13" ht="38.25" x14ac:dyDescent="0.2">
      <c r="A274" s="6" t="s">
        <v>203</v>
      </c>
      <c r="B274" s="7" t="s">
        <v>840</v>
      </c>
      <c r="C274" s="10">
        <v>20287.400000000001</v>
      </c>
      <c r="D274" s="10">
        <v>20287.400000000001</v>
      </c>
      <c r="E274" s="10">
        <v>8828.4645199999995</v>
      </c>
      <c r="F274" s="10"/>
      <c r="G274" s="10"/>
      <c r="H274" s="10"/>
      <c r="I274" s="10">
        <f t="shared" si="10"/>
        <v>43.516983546437686</v>
      </c>
      <c r="J274" s="10">
        <f t="shared" si="11"/>
        <v>43.516983546437686</v>
      </c>
      <c r="K274" s="10">
        <v>7735.6138300000002</v>
      </c>
      <c r="L274" s="10">
        <f t="shared" si="14"/>
        <v>114.12752386580807</v>
      </c>
    </row>
    <row r="275" spans="1:13" ht="38.25" x14ac:dyDescent="0.2">
      <c r="A275" s="6" t="s">
        <v>204</v>
      </c>
      <c r="B275" s="7" t="s">
        <v>841</v>
      </c>
      <c r="C275" s="10">
        <v>9634</v>
      </c>
      <c r="D275" s="10">
        <v>9634</v>
      </c>
      <c r="E275" s="10">
        <v>0</v>
      </c>
      <c r="F275" s="10"/>
      <c r="G275" s="10"/>
      <c r="H275" s="10"/>
      <c r="I275" s="10">
        <f t="shared" si="10"/>
        <v>0</v>
      </c>
      <c r="J275" s="10">
        <f t="shared" si="11"/>
        <v>0</v>
      </c>
      <c r="K275" s="10">
        <v>1840.0956000000001</v>
      </c>
      <c r="L275" s="10">
        <f t="shared" si="14"/>
        <v>0</v>
      </c>
    </row>
    <row r="276" spans="1:13" ht="38.25" x14ac:dyDescent="0.2">
      <c r="A276" s="6" t="s">
        <v>205</v>
      </c>
      <c r="B276" s="7" t="s">
        <v>842</v>
      </c>
      <c r="C276" s="10">
        <v>9634</v>
      </c>
      <c r="D276" s="10">
        <v>9634</v>
      </c>
      <c r="E276" s="10">
        <v>0</v>
      </c>
      <c r="F276" s="10"/>
      <c r="G276" s="10"/>
      <c r="H276" s="10"/>
      <c r="I276" s="10">
        <f t="shared" si="10"/>
        <v>0</v>
      </c>
      <c r="J276" s="10">
        <f t="shared" si="11"/>
        <v>0</v>
      </c>
      <c r="K276" s="10">
        <v>1840.0956000000001</v>
      </c>
      <c r="L276" s="10">
        <f t="shared" si="14"/>
        <v>0</v>
      </c>
    </row>
    <row r="277" spans="1:13" ht="38.25" x14ac:dyDescent="0.2">
      <c r="A277" s="6" t="s">
        <v>206</v>
      </c>
      <c r="B277" s="7" t="s">
        <v>843</v>
      </c>
      <c r="C277" s="10">
        <v>29756.9</v>
      </c>
      <c r="D277" s="10">
        <v>29756.9</v>
      </c>
      <c r="E277" s="10">
        <v>0</v>
      </c>
      <c r="F277" s="10"/>
      <c r="G277" s="10"/>
      <c r="H277" s="10"/>
      <c r="I277" s="10">
        <f t="shared" si="10"/>
        <v>0</v>
      </c>
      <c r="J277" s="10">
        <f t="shared" si="11"/>
        <v>0</v>
      </c>
      <c r="K277" s="10"/>
      <c r="L277" s="10">
        <v>0</v>
      </c>
    </row>
    <row r="278" spans="1:13" ht="38.25" x14ac:dyDescent="0.2">
      <c r="A278" s="6" t="s">
        <v>207</v>
      </c>
      <c r="B278" s="7" t="s">
        <v>844</v>
      </c>
      <c r="C278" s="10">
        <v>29756.9</v>
      </c>
      <c r="D278" s="10">
        <v>29756.9</v>
      </c>
      <c r="E278" s="10">
        <v>0</v>
      </c>
      <c r="F278" s="10"/>
      <c r="G278" s="10"/>
      <c r="H278" s="10"/>
      <c r="I278" s="10">
        <f t="shared" ref="I278:I342" si="15">E278/C278*100</f>
        <v>0</v>
      </c>
      <c r="J278" s="10">
        <f t="shared" ref="J278:J342" si="16">E278/D278*100</f>
        <v>0</v>
      </c>
      <c r="K278" s="10"/>
      <c r="L278" s="10">
        <v>0</v>
      </c>
      <c r="M278" s="36">
        <f>K279+K283+K289+K296+K300+K304+K306+K313</f>
        <v>3960.8577700000001</v>
      </c>
    </row>
    <row r="279" spans="1:13" ht="25.5" x14ac:dyDescent="0.2">
      <c r="A279" s="6" t="s">
        <v>715</v>
      </c>
      <c r="B279" s="7" t="s">
        <v>845</v>
      </c>
      <c r="C279" s="10">
        <v>35782.1</v>
      </c>
      <c r="D279" s="10">
        <v>35782.1</v>
      </c>
      <c r="E279" s="10">
        <v>0</v>
      </c>
      <c r="F279" s="10"/>
      <c r="G279" s="10"/>
      <c r="H279" s="10"/>
      <c r="I279" s="10">
        <f t="shared" si="15"/>
        <v>0</v>
      </c>
      <c r="J279" s="10">
        <f t="shared" si="16"/>
        <v>0</v>
      </c>
      <c r="K279" s="10"/>
      <c r="L279" s="10">
        <v>0</v>
      </c>
    </row>
    <row r="280" spans="1:13" ht="25.5" x14ac:dyDescent="0.2">
      <c r="A280" s="6" t="s">
        <v>716</v>
      </c>
      <c r="B280" s="7" t="s">
        <v>846</v>
      </c>
      <c r="C280" s="10">
        <v>35782.1</v>
      </c>
      <c r="D280" s="10">
        <v>35782.1</v>
      </c>
      <c r="E280" s="10">
        <v>0</v>
      </c>
      <c r="F280" s="10"/>
      <c r="G280" s="10"/>
      <c r="H280" s="10"/>
      <c r="I280" s="10">
        <f t="shared" si="15"/>
        <v>0</v>
      </c>
      <c r="J280" s="10">
        <f t="shared" si="16"/>
        <v>0</v>
      </c>
      <c r="K280" s="10"/>
      <c r="L280" s="10">
        <v>0</v>
      </c>
    </row>
    <row r="281" spans="1:13" ht="25.5" x14ac:dyDescent="0.2">
      <c r="A281" s="6" t="s">
        <v>208</v>
      </c>
      <c r="B281" s="7" t="s">
        <v>847</v>
      </c>
      <c r="C281" s="10">
        <v>13291.6</v>
      </c>
      <c r="D281" s="10">
        <v>13291.6</v>
      </c>
      <c r="E281" s="10">
        <v>13291.6</v>
      </c>
      <c r="F281" s="10"/>
      <c r="G281" s="10"/>
      <c r="H281" s="10"/>
      <c r="I281" s="10">
        <f t="shared" si="15"/>
        <v>100</v>
      </c>
      <c r="J281" s="10">
        <f t="shared" si="16"/>
        <v>100</v>
      </c>
      <c r="K281" s="10">
        <v>3133.9</v>
      </c>
      <c r="L281" s="10" t="s">
        <v>1025</v>
      </c>
    </row>
    <row r="282" spans="1:13" ht="25.5" x14ac:dyDescent="0.2">
      <c r="A282" s="6" t="s">
        <v>209</v>
      </c>
      <c r="B282" s="7" t="s">
        <v>848</v>
      </c>
      <c r="C282" s="10">
        <v>13291.6</v>
      </c>
      <c r="D282" s="10">
        <v>13291.6</v>
      </c>
      <c r="E282" s="10">
        <v>13291.6</v>
      </c>
      <c r="F282" s="10"/>
      <c r="G282" s="10"/>
      <c r="H282" s="10"/>
      <c r="I282" s="10">
        <f t="shared" si="15"/>
        <v>100</v>
      </c>
      <c r="J282" s="10">
        <f t="shared" si="16"/>
        <v>100</v>
      </c>
      <c r="K282" s="10">
        <v>3133.9</v>
      </c>
      <c r="L282" s="10" t="s">
        <v>1025</v>
      </c>
    </row>
    <row r="283" spans="1:13" x14ac:dyDescent="0.2">
      <c r="A283" s="6" t="s">
        <v>210</v>
      </c>
      <c r="B283" s="7" t="s">
        <v>849</v>
      </c>
      <c r="C283" s="10">
        <v>40586.1</v>
      </c>
      <c r="D283" s="10">
        <v>40586.1</v>
      </c>
      <c r="E283" s="10">
        <v>0</v>
      </c>
      <c r="F283" s="10"/>
      <c r="G283" s="10"/>
      <c r="H283" s="10"/>
      <c r="I283" s="10">
        <f t="shared" si="15"/>
        <v>0</v>
      </c>
      <c r="J283" s="10">
        <f t="shared" si="16"/>
        <v>0</v>
      </c>
      <c r="K283" s="10"/>
      <c r="L283" s="10">
        <v>0</v>
      </c>
    </row>
    <row r="284" spans="1:13" ht="25.5" x14ac:dyDescent="0.2">
      <c r="A284" s="6" t="s">
        <v>211</v>
      </c>
      <c r="B284" s="7" t="s">
        <v>850</v>
      </c>
      <c r="C284" s="10">
        <v>40586.1</v>
      </c>
      <c r="D284" s="10">
        <v>40586.1</v>
      </c>
      <c r="E284" s="10">
        <v>0</v>
      </c>
      <c r="F284" s="10"/>
      <c r="G284" s="10"/>
      <c r="H284" s="10"/>
      <c r="I284" s="10">
        <f t="shared" si="15"/>
        <v>0</v>
      </c>
      <c r="J284" s="10">
        <f t="shared" si="16"/>
        <v>0</v>
      </c>
      <c r="K284" s="10"/>
      <c r="L284" s="10">
        <v>0</v>
      </c>
    </row>
    <row r="285" spans="1:13" ht="25.5" x14ac:dyDescent="0.2">
      <c r="A285" s="6" t="s">
        <v>717</v>
      </c>
      <c r="B285" s="7" t="s">
        <v>851</v>
      </c>
      <c r="C285" s="10">
        <v>477292.3</v>
      </c>
      <c r="D285" s="10">
        <v>477292.3</v>
      </c>
      <c r="E285" s="10">
        <v>0</v>
      </c>
      <c r="F285" s="10"/>
      <c r="G285" s="10"/>
      <c r="H285" s="10"/>
      <c r="I285" s="10">
        <f t="shared" si="15"/>
        <v>0</v>
      </c>
      <c r="J285" s="10">
        <f t="shared" si="16"/>
        <v>0</v>
      </c>
      <c r="K285" s="10"/>
      <c r="L285" s="10">
        <v>0</v>
      </c>
    </row>
    <row r="286" spans="1:13" ht="38.25" x14ac:dyDescent="0.2">
      <c r="A286" s="6" t="s">
        <v>718</v>
      </c>
      <c r="B286" s="7" t="s">
        <v>852</v>
      </c>
      <c r="C286" s="10">
        <v>477292.3</v>
      </c>
      <c r="D286" s="10">
        <v>477292.3</v>
      </c>
      <c r="E286" s="10">
        <v>0</v>
      </c>
      <c r="F286" s="10"/>
      <c r="G286" s="10"/>
      <c r="H286" s="10"/>
      <c r="I286" s="10">
        <f t="shared" si="15"/>
        <v>0</v>
      </c>
      <c r="J286" s="10">
        <f t="shared" si="16"/>
        <v>0</v>
      </c>
      <c r="K286" s="10"/>
      <c r="L286" s="10">
        <v>0</v>
      </c>
    </row>
    <row r="287" spans="1:13" ht="38.25" x14ac:dyDescent="0.2">
      <c r="A287" s="6" t="s">
        <v>212</v>
      </c>
      <c r="B287" s="7" t="s">
        <v>853</v>
      </c>
      <c r="C287" s="10">
        <v>346916.7</v>
      </c>
      <c r="D287" s="10">
        <v>346916.7</v>
      </c>
      <c r="E287" s="10">
        <v>335773.07120000001</v>
      </c>
      <c r="F287" s="10"/>
      <c r="G287" s="10"/>
      <c r="H287" s="10"/>
      <c r="I287" s="10">
        <f t="shared" si="15"/>
        <v>96.787808485437566</v>
      </c>
      <c r="J287" s="10">
        <f t="shared" si="16"/>
        <v>96.787808485437566</v>
      </c>
      <c r="K287" s="10"/>
      <c r="L287" s="10">
        <v>0</v>
      </c>
    </row>
    <row r="288" spans="1:13" ht="51" x14ac:dyDescent="0.2">
      <c r="A288" s="6" t="s">
        <v>213</v>
      </c>
      <c r="B288" s="7" t="s">
        <v>854</v>
      </c>
      <c r="C288" s="10">
        <v>346916.7</v>
      </c>
      <c r="D288" s="10">
        <v>346916.7</v>
      </c>
      <c r="E288" s="10">
        <v>335773.07120000001</v>
      </c>
      <c r="F288" s="10"/>
      <c r="G288" s="10"/>
      <c r="H288" s="10"/>
      <c r="I288" s="10">
        <f t="shared" si="15"/>
        <v>96.787808485437566</v>
      </c>
      <c r="J288" s="10">
        <f t="shared" si="16"/>
        <v>96.787808485437566</v>
      </c>
      <c r="K288" s="10"/>
      <c r="L288" s="10">
        <v>0</v>
      </c>
    </row>
    <row r="289" spans="1:14" ht="63.75" x14ac:dyDescent="0.2">
      <c r="A289" s="6" t="s">
        <v>719</v>
      </c>
      <c r="B289" s="7" t="s">
        <v>855</v>
      </c>
      <c r="C289" s="10">
        <v>3246.7</v>
      </c>
      <c r="D289" s="10">
        <v>3246.7</v>
      </c>
      <c r="E289" s="10">
        <v>0</v>
      </c>
      <c r="F289" s="10"/>
      <c r="G289" s="10"/>
      <c r="H289" s="10"/>
      <c r="I289" s="10">
        <f t="shared" si="15"/>
        <v>0</v>
      </c>
      <c r="J289" s="10">
        <f t="shared" si="16"/>
        <v>0</v>
      </c>
      <c r="K289" s="10"/>
      <c r="L289" s="10">
        <v>0</v>
      </c>
    </row>
    <row r="290" spans="1:14" ht="38.25" x14ac:dyDescent="0.2">
      <c r="A290" s="6" t="s">
        <v>214</v>
      </c>
      <c r="B290" s="7" t="s">
        <v>856</v>
      </c>
      <c r="C290" s="10">
        <v>135702.1</v>
      </c>
      <c r="D290" s="10">
        <v>135702.1</v>
      </c>
      <c r="E290" s="10">
        <v>99428.473809999996</v>
      </c>
      <c r="F290" s="10"/>
      <c r="G290" s="10"/>
      <c r="H290" s="10"/>
      <c r="I290" s="10">
        <f t="shared" si="15"/>
        <v>73.26966480990346</v>
      </c>
      <c r="J290" s="10">
        <f t="shared" si="16"/>
        <v>73.26966480990346</v>
      </c>
      <c r="K290" s="10">
        <v>148108.01691000001</v>
      </c>
      <c r="L290" s="10">
        <f t="shared" si="14"/>
        <v>67.132405040855531</v>
      </c>
    </row>
    <row r="291" spans="1:14" ht="25.5" x14ac:dyDescent="0.2">
      <c r="A291" s="6" t="s">
        <v>215</v>
      </c>
      <c r="B291" s="7" t="s">
        <v>857</v>
      </c>
      <c r="C291" s="10">
        <v>74417.3</v>
      </c>
      <c r="D291" s="10">
        <v>74417.3</v>
      </c>
      <c r="E291" s="10">
        <v>62902.978240000004</v>
      </c>
      <c r="F291" s="10"/>
      <c r="G291" s="10"/>
      <c r="H291" s="10"/>
      <c r="I291" s="10">
        <f t="shared" si="15"/>
        <v>84.52735888026038</v>
      </c>
      <c r="J291" s="10">
        <f t="shared" si="16"/>
        <v>84.52735888026038</v>
      </c>
      <c r="K291" s="10">
        <v>56520.089090000001</v>
      </c>
      <c r="L291" s="10">
        <f t="shared" si="14"/>
        <v>111.2931335614779</v>
      </c>
      <c r="M291" s="36">
        <f>K299+K305+K312+K316+K320+K322+K330</f>
        <v>45241.45693</v>
      </c>
      <c r="N291" s="36">
        <f>K291-M291</f>
        <v>11278.632160000001</v>
      </c>
    </row>
    <row r="292" spans="1:14" ht="38.25" x14ac:dyDescent="0.2">
      <c r="A292" s="6" t="s">
        <v>216</v>
      </c>
      <c r="B292" s="7" t="s">
        <v>858</v>
      </c>
      <c r="C292" s="10">
        <v>199286.3</v>
      </c>
      <c r="D292" s="10">
        <v>199286.3</v>
      </c>
      <c r="E292" s="10">
        <v>9262.6673800000008</v>
      </c>
      <c r="F292" s="10"/>
      <c r="G292" s="10"/>
      <c r="H292" s="10"/>
      <c r="I292" s="10">
        <f t="shared" si="15"/>
        <v>4.6479197917769568</v>
      </c>
      <c r="J292" s="10">
        <f t="shared" si="16"/>
        <v>4.6479197917769568</v>
      </c>
      <c r="K292" s="10">
        <v>18142.812429999998</v>
      </c>
      <c r="L292" s="10">
        <f t="shared" si="14"/>
        <v>51.054197995696313</v>
      </c>
    </row>
    <row r="293" spans="1:14" ht="38.25" x14ac:dyDescent="0.2">
      <c r="A293" s="6" t="s">
        <v>1066</v>
      </c>
      <c r="B293" s="7" t="s">
        <v>1067</v>
      </c>
      <c r="C293" s="10">
        <v>0</v>
      </c>
      <c r="D293" s="10">
        <v>0</v>
      </c>
      <c r="E293" s="10">
        <v>0</v>
      </c>
      <c r="F293" s="10">
        <v>0</v>
      </c>
      <c r="G293" s="10">
        <v>0</v>
      </c>
      <c r="H293" s="10">
        <v>0</v>
      </c>
      <c r="I293" s="10">
        <v>0</v>
      </c>
      <c r="J293" s="10">
        <v>0</v>
      </c>
      <c r="K293" s="10">
        <v>436585.48038000002</v>
      </c>
      <c r="L293" s="10">
        <f t="shared" si="14"/>
        <v>0</v>
      </c>
    </row>
    <row r="294" spans="1:14" ht="38.25" x14ac:dyDescent="0.2">
      <c r="A294" s="6" t="s">
        <v>720</v>
      </c>
      <c r="B294" s="7" t="s">
        <v>859</v>
      </c>
      <c r="C294" s="10">
        <v>58641.3</v>
      </c>
      <c r="D294" s="10">
        <v>58641.3</v>
      </c>
      <c r="E294" s="10">
        <v>9698.8521600000004</v>
      </c>
      <c r="F294" s="10"/>
      <c r="G294" s="10"/>
      <c r="H294" s="10"/>
      <c r="I294" s="10">
        <f t="shared" si="15"/>
        <v>16.539285725248245</v>
      </c>
      <c r="J294" s="10">
        <f t="shared" si="16"/>
        <v>16.539285725248245</v>
      </c>
      <c r="K294" s="10">
        <v>12336.61039</v>
      </c>
      <c r="L294" s="10">
        <f t="shared" si="14"/>
        <v>78.618452341348515</v>
      </c>
    </row>
    <row r="295" spans="1:14" ht="25.5" x14ac:dyDescent="0.2">
      <c r="A295" s="6" t="s">
        <v>721</v>
      </c>
      <c r="B295" s="7" t="s">
        <v>860</v>
      </c>
      <c r="C295" s="10">
        <v>411118.4</v>
      </c>
      <c r="D295" s="10">
        <v>411118.4</v>
      </c>
      <c r="E295" s="10">
        <v>0</v>
      </c>
      <c r="F295" s="10"/>
      <c r="G295" s="10"/>
      <c r="H295" s="10"/>
      <c r="I295" s="10">
        <f t="shared" si="15"/>
        <v>0</v>
      </c>
      <c r="J295" s="10">
        <f t="shared" si="16"/>
        <v>0</v>
      </c>
      <c r="K295" s="10">
        <v>0</v>
      </c>
      <c r="L295" s="10">
        <v>0</v>
      </c>
    </row>
    <row r="296" spans="1:14" ht="25.5" x14ac:dyDescent="0.2">
      <c r="A296" s="6" t="s">
        <v>722</v>
      </c>
      <c r="B296" s="7" t="s">
        <v>861</v>
      </c>
      <c r="C296" s="10">
        <v>411118.4</v>
      </c>
      <c r="D296" s="10">
        <v>411118.4</v>
      </c>
      <c r="E296" s="10">
        <v>0</v>
      </c>
      <c r="F296" s="10"/>
      <c r="G296" s="10"/>
      <c r="H296" s="10"/>
      <c r="I296" s="10">
        <f t="shared" si="15"/>
        <v>0</v>
      </c>
      <c r="J296" s="10">
        <f t="shared" si="16"/>
        <v>0</v>
      </c>
      <c r="K296" s="10"/>
      <c r="L296" s="10">
        <v>0</v>
      </c>
    </row>
    <row r="297" spans="1:14" x14ac:dyDescent="0.2">
      <c r="A297" s="6" t="s">
        <v>723</v>
      </c>
      <c r="B297" s="7" t="s">
        <v>862</v>
      </c>
      <c r="C297" s="10">
        <v>10416.1</v>
      </c>
      <c r="D297" s="10">
        <v>10416.1</v>
      </c>
      <c r="E297" s="10">
        <v>0</v>
      </c>
      <c r="F297" s="10"/>
      <c r="G297" s="10"/>
      <c r="H297" s="10"/>
      <c r="I297" s="10">
        <f t="shared" si="15"/>
        <v>0</v>
      </c>
      <c r="J297" s="10">
        <f t="shared" si="16"/>
        <v>0</v>
      </c>
      <c r="K297" s="10"/>
      <c r="L297" s="10">
        <v>0</v>
      </c>
    </row>
    <row r="298" spans="1:14" ht="25.5" x14ac:dyDescent="0.2">
      <c r="A298" s="6" t="s">
        <v>724</v>
      </c>
      <c r="B298" s="7" t="s">
        <v>863</v>
      </c>
      <c r="C298" s="10">
        <v>10416.1</v>
      </c>
      <c r="D298" s="10">
        <v>10416.1</v>
      </c>
      <c r="E298" s="10">
        <v>0</v>
      </c>
      <c r="F298" s="10"/>
      <c r="G298" s="10"/>
      <c r="H298" s="10"/>
      <c r="I298" s="10">
        <f t="shared" si="15"/>
        <v>0</v>
      </c>
      <c r="J298" s="10">
        <f t="shared" si="16"/>
        <v>0</v>
      </c>
      <c r="K298" s="10"/>
      <c r="L298" s="10">
        <v>0</v>
      </c>
    </row>
    <row r="299" spans="1:14" ht="25.5" x14ac:dyDescent="0.2">
      <c r="A299" s="6" t="s">
        <v>725</v>
      </c>
      <c r="B299" s="7" t="s">
        <v>864</v>
      </c>
      <c r="C299" s="10">
        <v>36827</v>
      </c>
      <c r="D299" s="10">
        <v>36827</v>
      </c>
      <c r="E299" s="10">
        <v>0</v>
      </c>
      <c r="F299" s="10"/>
      <c r="G299" s="10"/>
      <c r="H299" s="10"/>
      <c r="I299" s="10">
        <f t="shared" si="15"/>
        <v>0</v>
      </c>
      <c r="J299" s="10">
        <f t="shared" si="16"/>
        <v>0</v>
      </c>
      <c r="K299" s="10"/>
      <c r="L299" s="10">
        <v>0</v>
      </c>
    </row>
    <row r="300" spans="1:14" ht="38.25" x14ac:dyDescent="0.2">
      <c r="A300" s="6" t="s">
        <v>726</v>
      </c>
      <c r="B300" s="7" t="s">
        <v>865</v>
      </c>
      <c r="C300" s="10">
        <v>1000000</v>
      </c>
      <c r="D300" s="10">
        <v>1000000</v>
      </c>
      <c r="E300" s="10">
        <v>0</v>
      </c>
      <c r="F300" s="10"/>
      <c r="G300" s="10"/>
      <c r="H300" s="10"/>
      <c r="I300" s="10">
        <f t="shared" si="15"/>
        <v>0</v>
      </c>
      <c r="J300" s="10">
        <f t="shared" si="16"/>
        <v>0</v>
      </c>
      <c r="K300" s="10"/>
      <c r="L300" s="10">
        <v>0</v>
      </c>
    </row>
    <row r="301" spans="1:14" ht="63.75" x14ac:dyDescent="0.2">
      <c r="A301" s="6" t="s">
        <v>995</v>
      </c>
      <c r="B301" s="7" t="s">
        <v>1012</v>
      </c>
      <c r="C301" s="10">
        <v>330828.79999999999</v>
      </c>
      <c r="D301" s="10">
        <v>330828.79999999999</v>
      </c>
      <c r="E301" s="10">
        <v>0</v>
      </c>
      <c r="F301" s="10"/>
      <c r="G301" s="10"/>
      <c r="H301" s="10"/>
      <c r="I301" s="10">
        <f t="shared" si="15"/>
        <v>0</v>
      </c>
      <c r="J301" s="10">
        <f t="shared" si="16"/>
        <v>0</v>
      </c>
      <c r="K301" s="10"/>
      <c r="L301" s="10">
        <v>0</v>
      </c>
    </row>
    <row r="302" spans="1:14" ht="76.5" x14ac:dyDescent="0.2">
      <c r="A302" s="6" t="s">
        <v>996</v>
      </c>
      <c r="B302" s="7" t="s">
        <v>1013</v>
      </c>
      <c r="C302" s="10">
        <v>330828.79999999999</v>
      </c>
      <c r="D302" s="10">
        <v>330828.79999999999</v>
      </c>
      <c r="E302" s="10">
        <v>0</v>
      </c>
      <c r="F302" s="10"/>
      <c r="G302" s="10"/>
      <c r="H302" s="10"/>
      <c r="I302" s="10">
        <f t="shared" si="15"/>
        <v>0</v>
      </c>
      <c r="J302" s="10">
        <f t="shared" si="16"/>
        <v>0</v>
      </c>
      <c r="K302" s="10"/>
      <c r="L302" s="10">
        <v>0</v>
      </c>
    </row>
    <row r="303" spans="1:14" ht="38.25" x14ac:dyDescent="0.2">
      <c r="A303" s="6" t="s">
        <v>727</v>
      </c>
      <c r="B303" s="7" t="s">
        <v>866</v>
      </c>
      <c r="C303" s="10">
        <v>42344.9</v>
      </c>
      <c r="D303" s="10">
        <v>42344.9</v>
      </c>
      <c r="E303" s="10">
        <v>0</v>
      </c>
      <c r="F303" s="10"/>
      <c r="G303" s="10"/>
      <c r="H303" s="10"/>
      <c r="I303" s="10">
        <f t="shared" si="15"/>
        <v>0</v>
      </c>
      <c r="J303" s="10">
        <f t="shared" si="16"/>
        <v>0</v>
      </c>
      <c r="K303" s="10"/>
      <c r="L303" s="10">
        <v>0</v>
      </c>
    </row>
    <row r="304" spans="1:14" ht="38.25" x14ac:dyDescent="0.2">
      <c r="A304" s="6" t="s">
        <v>728</v>
      </c>
      <c r="B304" s="7" t="s">
        <v>867</v>
      </c>
      <c r="C304" s="10">
        <v>42344.9</v>
      </c>
      <c r="D304" s="10">
        <v>42344.9</v>
      </c>
      <c r="E304" s="10">
        <v>0</v>
      </c>
      <c r="F304" s="10"/>
      <c r="G304" s="10"/>
      <c r="H304" s="10"/>
      <c r="I304" s="10">
        <f t="shared" si="15"/>
        <v>0</v>
      </c>
      <c r="J304" s="10">
        <f t="shared" si="16"/>
        <v>0</v>
      </c>
      <c r="K304" s="10"/>
      <c r="L304" s="10">
        <v>0</v>
      </c>
    </row>
    <row r="305" spans="1:13" x14ac:dyDescent="0.2">
      <c r="A305" s="6" t="s">
        <v>217</v>
      </c>
      <c r="B305" s="7" t="s">
        <v>868</v>
      </c>
      <c r="C305" s="10">
        <v>0</v>
      </c>
      <c r="D305" s="10">
        <v>0</v>
      </c>
      <c r="E305" s="10">
        <v>175.91543999999999</v>
      </c>
      <c r="F305" s="10"/>
      <c r="G305" s="10"/>
      <c r="H305" s="10"/>
      <c r="I305" s="10">
        <v>0</v>
      </c>
      <c r="J305" s="10">
        <v>0</v>
      </c>
      <c r="K305" s="10">
        <v>74.757770000000008</v>
      </c>
      <c r="L305" s="10" t="s">
        <v>1025</v>
      </c>
    </row>
    <row r="306" spans="1:13" x14ac:dyDescent="0.2">
      <c r="A306" s="6" t="s">
        <v>218</v>
      </c>
      <c r="B306" s="7" t="s">
        <v>869</v>
      </c>
      <c r="C306" s="10">
        <v>0</v>
      </c>
      <c r="D306" s="10">
        <v>0</v>
      </c>
      <c r="E306" s="10">
        <v>175.91543999999999</v>
      </c>
      <c r="F306" s="10"/>
      <c r="G306" s="10"/>
      <c r="H306" s="10"/>
      <c r="I306" s="10">
        <v>0</v>
      </c>
      <c r="J306" s="10">
        <v>0</v>
      </c>
      <c r="K306" s="10">
        <v>74.757770000000008</v>
      </c>
      <c r="L306" s="10" t="s">
        <v>1025</v>
      </c>
    </row>
    <row r="307" spans="1:13" x14ac:dyDescent="0.2">
      <c r="A307" s="6" t="s">
        <v>219</v>
      </c>
      <c r="B307" s="7" t="s">
        <v>870</v>
      </c>
      <c r="C307" s="10">
        <v>3259006.2</v>
      </c>
      <c r="D307" s="10">
        <v>3259006.2</v>
      </c>
      <c r="E307" s="10">
        <v>1406643.3139599999</v>
      </c>
      <c r="F307" s="10"/>
      <c r="G307" s="10"/>
      <c r="H307" s="10"/>
      <c r="I307" s="10">
        <f t="shared" si="15"/>
        <v>43.161725619300753</v>
      </c>
      <c r="J307" s="10">
        <f t="shared" si="16"/>
        <v>43.161725619300753</v>
      </c>
      <c r="K307" s="10">
        <v>1123893.1768699999</v>
      </c>
      <c r="L307" s="10">
        <f t="shared" si="14"/>
        <v>125.15809713138827</v>
      </c>
    </row>
    <row r="308" spans="1:13" ht="25.5" x14ac:dyDescent="0.2">
      <c r="A308" s="6" t="s">
        <v>729</v>
      </c>
      <c r="B308" s="7" t="s">
        <v>871</v>
      </c>
      <c r="C308" s="10">
        <v>4640</v>
      </c>
      <c r="D308" s="10">
        <v>4640</v>
      </c>
      <c r="E308" s="10">
        <v>0</v>
      </c>
      <c r="F308" s="10"/>
      <c r="G308" s="10"/>
      <c r="H308" s="10"/>
      <c r="I308" s="10">
        <f t="shared" si="15"/>
        <v>0</v>
      </c>
      <c r="J308" s="10">
        <f t="shared" si="16"/>
        <v>0</v>
      </c>
      <c r="K308" s="10">
        <v>0</v>
      </c>
      <c r="L308" s="10">
        <v>0</v>
      </c>
    </row>
    <row r="309" spans="1:13" ht="25.5" x14ac:dyDescent="0.2">
      <c r="A309" s="6" t="s">
        <v>730</v>
      </c>
      <c r="B309" s="7" t="s">
        <v>872</v>
      </c>
      <c r="C309" s="10">
        <v>4640</v>
      </c>
      <c r="D309" s="10">
        <v>4640</v>
      </c>
      <c r="E309" s="10">
        <v>0</v>
      </c>
      <c r="F309" s="10"/>
      <c r="G309" s="10"/>
      <c r="H309" s="10"/>
      <c r="I309" s="10">
        <f t="shared" si="15"/>
        <v>0</v>
      </c>
      <c r="J309" s="10">
        <f t="shared" si="16"/>
        <v>0</v>
      </c>
      <c r="K309" s="10">
        <v>0</v>
      </c>
      <c r="L309" s="10">
        <v>0</v>
      </c>
    </row>
    <row r="310" spans="1:13" ht="25.5" x14ac:dyDescent="0.2">
      <c r="A310" s="6" t="s">
        <v>220</v>
      </c>
      <c r="B310" s="7" t="s">
        <v>873</v>
      </c>
      <c r="C310" s="10">
        <v>30313.4</v>
      </c>
      <c r="D310" s="10">
        <v>30313.4</v>
      </c>
      <c r="E310" s="10">
        <v>17578.400000000001</v>
      </c>
      <c r="F310" s="10"/>
      <c r="G310" s="10"/>
      <c r="H310" s="10"/>
      <c r="I310" s="10">
        <f t="shared" si="15"/>
        <v>57.988876206562111</v>
      </c>
      <c r="J310" s="10">
        <f t="shared" si="16"/>
        <v>57.988876206562111</v>
      </c>
      <c r="K310" s="10">
        <v>23344.275000000001</v>
      </c>
      <c r="L310" s="10">
        <f t="shared" si="14"/>
        <v>75.30068935531304</v>
      </c>
    </row>
    <row r="311" spans="1:13" s="22" customFormat="1" ht="38.25" x14ac:dyDescent="0.2">
      <c r="A311" s="6" t="s">
        <v>221</v>
      </c>
      <c r="B311" s="7" t="s">
        <v>874</v>
      </c>
      <c r="C311" s="10">
        <v>30313.4</v>
      </c>
      <c r="D311" s="10">
        <v>30313.4</v>
      </c>
      <c r="E311" s="10">
        <v>17578.400000000001</v>
      </c>
      <c r="F311" s="10"/>
      <c r="G311" s="10"/>
      <c r="H311" s="10"/>
      <c r="I311" s="10">
        <f t="shared" si="15"/>
        <v>57.988876206562111</v>
      </c>
      <c r="J311" s="10">
        <f t="shared" si="16"/>
        <v>57.988876206562111</v>
      </c>
      <c r="K311" s="10">
        <v>23344.275000000001</v>
      </c>
      <c r="L311" s="10">
        <f t="shared" si="14"/>
        <v>75.30068935531304</v>
      </c>
    </row>
    <row r="312" spans="1:13" ht="38.25" x14ac:dyDescent="0.2">
      <c r="A312" s="6" t="s">
        <v>222</v>
      </c>
      <c r="B312" s="7" t="s">
        <v>875</v>
      </c>
      <c r="C312" s="10">
        <v>716.8</v>
      </c>
      <c r="D312" s="10">
        <v>716.8</v>
      </c>
      <c r="E312" s="10">
        <v>716.8</v>
      </c>
      <c r="F312" s="10"/>
      <c r="G312" s="10"/>
      <c r="H312" s="10"/>
      <c r="I312" s="10">
        <f t="shared" si="15"/>
        <v>100</v>
      </c>
      <c r="J312" s="10">
        <f t="shared" si="16"/>
        <v>100</v>
      </c>
      <c r="K312" s="10">
        <v>3886.1</v>
      </c>
      <c r="L312" s="10">
        <f t="shared" si="14"/>
        <v>18.445227863410615</v>
      </c>
    </row>
    <row r="313" spans="1:13" ht="38.25" x14ac:dyDescent="0.2">
      <c r="A313" s="6" t="s">
        <v>223</v>
      </c>
      <c r="B313" s="7" t="s">
        <v>876</v>
      </c>
      <c r="C313" s="10">
        <v>716.8</v>
      </c>
      <c r="D313" s="10">
        <v>716.8</v>
      </c>
      <c r="E313" s="10">
        <v>716.8</v>
      </c>
      <c r="F313" s="10"/>
      <c r="G313" s="10"/>
      <c r="H313" s="10"/>
      <c r="I313" s="10">
        <f t="shared" si="15"/>
        <v>100</v>
      </c>
      <c r="J313" s="10">
        <f t="shared" si="16"/>
        <v>100</v>
      </c>
      <c r="K313" s="10">
        <v>3886.1</v>
      </c>
      <c r="L313" s="10">
        <f t="shared" si="14"/>
        <v>18.445227863410615</v>
      </c>
    </row>
    <row r="314" spans="1:13" ht="25.5" x14ac:dyDescent="0.2">
      <c r="A314" s="6" t="s">
        <v>224</v>
      </c>
      <c r="B314" s="7" t="s">
        <v>877</v>
      </c>
      <c r="C314" s="10">
        <v>15547.4</v>
      </c>
      <c r="D314" s="10">
        <v>15547.4</v>
      </c>
      <c r="E314" s="10">
        <v>0</v>
      </c>
      <c r="F314" s="10"/>
      <c r="G314" s="10"/>
      <c r="H314" s="10"/>
      <c r="I314" s="10">
        <f t="shared" si="15"/>
        <v>0</v>
      </c>
      <c r="J314" s="10">
        <f t="shared" si="16"/>
        <v>0</v>
      </c>
      <c r="K314" s="10">
        <v>0</v>
      </c>
      <c r="L314" s="10">
        <v>0</v>
      </c>
      <c r="M314" s="36">
        <f>K316+K318</f>
        <v>24321.383999999998</v>
      </c>
    </row>
    <row r="315" spans="1:13" ht="25.5" x14ac:dyDescent="0.2">
      <c r="A315" s="6" t="s">
        <v>225</v>
      </c>
      <c r="B315" s="7" t="s">
        <v>878</v>
      </c>
      <c r="C315" s="10">
        <v>258340.3</v>
      </c>
      <c r="D315" s="10">
        <v>258340.3</v>
      </c>
      <c r="E315" s="10">
        <v>143762.44541999997</v>
      </c>
      <c r="F315" s="10"/>
      <c r="G315" s="10"/>
      <c r="H315" s="10"/>
      <c r="I315" s="10">
        <f t="shared" si="15"/>
        <v>55.64847815845998</v>
      </c>
      <c r="J315" s="10">
        <f t="shared" si="16"/>
        <v>55.64847815845998</v>
      </c>
      <c r="K315" s="10">
        <v>104468.954</v>
      </c>
      <c r="L315" s="10">
        <f t="shared" si="14"/>
        <v>137.61260155816242</v>
      </c>
    </row>
    <row r="316" spans="1:13" s="22" customFormat="1" ht="63.75" x14ac:dyDescent="0.2">
      <c r="A316" s="6" t="s">
        <v>731</v>
      </c>
      <c r="B316" s="7" t="s">
        <v>879</v>
      </c>
      <c r="C316" s="10">
        <v>39412.800000000003</v>
      </c>
      <c r="D316" s="10">
        <v>39412.800000000003</v>
      </c>
      <c r="E316" s="10">
        <v>30077.46</v>
      </c>
      <c r="F316" s="10"/>
      <c r="G316" s="10"/>
      <c r="H316" s="10"/>
      <c r="I316" s="10">
        <f t="shared" si="15"/>
        <v>76.313938618925832</v>
      </c>
      <c r="J316" s="10">
        <f t="shared" si="16"/>
        <v>76.313938618925832</v>
      </c>
      <c r="K316" s="10">
        <v>24321.383999999998</v>
      </c>
      <c r="L316" s="10">
        <f t="shared" si="14"/>
        <v>123.66672883418148</v>
      </c>
    </row>
    <row r="317" spans="1:13" ht="63.75" x14ac:dyDescent="0.2">
      <c r="A317" s="6" t="s">
        <v>732</v>
      </c>
      <c r="B317" s="7" t="s">
        <v>880</v>
      </c>
      <c r="C317" s="10">
        <v>39412.800000000003</v>
      </c>
      <c r="D317" s="10">
        <v>39412.800000000003</v>
      </c>
      <c r="E317" s="10">
        <v>30077.46</v>
      </c>
      <c r="F317" s="10"/>
      <c r="G317" s="10"/>
      <c r="H317" s="10"/>
      <c r="I317" s="10">
        <f t="shared" si="15"/>
        <v>76.313938618925832</v>
      </c>
      <c r="J317" s="10">
        <f t="shared" si="16"/>
        <v>76.313938618925832</v>
      </c>
      <c r="K317" s="10">
        <v>24321.383999999998</v>
      </c>
      <c r="L317" s="10">
        <f t="shared" si="14"/>
        <v>123.66672883418148</v>
      </c>
    </row>
    <row r="318" spans="1:13" ht="38.25" x14ac:dyDescent="0.2">
      <c r="A318" s="6" t="s">
        <v>226</v>
      </c>
      <c r="B318" s="7" t="s">
        <v>881</v>
      </c>
      <c r="C318" s="10">
        <v>10190.799999999999</v>
      </c>
      <c r="D318" s="10">
        <v>10190.799999999999</v>
      </c>
      <c r="E318" s="10">
        <v>1432.26</v>
      </c>
      <c r="F318" s="10"/>
      <c r="G318" s="10"/>
      <c r="H318" s="10"/>
      <c r="I318" s="10">
        <f t="shared" si="15"/>
        <v>14.054441260744987</v>
      </c>
      <c r="J318" s="10">
        <f t="shared" si="16"/>
        <v>14.054441260744987</v>
      </c>
      <c r="K318" s="10">
        <v>0</v>
      </c>
      <c r="L318" s="10">
        <v>0</v>
      </c>
    </row>
    <row r="319" spans="1:13" ht="38.25" x14ac:dyDescent="0.2">
      <c r="A319" s="6" t="s">
        <v>227</v>
      </c>
      <c r="B319" s="7" t="s">
        <v>882</v>
      </c>
      <c r="C319" s="10">
        <v>10190.799999999999</v>
      </c>
      <c r="D319" s="10">
        <v>10190.799999999999</v>
      </c>
      <c r="E319" s="10">
        <v>1432.26</v>
      </c>
      <c r="F319" s="10"/>
      <c r="G319" s="10"/>
      <c r="H319" s="10"/>
      <c r="I319" s="10">
        <f t="shared" si="15"/>
        <v>14.054441260744987</v>
      </c>
      <c r="J319" s="10">
        <f t="shared" si="16"/>
        <v>14.054441260744987</v>
      </c>
      <c r="K319" s="10">
        <v>0</v>
      </c>
      <c r="L319" s="10">
        <v>0</v>
      </c>
    </row>
    <row r="320" spans="1:13" ht="38.25" x14ac:dyDescent="0.2">
      <c r="A320" s="6" t="s">
        <v>228</v>
      </c>
      <c r="B320" s="7" t="s">
        <v>883</v>
      </c>
      <c r="C320" s="10">
        <v>37662</v>
      </c>
      <c r="D320" s="10">
        <v>37662</v>
      </c>
      <c r="E320" s="10">
        <v>11035.83426</v>
      </c>
      <c r="F320" s="10"/>
      <c r="G320" s="10"/>
      <c r="H320" s="10"/>
      <c r="I320" s="10">
        <f t="shared" si="15"/>
        <v>29.302305400669109</v>
      </c>
      <c r="J320" s="10">
        <f t="shared" si="16"/>
        <v>29.302305400669109</v>
      </c>
      <c r="K320" s="10">
        <v>11639.17828</v>
      </c>
      <c r="L320" s="10">
        <f t="shared" si="14"/>
        <v>94.816266187478647</v>
      </c>
    </row>
    <row r="321" spans="1:13" ht="38.25" x14ac:dyDescent="0.2">
      <c r="A321" s="6" t="s">
        <v>229</v>
      </c>
      <c r="B321" s="7" t="s">
        <v>884</v>
      </c>
      <c r="C321" s="10">
        <v>37662</v>
      </c>
      <c r="D321" s="10">
        <v>37662</v>
      </c>
      <c r="E321" s="10">
        <v>11035.83426</v>
      </c>
      <c r="F321" s="10"/>
      <c r="G321" s="10"/>
      <c r="H321" s="10"/>
      <c r="I321" s="10">
        <f t="shared" si="15"/>
        <v>29.302305400669109</v>
      </c>
      <c r="J321" s="10">
        <f t="shared" si="16"/>
        <v>29.302305400669109</v>
      </c>
      <c r="K321" s="10">
        <v>11639.17828</v>
      </c>
      <c r="L321" s="10">
        <f t="shared" si="14"/>
        <v>94.816266187478647</v>
      </c>
    </row>
    <row r="322" spans="1:13" s="22" customFormat="1" ht="38.25" x14ac:dyDescent="0.2">
      <c r="A322" s="6" t="s">
        <v>733</v>
      </c>
      <c r="B322" s="7" t="s">
        <v>885</v>
      </c>
      <c r="C322" s="10">
        <v>12411.6</v>
      </c>
      <c r="D322" s="10">
        <v>12411.6</v>
      </c>
      <c r="E322" s="10">
        <v>0</v>
      </c>
      <c r="F322" s="10"/>
      <c r="G322" s="10"/>
      <c r="H322" s="10"/>
      <c r="I322" s="10">
        <f t="shared" si="15"/>
        <v>0</v>
      </c>
      <c r="J322" s="10">
        <f t="shared" si="16"/>
        <v>0</v>
      </c>
      <c r="K322" s="10">
        <v>0</v>
      </c>
      <c r="L322" s="10">
        <v>0</v>
      </c>
    </row>
    <row r="323" spans="1:13" ht="51" x14ac:dyDescent="0.2">
      <c r="A323" s="6" t="s">
        <v>734</v>
      </c>
      <c r="B323" s="7" t="s">
        <v>886</v>
      </c>
      <c r="C323" s="10">
        <v>12411.6</v>
      </c>
      <c r="D323" s="10">
        <v>12411.6</v>
      </c>
      <c r="E323" s="10">
        <v>0</v>
      </c>
      <c r="F323" s="10"/>
      <c r="G323" s="10"/>
      <c r="H323" s="10"/>
      <c r="I323" s="10">
        <f t="shared" si="15"/>
        <v>0</v>
      </c>
      <c r="J323" s="10">
        <f t="shared" si="16"/>
        <v>0</v>
      </c>
      <c r="K323" s="10">
        <v>0</v>
      </c>
      <c r="L323" s="10">
        <v>0</v>
      </c>
    </row>
    <row r="324" spans="1:13" s="22" customFormat="1" ht="38.25" x14ac:dyDescent="0.2">
      <c r="A324" s="6" t="s">
        <v>230</v>
      </c>
      <c r="B324" s="30" t="s">
        <v>887</v>
      </c>
      <c r="C324" s="10">
        <v>74360</v>
      </c>
      <c r="D324" s="10">
        <v>74360</v>
      </c>
      <c r="E324" s="10">
        <v>71945.897129999998</v>
      </c>
      <c r="F324" s="10"/>
      <c r="G324" s="10"/>
      <c r="H324" s="10"/>
      <c r="I324" s="10">
        <f t="shared" si="15"/>
        <v>96.75349264389456</v>
      </c>
      <c r="J324" s="10">
        <f t="shared" si="16"/>
        <v>96.75349264389456</v>
      </c>
      <c r="K324" s="10">
        <v>69561.113389999999</v>
      </c>
      <c r="L324" s="10">
        <f t="shared" si="14"/>
        <v>103.42832888057659</v>
      </c>
    </row>
    <row r="325" spans="1:13" s="22" customFormat="1" ht="51" x14ac:dyDescent="0.2">
      <c r="A325" s="6" t="s">
        <v>231</v>
      </c>
      <c r="B325" s="7" t="s">
        <v>888</v>
      </c>
      <c r="C325" s="10">
        <v>74360</v>
      </c>
      <c r="D325" s="10">
        <v>74360</v>
      </c>
      <c r="E325" s="10">
        <v>71945.897129999998</v>
      </c>
      <c r="F325" s="10"/>
      <c r="G325" s="10"/>
      <c r="H325" s="10"/>
      <c r="I325" s="10">
        <f t="shared" si="15"/>
        <v>96.75349264389456</v>
      </c>
      <c r="J325" s="10">
        <f t="shared" si="16"/>
        <v>96.75349264389456</v>
      </c>
      <c r="K325" s="10">
        <v>69561.113389999999</v>
      </c>
      <c r="L325" s="10">
        <f t="shared" si="14"/>
        <v>103.42832888057659</v>
      </c>
    </row>
    <row r="326" spans="1:13" ht="38.25" x14ac:dyDescent="0.2">
      <c r="A326" s="6" t="s">
        <v>232</v>
      </c>
      <c r="B326" s="7" t="s">
        <v>889</v>
      </c>
      <c r="C326" s="10">
        <v>32.5</v>
      </c>
      <c r="D326" s="10">
        <v>32.5</v>
      </c>
      <c r="E326" s="10">
        <v>6.7809600000000003</v>
      </c>
      <c r="F326" s="10"/>
      <c r="G326" s="10"/>
      <c r="H326" s="10"/>
      <c r="I326" s="10">
        <f t="shared" si="15"/>
        <v>20.864492307692309</v>
      </c>
      <c r="J326" s="10">
        <f t="shared" si="16"/>
        <v>20.864492307692309</v>
      </c>
      <c r="K326" s="10">
        <v>12.484219999999999</v>
      </c>
      <c r="L326" s="10">
        <f t="shared" si="14"/>
        <v>54.316248832526192</v>
      </c>
    </row>
    <row r="327" spans="1:13" ht="38.25" x14ac:dyDescent="0.2">
      <c r="A327" s="6" t="s">
        <v>233</v>
      </c>
      <c r="B327" s="7" t="s">
        <v>890</v>
      </c>
      <c r="C327" s="10">
        <v>32.5</v>
      </c>
      <c r="D327" s="10">
        <v>32.5</v>
      </c>
      <c r="E327" s="10">
        <v>6.7809600000000003</v>
      </c>
      <c r="F327" s="10"/>
      <c r="G327" s="10"/>
      <c r="H327" s="10"/>
      <c r="I327" s="10">
        <f t="shared" si="15"/>
        <v>20.864492307692309</v>
      </c>
      <c r="J327" s="10">
        <f t="shared" si="16"/>
        <v>20.864492307692309</v>
      </c>
      <c r="K327" s="10">
        <v>12.484219999999999</v>
      </c>
      <c r="L327" s="10">
        <f t="shared" si="14"/>
        <v>54.316248832526192</v>
      </c>
    </row>
    <row r="328" spans="1:13" ht="25.5" x14ac:dyDescent="0.2">
      <c r="A328" s="6" t="s">
        <v>234</v>
      </c>
      <c r="B328" s="7" t="s">
        <v>891</v>
      </c>
      <c r="C328" s="10">
        <v>948935.9</v>
      </c>
      <c r="D328" s="10">
        <v>948935.9</v>
      </c>
      <c r="E328" s="10">
        <v>465928.12036</v>
      </c>
      <c r="F328" s="10"/>
      <c r="G328" s="10"/>
      <c r="H328" s="10"/>
      <c r="I328" s="10">
        <f t="shared" si="15"/>
        <v>49.100062539524536</v>
      </c>
      <c r="J328" s="10">
        <f t="shared" si="16"/>
        <v>49.100062539524536</v>
      </c>
      <c r="K328" s="10">
        <v>452656.68575</v>
      </c>
      <c r="L328" s="10">
        <f t="shared" ref="L328:L391" si="17">E328/K328*100</f>
        <v>102.93189850670399</v>
      </c>
    </row>
    <row r="329" spans="1:13" ht="25.5" x14ac:dyDescent="0.2">
      <c r="A329" s="6" t="s">
        <v>235</v>
      </c>
      <c r="B329" s="7" t="s">
        <v>892</v>
      </c>
      <c r="C329" s="10">
        <v>948935.9</v>
      </c>
      <c r="D329" s="10">
        <v>948935.9</v>
      </c>
      <c r="E329" s="10">
        <v>465928.12036</v>
      </c>
      <c r="F329" s="10"/>
      <c r="G329" s="10"/>
      <c r="H329" s="10"/>
      <c r="I329" s="10">
        <f t="shared" si="15"/>
        <v>49.100062539524536</v>
      </c>
      <c r="J329" s="10">
        <f t="shared" si="16"/>
        <v>49.100062539524536</v>
      </c>
      <c r="K329" s="10">
        <v>452656.68575</v>
      </c>
      <c r="L329" s="10">
        <f t="shared" si="17"/>
        <v>102.93189850670399</v>
      </c>
    </row>
    <row r="330" spans="1:13" ht="25.5" x14ac:dyDescent="0.2">
      <c r="A330" s="6" t="s">
        <v>236</v>
      </c>
      <c r="B330" s="7" t="s">
        <v>893</v>
      </c>
      <c r="C330" s="10">
        <v>12757</v>
      </c>
      <c r="D330" s="10">
        <v>12757</v>
      </c>
      <c r="E330" s="10">
        <v>2603.3855899999999</v>
      </c>
      <c r="F330" s="10"/>
      <c r="G330" s="10"/>
      <c r="H330" s="10"/>
      <c r="I330" s="10">
        <f t="shared" si="15"/>
        <v>20.40750638864937</v>
      </c>
      <c r="J330" s="10">
        <f t="shared" si="16"/>
        <v>20.40750638864937</v>
      </c>
      <c r="K330" s="10">
        <v>5320.0368799999997</v>
      </c>
      <c r="L330" s="10">
        <f t="shared" si="17"/>
        <v>48.935480123964851</v>
      </c>
    </row>
    <row r="331" spans="1:13" ht="38.25" x14ac:dyDescent="0.2">
      <c r="A331" s="6" t="s">
        <v>237</v>
      </c>
      <c r="B331" s="7" t="s">
        <v>894</v>
      </c>
      <c r="C331" s="10">
        <v>12757</v>
      </c>
      <c r="D331" s="10">
        <v>12757</v>
      </c>
      <c r="E331" s="10">
        <v>2603.3855899999999</v>
      </c>
      <c r="F331" s="10"/>
      <c r="G331" s="10"/>
      <c r="H331" s="10"/>
      <c r="I331" s="10">
        <f t="shared" si="15"/>
        <v>20.40750638864937</v>
      </c>
      <c r="J331" s="10">
        <f t="shared" si="16"/>
        <v>20.40750638864937</v>
      </c>
      <c r="K331" s="10">
        <v>5320.0368799999997</v>
      </c>
      <c r="L331" s="10">
        <f t="shared" si="17"/>
        <v>48.935480123964851</v>
      </c>
    </row>
    <row r="332" spans="1:13" ht="51" x14ac:dyDescent="0.2">
      <c r="A332" s="6" t="s">
        <v>238</v>
      </c>
      <c r="B332" s="7" t="s">
        <v>895</v>
      </c>
      <c r="C332" s="10">
        <v>7349.7</v>
      </c>
      <c r="D332" s="10">
        <v>7349.7</v>
      </c>
      <c r="E332" s="10">
        <v>2327.4606800000001</v>
      </c>
      <c r="F332" s="10"/>
      <c r="G332" s="10"/>
      <c r="H332" s="10"/>
      <c r="I332" s="10">
        <f t="shared" si="15"/>
        <v>31.667424248608789</v>
      </c>
      <c r="J332" s="10">
        <f t="shared" si="16"/>
        <v>31.667424248608789</v>
      </c>
      <c r="K332" s="10">
        <v>2255.8034199999997</v>
      </c>
      <c r="L332" s="10">
        <f t="shared" si="17"/>
        <v>103.17657378141578</v>
      </c>
    </row>
    <row r="333" spans="1:13" ht="51" x14ac:dyDescent="0.2">
      <c r="A333" s="6" t="s">
        <v>239</v>
      </c>
      <c r="B333" s="7" t="s">
        <v>896</v>
      </c>
      <c r="C333" s="10">
        <v>7349.7</v>
      </c>
      <c r="D333" s="10">
        <v>7349.7</v>
      </c>
      <c r="E333" s="10">
        <v>2327.4606800000001</v>
      </c>
      <c r="F333" s="10"/>
      <c r="G333" s="10"/>
      <c r="H333" s="10"/>
      <c r="I333" s="10">
        <f t="shared" si="15"/>
        <v>31.667424248608789</v>
      </c>
      <c r="J333" s="10">
        <f t="shared" si="16"/>
        <v>31.667424248608789</v>
      </c>
      <c r="K333" s="10">
        <v>2255.8034199999997</v>
      </c>
      <c r="L333" s="10">
        <f t="shared" si="17"/>
        <v>103.17657378141578</v>
      </c>
    </row>
    <row r="334" spans="1:13" ht="38.25" x14ac:dyDescent="0.2">
      <c r="A334" s="6" t="s">
        <v>735</v>
      </c>
      <c r="B334" s="7" t="s">
        <v>897</v>
      </c>
      <c r="C334" s="10">
        <v>184.3</v>
      </c>
      <c r="D334" s="10">
        <v>184.3</v>
      </c>
      <c r="E334" s="10">
        <v>66.850359999999995</v>
      </c>
      <c r="F334" s="10"/>
      <c r="G334" s="10"/>
      <c r="H334" s="10"/>
      <c r="I334" s="10">
        <f t="shared" si="15"/>
        <v>36.272577319587626</v>
      </c>
      <c r="J334" s="10">
        <f t="shared" si="16"/>
        <v>36.272577319587626</v>
      </c>
      <c r="K334" s="10">
        <v>59.875209999999996</v>
      </c>
      <c r="L334" s="10">
        <f t="shared" si="17"/>
        <v>111.64947897468751</v>
      </c>
    </row>
    <row r="335" spans="1:13" ht="38.25" x14ac:dyDescent="0.2">
      <c r="A335" s="6" t="s">
        <v>736</v>
      </c>
      <c r="B335" s="7" t="s">
        <v>898</v>
      </c>
      <c r="C335" s="10">
        <v>184.3</v>
      </c>
      <c r="D335" s="10">
        <v>184.3</v>
      </c>
      <c r="E335" s="10">
        <v>66.850359999999995</v>
      </c>
      <c r="F335" s="10"/>
      <c r="G335" s="10"/>
      <c r="H335" s="10"/>
      <c r="I335" s="10">
        <f t="shared" si="15"/>
        <v>36.272577319587626</v>
      </c>
      <c r="J335" s="10">
        <f t="shared" si="16"/>
        <v>36.272577319587626</v>
      </c>
      <c r="K335" s="10">
        <v>59.875209999999996</v>
      </c>
      <c r="L335" s="10">
        <f t="shared" si="17"/>
        <v>111.64947897468751</v>
      </c>
      <c r="M335" s="16">
        <v>55674.400000000001</v>
      </c>
    </row>
    <row r="336" spans="1:13" ht="38.25" x14ac:dyDescent="0.2">
      <c r="A336" s="6" t="s">
        <v>240</v>
      </c>
      <c r="B336" s="7" t="s">
        <v>899</v>
      </c>
      <c r="C336" s="10">
        <v>347195.5</v>
      </c>
      <c r="D336" s="10">
        <v>347195.5</v>
      </c>
      <c r="E336" s="10">
        <v>137270.43356999999</v>
      </c>
      <c r="F336" s="10"/>
      <c r="G336" s="10"/>
      <c r="H336" s="10"/>
      <c r="I336" s="10">
        <f t="shared" si="15"/>
        <v>39.536927630110412</v>
      </c>
      <c r="J336" s="10">
        <f t="shared" si="16"/>
        <v>39.536927630110412</v>
      </c>
      <c r="K336" s="10">
        <v>87219.694349999991</v>
      </c>
      <c r="L336" s="10">
        <f t="shared" si="17"/>
        <v>157.38467623969609</v>
      </c>
    </row>
    <row r="337" spans="1:12" ht="63.75" x14ac:dyDescent="0.2">
      <c r="A337" s="6" t="s">
        <v>241</v>
      </c>
      <c r="B337" s="7" t="s">
        <v>900</v>
      </c>
      <c r="C337" s="10">
        <v>481396.7</v>
      </c>
      <c r="D337" s="10">
        <v>481396.7</v>
      </c>
      <c r="E337" s="10">
        <v>166051.37938999999</v>
      </c>
      <c r="F337" s="10"/>
      <c r="G337" s="10"/>
      <c r="H337" s="10"/>
      <c r="I337" s="10">
        <f t="shared" si="15"/>
        <v>34.493667985260387</v>
      </c>
      <c r="J337" s="10">
        <f t="shared" si="16"/>
        <v>34.493667985260387</v>
      </c>
      <c r="K337" s="10">
        <v>167083.19884999999</v>
      </c>
      <c r="L337" s="10">
        <f t="shared" si="17"/>
        <v>99.382451696459128</v>
      </c>
    </row>
    <row r="338" spans="1:12" ht="63.75" x14ac:dyDescent="0.2">
      <c r="A338" s="6" t="s">
        <v>242</v>
      </c>
      <c r="B338" s="7" t="s">
        <v>901</v>
      </c>
      <c r="C338" s="10">
        <v>481396.7</v>
      </c>
      <c r="D338" s="10">
        <v>481396.7</v>
      </c>
      <c r="E338" s="10">
        <v>166051.37938999999</v>
      </c>
      <c r="F338" s="10"/>
      <c r="G338" s="10"/>
      <c r="H338" s="10"/>
      <c r="I338" s="10">
        <f t="shared" si="15"/>
        <v>34.493667985260387</v>
      </c>
      <c r="J338" s="10">
        <f t="shared" si="16"/>
        <v>34.493667985260387</v>
      </c>
      <c r="K338" s="10">
        <v>167083.19884999999</v>
      </c>
      <c r="L338" s="10">
        <f t="shared" si="17"/>
        <v>99.382451696459128</v>
      </c>
    </row>
    <row r="339" spans="1:12" x14ac:dyDescent="0.2">
      <c r="A339" s="6" t="s">
        <v>737</v>
      </c>
      <c r="B339" s="7" t="s">
        <v>902</v>
      </c>
      <c r="C339" s="10">
        <v>66485.5</v>
      </c>
      <c r="D339" s="10">
        <v>66485.5</v>
      </c>
      <c r="E339" s="10">
        <v>12500</v>
      </c>
      <c r="F339" s="10"/>
      <c r="G339" s="10"/>
      <c r="H339" s="10"/>
      <c r="I339" s="10">
        <f t="shared" si="15"/>
        <v>18.801091967421467</v>
      </c>
      <c r="J339" s="10">
        <f t="shared" si="16"/>
        <v>18.801091967421467</v>
      </c>
      <c r="K339" s="10">
        <v>0</v>
      </c>
      <c r="L339" s="10">
        <v>0</v>
      </c>
    </row>
    <row r="340" spans="1:12" ht="25.5" x14ac:dyDescent="0.2">
      <c r="A340" s="6" t="s">
        <v>738</v>
      </c>
      <c r="B340" s="7" t="s">
        <v>903</v>
      </c>
      <c r="C340" s="10">
        <v>66485.5</v>
      </c>
      <c r="D340" s="10">
        <v>66485.5</v>
      </c>
      <c r="E340" s="10">
        <v>12500</v>
      </c>
      <c r="F340" s="10"/>
      <c r="G340" s="10"/>
      <c r="H340" s="10"/>
      <c r="I340" s="10">
        <f t="shared" si="15"/>
        <v>18.801091967421467</v>
      </c>
      <c r="J340" s="10">
        <f t="shared" si="16"/>
        <v>18.801091967421467</v>
      </c>
      <c r="K340" s="10">
        <v>0</v>
      </c>
      <c r="L340" s="10">
        <v>0</v>
      </c>
    </row>
    <row r="341" spans="1:12" s="22" customFormat="1" ht="51" x14ac:dyDescent="0.2">
      <c r="A341" s="6" t="s">
        <v>739</v>
      </c>
      <c r="B341" s="7" t="s">
        <v>904</v>
      </c>
      <c r="C341" s="10">
        <v>21618</v>
      </c>
      <c r="D341" s="10">
        <v>21618</v>
      </c>
      <c r="E341" s="10">
        <v>0</v>
      </c>
      <c r="F341" s="10"/>
      <c r="G341" s="10"/>
      <c r="H341" s="10"/>
      <c r="I341" s="10">
        <f t="shared" si="15"/>
        <v>0</v>
      </c>
      <c r="J341" s="10">
        <f t="shared" si="16"/>
        <v>0</v>
      </c>
      <c r="K341" s="10">
        <v>0</v>
      </c>
      <c r="L341" s="10">
        <v>0</v>
      </c>
    </row>
    <row r="342" spans="1:12" ht="51" x14ac:dyDescent="0.2">
      <c r="A342" s="6" t="s">
        <v>740</v>
      </c>
      <c r="B342" s="7" t="s">
        <v>905</v>
      </c>
      <c r="C342" s="10">
        <v>21618</v>
      </c>
      <c r="D342" s="10">
        <v>21618</v>
      </c>
      <c r="E342" s="10">
        <v>0</v>
      </c>
      <c r="F342" s="10"/>
      <c r="G342" s="10"/>
      <c r="H342" s="10"/>
      <c r="I342" s="10">
        <f t="shared" si="15"/>
        <v>0</v>
      </c>
      <c r="J342" s="10">
        <f t="shared" si="16"/>
        <v>0</v>
      </c>
      <c r="K342" s="10">
        <v>0</v>
      </c>
      <c r="L342" s="10">
        <v>0</v>
      </c>
    </row>
    <row r="343" spans="1:12" s="22" customFormat="1" ht="51" x14ac:dyDescent="0.2">
      <c r="A343" s="6" t="s">
        <v>741</v>
      </c>
      <c r="B343" s="7" t="s">
        <v>906</v>
      </c>
      <c r="C343" s="10">
        <v>18454</v>
      </c>
      <c r="D343" s="10">
        <v>18454</v>
      </c>
      <c r="E343" s="10">
        <v>0</v>
      </c>
      <c r="F343" s="10"/>
      <c r="G343" s="10"/>
      <c r="H343" s="10"/>
      <c r="I343" s="10">
        <f t="shared" ref="I343:I418" si="18">E343/C343*100</f>
        <v>0</v>
      </c>
      <c r="J343" s="10">
        <f t="shared" ref="J343:J418" si="19">E343/D343*100</f>
        <v>0</v>
      </c>
      <c r="K343" s="10">
        <v>0</v>
      </c>
      <c r="L343" s="10">
        <v>0</v>
      </c>
    </row>
    <row r="344" spans="1:12" ht="51" x14ac:dyDescent="0.2">
      <c r="A344" s="6" t="s">
        <v>742</v>
      </c>
      <c r="B344" s="7" t="s">
        <v>907</v>
      </c>
      <c r="C344" s="10">
        <v>18454</v>
      </c>
      <c r="D344" s="10">
        <v>18454</v>
      </c>
      <c r="E344" s="10">
        <v>0</v>
      </c>
      <c r="F344" s="10"/>
      <c r="G344" s="10"/>
      <c r="H344" s="10"/>
      <c r="I344" s="10">
        <f t="shared" si="18"/>
        <v>0</v>
      </c>
      <c r="J344" s="10">
        <f t="shared" si="19"/>
        <v>0</v>
      </c>
      <c r="K344" s="10">
        <v>0</v>
      </c>
      <c r="L344" s="10">
        <v>0</v>
      </c>
    </row>
    <row r="345" spans="1:12" ht="63.75" x14ac:dyDescent="0.2">
      <c r="A345" s="6" t="s">
        <v>243</v>
      </c>
      <c r="B345" s="7" t="s">
        <v>908</v>
      </c>
      <c r="C345" s="10">
        <v>240165.7</v>
      </c>
      <c r="D345" s="10">
        <v>240165.7</v>
      </c>
      <c r="E345" s="10">
        <v>146851.26847000001</v>
      </c>
      <c r="F345" s="10"/>
      <c r="G345" s="10"/>
      <c r="H345" s="10"/>
      <c r="I345" s="10">
        <f t="shared" si="18"/>
        <v>61.145812441160416</v>
      </c>
      <c r="J345" s="10">
        <f t="shared" si="19"/>
        <v>61.145812441160416</v>
      </c>
      <c r="K345" s="10">
        <v>112844.50784999999</v>
      </c>
      <c r="L345" s="10">
        <f t="shared" si="17"/>
        <v>130.13594659405484</v>
      </c>
    </row>
    <row r="346" spans="1:12" ht="63.75" x14ac:dyDescent="0.2">
      <c r="A346" s="6" t="s">
        <v>244</v>
      </c>
      <c r="B346" s="7" t="s">
        <v>909</v>
      </c>
      <c r="C346" s="10">
        <v>240165.7</v>
      </c>
      <c r="D346" s="10">
        <v>240165.7</v>
      </c>
      <c r="E346" s="10">
        <v>146851.26847000001</v>
      </c>
      <c r="F346" s="10"/>
      <c r="G346" s="10"/>
      <c r="H346" s="10"/>
      <c r="I346" s="10">
        <f t="shared" si="18"/>
        <v>61.145812441160416</v>
      </c>
      <c r="J346" s="10">
        <f t="shared" si="19"/>
        <v>61.145812441160416</v>
      </c>
      <c r="K346" s="10">
        <v>112844.50784999999</v>
      </c>
      <c r="L346" s="10">
        <f t="shared" si="17"/>
        <v>130.13594659405484</v>
      </c>
    </row>
    <row r="347" spans="1:12" ht="25.5" x14ac:dyDescent="0.2">
      <c r="A347" s="6" t="s">
        <v>1068</v>
      </c>
      <c r="B347" s="7" t="s">
        <v>1069</v>
      </c>
      <c r="C347" s="10">
        <v>0</v>
      </c>
      <c r="D347" s="10">
        <v>0</v>
      </c>
      <c r="E347" s="10">
        <v>0</v>
      </c>
      <c r="F347" s="10"/>
      <c r="G347" s="10"/>
      <c r="H347" s="10"/>
      <c r="I347" s="10">
        <v>0</v>
      </c>
      <c r="J347" s="10">
        <v>0</v>
      </c>
      <c r="K347" s="10">
        <v>7666.2</v>
      </c>
      <c r="L347" s="10">
        <f t="shared" si="17"/>
        <v>0</v>
      </c>
    </row>
    <row r="348" spans="1:12" ht="25.5" x14ac:dyDescent="0.2">
      <c r="A348" s="6" t="s">
        <v>1070</v>
      </c>
      <c r="B348" s="7" t="s">
        <v>1071</v>
      </c>
      <c r="C348" s="10">
        <v>0</v>
      </c>
      <c r="D348" s="10">
        <v>0</v>
      </c>
      <c r="E348" s="10">
        <v>0</v>
      </c>
      <c r="F348" s="10"/>
      <c r="G348" s="10"/>
      <c r="H348" s="10"/>
      <c r="I348" s="10">
        <v>0</v>
      </c>
      <c r="J348" s="10">
        <v>0</v>
      </c>
      <c r="K348" s="10">
        <v>7666.2</v>
      </c>
      <c r="L348" s="10">
        <f t="shared" si="17"/>
        <v>0</v>
      </c>
    </row>
    <row r="349" spans="1:12" ht="25.5" x14ac:dyDescent="0.2">
      <c r="A349" s="6" t="s">
        <v>743</v>
      </c>
      <c r="B349" s="7" t="s">
        <v>910</v>
      </c>
      <c r="C349" s="10">
        <v>511438.2</v>
      </c>
      <c r="D349" s="10">
        <v>511438.2</v>
      </c>
      <c r="E349" s="10">
        <v>158481.26125000001</v>
      </c>
      <c r="F349" s="10"/>
      <c r="G349" s="10"/>
      <c r="H349" s="10"/>
      <c r="I349" s="10">
        <f t="shared" si="18"/>
        <v>30.987372716781813</v>
      </c>
      <c r="J349" s="10">
        <f t="shared" si="19"/>
        <v>30.987372716781813</v>
      </c>
      <c r="K349" s="10">
        <v>21473.949190000003</v>
      </c>
      <c r="L349" s="10" t="s">
        <v>1025</v>
      </c>
    </row>
    <row r="350" spans="1:12" ht="25.5" x14ac:dyDescent="0.2">
      <c r="A350" s="6" t="s">
        <v>744</v>
      </c>
      <c r="B350" s="7" t="s">
        <v>911</v>
      </c>
      <c r="C350" s="10">
        <v>511438.2</v>
      </c>
      <c r="D350" s="10">
        <v>511438.2</v>
      </c>
      <c r="E350" s="10">
        <v>158481.26125000001</v>
      </c>
      <c r="F350" s="10"/>
      <c r="G350" s="10"/>
      <c r="H350" s="10"/>
      <c r="I350" s="10">
        <f t="shared" si="18"/>
        <v>30.987372716781813</v>
      </c>
      <c r="J350" s="10">
        <f t="shared" si="19"/>
        <v>30.987372716781813</v>
      </c>
      <c r="K350" s="10">
        <v>21473.949190000003</v>
      </c>
      <c r="L350" s="10" t="s">
        <v>1025</v>
      </c>
    </row>
    <row r="351" spans="1:12" ht="25.5" x14ac:dyDescent="0.2">
      <c r="A351" s="6" t="s">
        <v>245</v>
      </c>
      <c r="B351" s="7" t="s">
        <v>912</v>
      </c>
      <c r="C351" s="10">
        <v>119398.1</v>
      </c>
      <c r="D351" s="10">
        <v>119398.1</v>
      </c>
      <c r="E351" s="10">
        <v>38007.276520000007</v>
      </c>
      <c r="F351" s="10">
        <v>0</v>
      </c>
      <c r="G351" s="10">
        <v>0</v>
      </c>
      <c r="H351" s="10">
        <v>0</v>
      </c>
      <c r="I351" s="10">
        <f t="shared" si="18"/>
        <v>31.832396428418878</v>
      </c>
      <c r="J351" s="10">
        <f t="shared" si="19"/>
        <v>31.832396428418878</v>
      </c>
      <c r="K351" s="10">
        <v>30079.73648</v>
      </c>
      <c r="L351" s="10">
        <f t="shared" si="17"/>
        <v>126.35508474374775</v>
      </c>
    </row>
    <row r="352" spans="1:12" x14ac:dyDescent="0.2">
      <c r="A352" s="6" t="s">
        <v>246</v>
      </c>
      <c r="B352" s="7" t="s">
        <v>913</v>
      </c>
      <c r="C352" s="10">
        <v>3990142.3</v>
      </c>
      <c r="D352" s="10">
        <v>3990142.3</v>
      </c>
      <c r="E352" s="10">
        <v>372054.72201999999</v>
      </c>
      <c r="F352" s="10">
        <v>0</v>
      </c>
      <c r="G352" s="10">
        <v>0</v>
      </c>
      <c r="H352" s="10">
        <v>0</v>
      </c>
      <c r="I352" s="10">
        <f t="shared" si="18"/>
        <v>9.324347204860338</v>
      </c>
      <c r="J352" s="10">
        <f t="shared" si="19"/>
        <v>9.324347204860338</v>
      </c>
      <c r="K352" s="10">
        <v>365912.79772000003</v>
      </c>
      <c r="L352" s="10">
        <f t="shared" si="17"/>
        <v>101.67852131389508</v>
      </c>
    </row>
    <row r="353" spans="1:12" s="22" customFormat="1" ht="38.25" x14ac:dyDescent="0.2">
      <c r="A353" s="6" t="s">
        <v>745</v>
      </c>
      <c r="B353" s="7" t="s">
        <v>914</v>
      </c>
      <c r="C353" s="10">
        <v>7784.7</v>
      </c>
      <c r="D353" s="10">
        <v>7784.7</v>
      </c>
      <c r="E353" s="10">
        <v>3468.9650899999997</v>
      </c>
      <c r="F353" s="10"/>
      <c r="G353" s="10"/>
      <c r="H353" s="10"/>
      <c r="I353" s="10">
        <f t="shared" si="18"/>
        <v>44.561320153634689</v>
      </c>
      <c r="J353" s="10">
        <f t="shared" si="19"/>
        <v>44.561320153634689</v>
      </c>
      <c r="K353" s="10">
        <v>4272.5964899999999</v>
      </c>
      <c r="L353" s="10">
        <f t="shared" si="17"/>
        <v>81.191029813348919</v>
      </c>
    </row>
    <row r="354" spans="1:12" s="22" customFormat="1" ht="38.25" x14ac:dyDescent="0.2">
      <c r="A354" s="6" t="s">
        <v>746</v>
      </c>
      <c r="B354" s="7" t="s">
        <v>915</v>
      </c>
      <c r="C354" s="10">
        <v>1388.4</v>
      </c>
      <c r="D354" s="10">
        <v>1388.4</v>
      </c>
      <c r="E354" s="10">
        <v>739.00583999999992</v>
      </c>
      <c r="F354" s="10"/>
      <c r="G354" s="10"/>
      <c r="H354" s="10"/>
      <c r="I354" s="10">
        <f t="shared" si="18"/>
        <v>53.227156439066547</v>
      </c>
      <c r="J354" s="10">
        <f t="shared" si="19"/>
        <v>53.227156439066547</v>
      </c>
      <c r="K354" s="10">
        <v>796.10122999999999</v>
      </c>
      <c r="L354" s="10">
        <f t="shared" si="17"/>
        <v>92.828124383126493</v>
      </c>
    </row>
    <row r="355" spans="1:12" ht="51" x14ac:dyDescent="0.2">
      <c r="A355" s="6" t="s">
        <v>747</v>
      </c>
      <c r="B355" s="7" t="s">
        <v>916</v>
      </c>
      <c r="C355" s="10">
        <v>282188.3</v>
      </c>
      <c r="D355" s="10">
        <v>282188.3</v>
      </c>
      <c r="E355" s="10">
        <v>25674.984570000001</v>
      </c>
      <c r="F355" s="10"/>
      <c r="G355" s="10"/>
      <c r="H355" s="10"/>
      <c r="I355" s="10">
        <f t="shared" si="18"/>
        <v>9.0985290920991417</v>
      </c>
      <c r="J355" s="10">
        <f t="shared" si="19"/>
        <v>9.0985290920991417</v>
      </c>
      <c r="K355" s="10">
        <v>0</v>
      </c>
      <c r="L355" s="10">
        <v>0</v>
      </c>
    </row>
    <row r="356" spans="1:12" ht="51" x14ac:dyDescent="0.2">
      <c r="A356" s="6" t="s">
        <v>748</v>
      </c>
      <c r="B356" s="7" t="s">
        <v>917</v>
      </c>
      <c r="C356" s="10">
        <v>282188.3</v>
      </c>
      <c r="D356" s="10">
        <v>282188.3</v>
      </c>
      <c r="E356" s="10">
        <v>25674.984570000001</v>
      </c>
      <c r="F356" s="10"/>
      <c r="G356" s="10"/>
      <c r="H356" s="10"/>
      <c r="I356" s="10">
        <f t="shared" si="18"/>
        <v>9.0985290920991417</v>
      </c>
      <c r="J356" s="10">
        <f t="shared" si="19"/>
        <v>9.0985290920991417</v>
      </c>
      <c r="K356" s="10">
        <v>0</v>
      </c>
      <c r="L356" s="10">
        <v>0</v>
      </c>
    </row>
    <row r="357" spans="1:12" ht="25.5" x14ac:dyDescent="0.2">
      <c r="A357" s="6" t="s">
        <v>247</v>
      </c>
      <c r="B357" s="7" t="s">
        <v>918</v>
      </c>
      <c r="C357" s="10">
        <v>89867</v>
      </c>
      <c r="D357" s="10">
        <v>89867</v>
      </c>
      <c r="E357" s="10">
        <v>46106.571469999995</v>
      </c>
      <c r="F357" s="10"/>
      <c r="G357" s="10"/>
      <c r="H357" s="10"/>
      <c r="I357" s="10">
        <f t="shared" si="18"/>
        <v>51.305341749474223</v>
      </c>
      <c r="J357" s="10">
        <f t="shared" si="19"/>
        <v>51.305341749474223</v>
      </c>
      <c r="K357" s="10">
        <v>28945.1</v>
      </c>
      <c r="L357" s="10">
        <f t="shared" si="17"/>
        <v>159.28972941879627</v>
      </c>
    </row>
    <row r="358" spans="1:12" ht="38.25" x14ac:dyDescent="0.2">
      <c r="A358" s="6" t="s">
        <v>248</v>
      </c>
      <c r="B358" s="7" t="s">
        <v>919</v>
      </c>
      <c r="C358" s="10">
        <v>89867</v>
      </c>
      <c r="D358" s="10">
        <v>89867</v>
      </c>
      <c r="E358" s="10">
        <v>46106.571469999995</v>
      </c>
      <c r="F358" s="10"/>
      <c r="G358" s="10"/>
      <c r="H358" s="10"/>
      <c r="I358" s="10">
        <f t="shared" si="18"/>
        <v>51.305341749474223</v>
      </c>
      <c r="J358" s="10">
        <f t="shared" si="19"/>
        <v>51.305341749474223</v>
      </c>
      <c r="K358" s="10">
        <v>28945.1</v>
      </c>
      <c r="L358" s="10">
        <f t="shared" si="17"/>
        <v>159.28972941879627</v>
      </c>
    </row>
    <row r="359" spans="1:12" ht="76.5" x14ac:dyDescent="0.2">
      <c r="A359" s="6" t="s">
        <v>749</v>
      </c>
      <c r="B359" s="7" t="s">
        <v>920</v>
      </c>
      <c r="C359" s="10">
        <v>286651.5</v>
      </c>
      <c r="D359" s="10">
        <v>286651.5</v>
      </c>
      <c r="E359" s="10">
        <v>0</v>
      </c>
      <c r="F359" s="10"/>
      <c r="G359" s="10"/>
      <c r="H359" s="10"/>
      <c r="I359" s="10">
        <f t="shared" si="18"/>
        <v>0</v>
      </c>
      <c r="J359" s="10">
        <f t="shared" si="19"/>
        <v>0</v>
      </c>
      <c r="K359" s="10"/>
      <c r="L359" s="10">
        <v>0</v>
      </c>
    </row>
    <row r="360" spans="1:12" ht="51" x14ac:dyDescent="0.2">
      <c r="A360" s="6" t="s">
        <v>750</v>
      </c>
      <c r="B360" s="7" t="s">
        <v>921</v>
      </c>
      <c r="C360" s="10">
        <v>12872.8</v>
      </c>
      <c r="D360" s="10">
        <v>12872.8</v>
      </c>
      <c r="E360" s="10">
        <v>0</v>
      </c>
      <c r="F360" s="10"/>
      <c r="G360" s="10"/>
      <c r="H360" s="10"/>
      <c r="I360" s="10">
        <f t="shared" si="18"/>
        <v>0</v>
      </c>
      <c r="J360" s="10">
        <f t="shared" si="19"/>
        <v>0</v>
      </c>
      <c r="K360" s="10"/>
      <c r="L360" s="10">
        <v>0</v>
      </c>
    </row>
    <row r="361" spans="1:12" ht="51" x14ac:dyDescent="0.2">
      <c r="A361" s="6" t="s">
        <v>751</v>
      </c>
      <c r="B361" s="7" t="s">
        <v>922</v>
      </c>
      <c r="C361" s="10">
        <v>12872.8</v>
      </c>
      <c r="D361" s="10">
        <v>12872.8</v>
      </c>
      <c r="E361" s="10">
        <v>0</v>
      </c>
      <c r="F361" s="10"/>
      <c r="G361" s="10"/>
      <c r="H361" s="10"/>
      <c r="I361" s="10">
        <f t="shared" si="18"/>
        <v>0</v>
      </c>
      <c r="J361" s="10">
        <f t="shared" si="19"/>
        <v>0</v>
      </c>
      <c r="K361" s="10"/>
      <c r="L361" s="10">
        <v>0</v>
      </c>
    </row>
    <row r="362" spans="1:12" ht="38.25" x14ac:dyDescent="0.2">
      <c r="A362" s="6" t="s">
        <v>752</v>
      </c>
      <c r="B362" s="7" t="s">
        <v>923</v>
      </c>
      <c r="C362" s="10">
        <v>162548</v>
      </c>
      <c r="D362" s="10">
        <v>162548</v>
      </c>
      <c r="E362" s="10">
        <v>0</v>
      </c>
      <c r="F362" s="10"/>
      <c r="G362" s="10"/>
      <c r="H362" s="10"/>
      <c r="I362" s="10">
        <f t="shared" si="18"/>
        <v>0</v>
      </c>
      <c r="J362" s="10">
        <f t="shared" si="19"/>
        <v>0</v>
      </c>
      <c r="K362" s="10"/>
      <c r="L362" s="10">
        <v>0</v>
      </c>
    </row>
    <row r="363" spans="1:12" ht="38.25" x14ac:dyDescent="0.2">
      <c r="A363" s="6" t="s">
        <v>753</v>
      </c>
      <c r="B363" s="7" t="s">
        <v>924</v>
      </c>
      <c r="C363" s="10">
        <v>162548</v>
      </c>
      <c r="D363" s="10">
        <v>162548</v>
      </c>
      <c r="E363" s="10">
        <v>0</v>
      </c>
      <c r="F363" s="10">
        <v>0</v>
      </c>
      <c r="G363" s="10">
        <v>0</v>
      </c>
      <c r="H363" s="10">
        <v>0</v>
      </c>
      <c r="I363" s="10">
        <f t="shared" si="18"/>
        <v>0</v>
      </c>
      <c r="J363" s="10">
        <f t="shared" si="19"/>
        <v>0</v>
      </c>
      <c r="K363" s="10"/>
      <c r="L363" s="10">
        <v>0</v>
      </c>
    </row>
    <row r="364" spans="1:12" ht="76.5" x14ac:dyDescent="0.2">
      <c r="A364" s="6" t="s">
        <v>249</v>
      </c>
      <c r="B364" s="7" t="s">
        <v>925</v>
      </c>
      <c r="C364" s="10">
        <v>130.9</v>
      </c>
      <c r="D364" s="10">
        <v>130.9</v>
      </c>
      <c r="E364" s="10">
        <v>103.89869</v>
      </c>
      <c r="F364" s="10">
        <v>0</v>
      </c>
      <c r="G364" s="10">
        <v>0</v>
      </c>
      <c r="H364" s="10">
        <v>0</v>
      </c>
      <c r="I364" s="10">
        <f t="shared" si="18"/>
        <v>79.372566844919788</v>
      </c>
      <c r="J364" s="10">
        <f t="shared" si="19"/>
        <v>79.372566844919788</v>
      </c>
      <c r="K364" s="10"/>
      <c r="L364" s="10">
        <v>0</v>
      </c>
    </row>
    <row r="365" spans="1:12" ht="102" x14ac:dyDescent="0.2">
      <c r="A365" s="6" t="s">
        <v>754</v>
      </c>
      <c r="B365" s="7" t="s">
        <v>926</v>
      </c>
      <c r="C365" s="10">
        <v>3943.9</v>
      </c>
      <c r="D365" s="10">
        <v>3943.9</v>
      </c>
      <c r="E365" s="10">
        <v>1314.63336</v>
      </c>
      <c r="F365" s="10">
        <v>0</v>
      </c>
      <c r="G365" s="10">
        <v>0</v>
      </c>
      <c r="H365" s="10">
        <v>0</v>
      </c>
      <c r="I365" s="10">
        <f t="shared" si="18"/>
        <v>33.333334009483004</v>
      </c>
      <c r="J365" s="10">
        <f t="shared" si="19"/>
        <v>33.333334009483004</v>
      </c>
      <c r="K365" s="10"/>
      <c r="L365" s="10">
        <v>0</v>
      </c>
    </row>
    <row r="366" spans="1:12" ht="114.75" x14ac:dyDescent="0.2">
      <c r="A366" s="6" t="s">
        <v>755</v>
      </c>
      <c r="B366" s="7" t="s">
        <v>927</v>
      </c>
      <c r="C366" s="10">
        <v>3943.9</v>
      </c>
      <c r="D366" s="10">
        <v>3943.9</v>
      </c>
      <c r="E366" s="10">
        <v>1314.63336</v>
      </c>
      <c r="F366" s="10">
        <v>0</v>
      </c>
      <c r="G366" s="10">
        <v>0</v>
      </c>
      <c r="H366" s="10">
        <v>0</v>
      </c>
      <c r="I366" s="10">
        <f t="shared" si="18"/>
        <v>33.333334009483004</v>
      </c>
      <c r="J366" s="10">
        <f t="shared" si="19"/>
        <v>33.333334009483004</v>
      </c>
      <c r="K366" s="10"/>
      <c r="L366" s="10">
        <v>0</v>
      </c>
    </row>
    <row r="367" spans="1:12" ht="25.5" x14ac:dyDescent="0.2">
      <c r="A367" s="6" t="s">
        <v>756</v>
      </c>
      <c r="B367" s="7" t="s">
        <v>928</v>
      </c>
      <c r="C367" s="10">
        <v>30400</v>
      </c>
      <c r="D367" s="10">
        <v>30400</v>
      </c>
      <c r="E367" s="10">
        <v>21204</v>
      </c>
      <c r="F367" s="10"/>
      <c r="G367" s="10"/>
      <c r="H367" s="10"/>
      <c r="I367" s="10">
        <f t="shared" si="18"/>
        <v>69.75</v>
      </c>
      <c r="J367" s="10">
        <f t="shared" si="19"/>
        <v>69.75</v>
      </c>
      <c r="K367" s="10"/>
      <c r="L367" s="10">
        <v>0</v>
      </c>
    </row>
    <row r="368" spans="1:12" ht="25.5" x14ac:dyDescent="0.2">
      <c r="A368" s="6" t="s">
        <v>757</v>
      </c>
      <c r="B368" s="7" t="s">
        <v>929</v>
      </c>
      <c r="C368" s="10">
        <v>30400</v>
      </c>
      <c r="D368" s="10">
        <v>30400</v>
      </c>
      <c r="E368" s="10">
        <v>21204</v>
      </c>
      <c r="F368" s="10"/>
      <c r="G368" s="10"/>
      <c r="H368" s="10"/>
      <c r="I368" s="10">
        <f t="shared" si="18"/>
        <v>69.75</v>
      </c>
      <c r="J368" s="10">
        <f t="shared" si="19"/>
        <v>69.75</v>
      </c>
      <c r="K368" s="10"/>
      <c r="L368" s="10">
        <v>0</v>
      </c>
    </row>
    <row r="369" spans="1:12" ht="38.25" x14ac:dyDescent="0.2">
      <c r="A369" s="6" t="s">
        <v>758</v>
      </c>
      <c r="B369" s="7" t="s">
        <v>930</v>
      </c>
      <c r="C369" s="10">
        <v>31472.1</v>
      </c>
      <c r="D369" s="10">
        <v>31472.1</v>
      </c>
      <c r="E369" s="10">
        <v>3599.5419999999999</v>
      </c>
      <c r="F369" s="10"/>
      <c r="G369" s="10"/>
      <c r="H369" s="10"/>
      <c r="I369" s="10">
        <f t="shared" si="18"/>
        <v>11.437247593900629</v>
      </c>
      <c r="J369" s="10">
        <f t="shared" si="19"/>
        <v>11.437247593900629</v>
      </c>
      <c r="K369" s="10"/>
      <c r="L369" s="10">
        <v>0</v>
      </c>
    </row>
    <row r="370" spans="1:12" ht="38.25" x14ac:dyDescent="0.2">
      <c r="A370" s="6" t="s">
        <v>759</v>
      </c>
      <c r="B370" s="7" t="s">
        <v>931</v>
      </c>
      <c r="C370" s="10">
        <v>31472.1</v>
      </c>
      <c r="D370" s="10">
        <v>31472.1</v>
      </c>
      <c r="E370" s="10">
        <v>3599.5419999999999</v>
      </c>
      <c r="F370" s="10"/>
      <c r="G370" s="10"/>
      <c r="H370" s="10"/>
      <c r="I370" s="10">
        <f t="shared" si="18"/>
        <v>11.437247593900629</v>
      </c>
      <c r="J370" s="10">
        <f t="shared" si="19"/>
        <v>11.437247593900629</v>
      </c>
      <c r="K370" s="10"/>
      <c r="L370" s="10">
        <v>0</v>
      </c>
    </row>
    <row r="371" spans="1:12" s="22" customFormat="1" ht="38.25" x14ac:dyDescent="0.2">
      <c r="A371" s="6" t="s">
        <v>760</v>
      </c>
      <c r="B371" s="7" t="s">
        <v>932</v>
      </c>
      <c r="C371" s="10">
        <v>1922826.5</v>
      </c>
      <c r="D371" s="10">
        <v>1922826.5</v>
      </c>
      <c r="E371" s="10">
        <v>0</v>
      </c>
      <c r="F371" s="10"/>
      <c r="G371" s="10"/>
      <c r="H371" s="10"/>
      <c r="I371" s="10">
        <f t="shared" si="18"/>
        <v>0</v>
      </c>
      <c r="J371" s="10">
        <f t="shared" si="19"/>
        <v>0</v>
      </c>
      <c r="K371" s="10"/>
      <c r="L371" s="10">
        <v>0</v>
      </c>
    </row>
    <row r="372" spans="1:12" ht="51" x14ac:dyDescent="0.2">
      <c r="A372" s="6" t="s">
        <v>761</v>
      </c>
      <c r="B372" s="7" t="s">
        <v>933</v>
      </c>
      <c r="C372" s="10">
        <v>1922826.5</v>
      </c>
      <c r="D372" s="10">
        <v>1922826.5</v>
      </c>
      <c r="E372" s="10">
        <v>0</v>
      </c>
      <c r="F372" s="10"/>
      <c r="G372" s="10"/>
      <c r="H372" s="10"/>
      <c r="I372" s="10">
        <f t="shared" si="18"/>
        <v>0</v>
      </c>
      <c r="J372" s="10">
        <f t="shared" si="19"/>
        <v>0</v>
      </c>
      <c r="K372" s="10"/>
      <c r="L372" s="10">
        <v>0</v>
      </c>
    </row>
    <row r="373" spans="1:12" ht="38.25" x14ac:dyDescent="0.2">
      <c r="A373" s="6" t="s">
        <v>762</v>
      </c>
      <c r="B373" s="7" t="s">
        <v>934</v>
      </c>
      <c r="C373" s="10">
        <v>955072.9</v>
      </c>
      <c r="D373" s="10">
        <v>955072.9</v>
      </c>
      <c r="E373" s="10">
        <v>269843.12099999998</v>
      </c>
      <c r="F373" s="10"/>
      <c r="G373" s="10"/>
      <c r="H373" s="10"/>
      <c r="I373" s="10">
        <f t="shared" si="18"/>
        <v>28.253667442558573</v>
      </c>
      <c r="J373" s="10">
        <f t="shared" si="19"/>
        <v>28.253667442558573</v>
      </c>
      <c r="K373" s="10"/>
      <c r="L373" s="10">
        <v>0</v>
      </c>
    </row>
    <row r="374" spans="1:12" ht="38.25" x14ac:dyDescent="0.2">
      <c r="A374" s="6" t="s">
        <v>763</v>
      </c>
      <c r="B374" s="7" t="s">
        <v>935</v>
      </c>
      <c r="C374" s="10">
        <v>955072.9</v>
      </c>
      <c r="D374" s="10">
        <v>955072.9</v>
      </c>
      <c r="E374" s="10">
        <v>269843.12099999998</v>
      </c>
      <c r="F374" s="10"/>
      <c r="G374" s="10"/>
      <c r="H374" s="10"/>
      <c r="I374" s="10">
        <f t="shared" si="18"/>
        <v>28.253667442558573</v>
      </c>
      <c r="J374" s="10">
        <f t="shared" si="19"/>
        <v>28.253667442558573</v>
      </c>
      <c r="K374" s="10"/>
      <c r="L374" s="10">
        <v>0</v>
      </c>
    </row>
    <row r="375" spans="1:12" ht="38.25" x14ac:dyDescent="0.2">
      <c r="A375" s="6" t="s">
        <v>764</v>
      </c>
      <c r="B375" s="7" t="s">
        <v>936</v>
      </c>
      <c r="C375" s="10">
        <v>2995.3</v>
      </c>
      <c r="D375" s="10">
        <v>2995.3</v>
      </c>
      <c r="E375" s="10">
        <v>0</v>
      </c>
      <c r="F375" s="10"/>
      <c r="G375" s="10"/>
      <c r="H375" s="10"/>
      <c r="I375" s="10">
        <f t="shared" si="18"/>
        <v>0</v>
      </c>
      <c r="J375" s="10">
        <f t="shared" si="19"/>
        <v>0</v>
      </c>
      <c r="K375" s="10"/>
      <c r="L375" s="10">
        <v>0</v>
      </c>
    </row>
    <row r="376" spans="1:12" ht="51" x14ac:dyDescent="0.2">
      <c r="A376" s="6" t="s">
        <v>765</v>
      </c>
      <c r="B376" s="7" t="s">
        <v>937</v>
      </c>
      <c r="C376" s="10">
        <v>2995.3</v>
      </c>
      <c r="D376" s="10">
        <v>2995.3</v>
      </c>
      <c r="E376" s="10">
        <v>0</v>
      </c>
      <c r="F376" s="10"/>
      <c r="G376" s="10"/>
      <c r="H376" s="10"/>
      <c r="I376" s="10">
        <f t="shared" si="18"/>
        <v>0</v>
      </c>
      <c r="J376" s="10">
        <f t="shared" si="19"/>
        <v>0</v>
      </c>
      <c r="K376" s="10"/>
      <c r="L376" s="10">
        <v>0</v>
      </c>
    </row>
    <row r="377" spans="1:12" ht="25.5" x14ac:dyDescent="0.2">
      <c r="A377" s="6" t="s">
        <v>1072</v>
      </c>
      <c r="B377" s="7" t="s">
        <v>1073</v>
      </c>
      <c r="C377" s="10">
        <v>0</v>
      </c>
      <c r="D377" s="10">
        <v>0</v>
      </c>
      <c r="E377" s="10">
        <v>0</v>
      </c>
      <c r="F377" s="10">
        <v>0</v>
      </c>
      <c r="G377" s="10">
        <v>0</v>
      </c>
      <c r="H377" s="10">
        <v>0</v>
      </c>
      <c r="I377" s="10">
        <v>0</v>
      </c>
      <c r="J377" s="10">
        <v>0</v>
      </c>
      <c r="K377" s="10">
        <v>331899</v>
      </c>
      <c r="L377" s="10">
        <f t="shared" si="17"/>
        <v>0</v>
      </c>
    </row>
    <row r="378" spans="1:12" ht="25.5" x14ac:dyDescent="0.2">
      <c r="A378" s="6" t="s">
        <v>1074</v>
      </c>
      <c r="B378" s="7" t="s">
        <v>1075</v>
      </c>
      <c r="C378" s="10">
        <v>0</v>
      </c>
      <c r="D378" s="10">
        <v>0</v>
      </c>
      <c r="E378" s="10">
        <v>0</v>
      </c>
      <c r="F378" s="10">
        <v>0</v>
      </c>
      <c r="G378" s="10">
        <v>0</v>
      </c>
      <c r="H378" s="10">
        <v>0</v>
      </c>
      <c r="I378" s="10">
        <v>0</v>
      </c>
      <c r="J378" s="10">
        <v>0</v>
      </c>
      <c r="K378" s="10">
        <v>331899</v>
      </c>
      <c r="L378" s="10">
        <f t="shared" si="17"/>
        <v>0</v>
      </c>
    </row>
    <row r="379" spans="1:12" s="22" customFormat="1" x14ac:dyDescent="0.2">
      <c r="A379" s="6" t="s">
        <v>766</v>
      </c>
      <c r="B379" s="7" t="s">
        <v>938</v>
      </c>
      <c r="C379" s="10">
        <v>200000</v>
      </c>
      <c r="D379" s="10">
        <v>200000</v>
      </c>
      <c r="E379" s="10">
        <v>0</v>
      </c>
      <c r="F379" s="10"/>
      <c r="G379" s="10"/>
      <c r="H379" s="10"/>
      <c r="I379" s="10">
        <f t="shared" si="18"/>
        <v>0</v>
      </c>
      <c r="J379" s="10">
        <f t="shared" si="19"/>
        <v>0</v>
      </c>
      <c r="K379" s="10"/>
      <c r="L379" s="10">
        <v>0</v>
      </c>
    </row>
    <row r="380" spans="1:12" s="22" customFormat="1" ht="25.5" x14ac:dyDescent="0.2">
      <c r="A380" s="6" t="s">
        <v>767</v>
      </c>
      <c r="B380" s="7" t="s">
        <v>939</v>
      </c>
      <c r="C380" s="10">
        <v>200000</v>
      </c>
      <c r="D380" s="10">
        <v>200000</v>
      </c>
      <c r="E380" s="10">
        <v>0</v>
      </c>
      <c r="F380" s="10"/>
      <c r="G380" s="10"/>
      <c r="H380" s="10"/>
      <c r="I380" s="10">
        <f t="shared" si="18"/>
        <v>0</v>
      </c>
      <c r="J380" s="10">
        <f t="shared" si="19"/>
        <v>0</v>
      </c>
      <c r="K380" s="10"/>
      <c r="L380" s="10">
        <v>0</v>
      </c>
    </row>
    <row r="381" spans="1:12" s="22" customFormat="1" ht="25.5" x14ac:dyDescent="0.2">
      <c r="A381" s="4" t="s">
        <v>1076</v>
      </c>
      <c r="B381" s="5" t="s">
        <v>1077</v>
      </c>
      <c r="C381" s="9">
        <v>0</v>
      </c>
      <c r="D381" s="9">
        <v>0</v>
      </c>
      <c r="E381" s="9">
        <v>0</v>
      </c>
      <c r="F381" s="10">
        <v>0</v>
      </c>
      <c r="G381" s="10">
        <v>0</v>
      </c>
      <c r="H381" s="10">
        <v>0</v>
      </c>
      <c r="I381" s="9">
        <v>0</v>
      </c>
      <c r="J381" s="9">
        <v>0</v>
      </c>
      <c r="K381" s="9">
        <v>-567.09071999999992</v>
      </c>
      <c r="L381" s="9">
        <f t="shared" si="17"/>
        <v>0</v>
      </c>
    </row>
    <row r="382" spans="1:12" s="22" customFormat="1" ht="25.5" x14ac:dyDescent="0.2">
      <c r="A382" s="6" t="s">
        <v>1078</v>
      </c>
      <c r="B382" s="7" t="s">
        <v>1079</v>
      </c>
      <c r="C382" s="10">
        <v>0</v>
      </c>
      <c r="D382" s="10">
        <v>0</v>
      </c>
      <c r="E382" s="10">
        <v>0</v>
      </c>
      <c r="F382" s="10">
        <v>0</v>
      </c>
      <c r="G382" s="10">
        <v>0</v>
      </c>
      <c r="H382" s="10">
        <v>0</v>
      </c>
      <c r="I382" s="10">
        <v>0</v>
      </c>
      <c r="J382" s="10">
        <v>0</v>
      </c>
      <c r="K382" s="10">
        <v>-567.09071999999992</v>
      </c>
      <c r="L382" s="10">
        <f t="shared" si="17"/>
        <v>0</v>
      </c>
    </row>
    <row r="383" spans="1:12" s="22" customFormat="1" ht="51" x14ac:dyDescent="0.2">
      <c r="A383" s="6" t="s">
        <v>1080</v>
      </c>
      <c r="B383" s="7" t="s">
        <v>1081</v>
      </c>
      <c r="C383" s="10">
        <v>0</v>
      </c>
      <c r="D383" s="10">
        <v>0</v>
      </c>
      <c r="E383" s="10">
        <v>0</v>
      </c>
      <c r="F383" s="10">
        <v>0</v>
      </c>
      <c r="G383" s="10">
        <v>0</v>
      </c>
      <c r="H383" s="10">
        <v>0</v>
      </c>
      <c r="I383" s="10">
        <v>0</v>
      </c>
      <c r="J383" s="10">
        <v>0</v>
      </c>
      <c r="K383" s="10">
        <v>-567.09071999999992</v>
      </c>
      <c r="L383" s="10">
        <f t="shared" si="17"/>
        <v>0</v>
      </c>
    </row>
    <row r="384" spans="1:12" ht="25.5" x14ac:dyDescent="0.2">
      <c r="A384" s="4" t="s">
        <v>997</v>
      </c>
      <c r="B384" s="5" t="s">
        <v>1014</v>
      </c>
      <c r="C384" s="9">
        <v>0</v>
      </c>
      <c r="D384" s="9">
        <v>0</v>
      </c>
      <c r="E384" s="9">
        <v>-109.486</v>
      </c>
      <c r="F384" s="10"/>
      <c r="G384" s="10"/>
      <c r="H384" s="10"/>
      <c r="I384" s="9">
        <v>0</v>
      </c>
      <c r="J384" s="9">
        <v>0</v>
      </c>
      <c r="K384" s="9">
        <v>0</v>
      </c>
      <c r="L384" s="9">
        <v>0</v>
      </c>
    </row>
    <row r="385" spans="1:12" s="22" customFormat="1" ht="25.5" x14ac:dyDescent="0.2">
      <c r="A385" s="6" t="s">
        <v>998</v>
      </c>
      <c r="B385" s="7" t="s">
        <v>1015</v>
      </c>
      <c r="C385" s="10">
        <v>0</v>
      </c>
      <c r="D385" s="10">
        <v>0</v>
      </c>
      <c r="E385" s="10">
        <v>-109.486</v>
      </c>
      <c r="F385" s="10"/>
      <c r="G385" s="10"/>
      <c r="H385" s="10"/>
      <c r="I385" s="10">
        <v>0</v>
      </c>
      <c r="J385" s="10">
        <v>0</v>
      </c>
      <c r="K385" s="10">
        <v>0</v>
      </c>
      <c r="L385" s="10">
        <v>0</v>
      </c>
    </row>
    <row r="386" spans="1:12" s="22" customFormat="1" ht="25.5" x14ac:dyDescent="0.2">
      <c r="A386" s="6" t="s">
        <v>999</v>
      </c>
      <c r="B386" s="7" t="s">
        <v>1016</v>
      </c>
      <c r="C386" s="10">
        <v>0</v>
      </c>
      <c r="D386" s="10">
        <v>0</v>
      </c>
      <c r="E386" s="10">
        <v>-109.486</v>
      </c>
      <c r="F386" s="10"/>
      <c r="G386" s="10"/>
      <c r="H386" s="10"/>
      <c r="I386" s="10">
        <v>0</v>
      </c>
      <c r="J386" s="10">
        <v>0</v>
      </c>
      <c r="K386" s="10">
        <v>0</v>
      </c>
      <c r="L386" s="10">
        <v>0</v>
      </c>
    </row>
    <row r="387" spans="1:12" x14ac:dyDescent="0.2">
      <c r="A387" s="4" t="s">
        <v>1000</v>
      </c>
      <c r="B387" s="5" t="s">
        <v>1017</v>
      </c>
      <c r="C387" s="9">
        <v>0</v>
      </c>
      <c r="D387" s="9">
        <v>0</v>
      </c>
      <c r="E387" s="9">
        <v>243</v>
      </c>
      <c r="F387" s="10"/>
      <c r="G387" s="10"/>
      <c r="H387" s="10"/>
      <c r="I387" s="9">
        <v>0</v>
      </c>
      <c r="J387" s="9">
        <v>0</v>
      </c>
      <c r="K387" s="9">
        <v>3200.0595899999998</v>
      </c>
      <c r="L387" s="9">
        <f t="shared" si="17"/>
        <v>7.5936085927699875</v>
      </c>
    </row>
    <row r="388" spans="1:12" x14ac:dyDescent="0.2">
      <c r="A388" s="6" t="s">
        <v>1001</v>
      </c>
      <c r="B388" s="7" t="s">
        <v>1018</v>
      </c>
      <c r="C388" s="10">
        <v>0</v>
      </c>
      <c r="D388" s="10">
        <v>0</v>
      </c>
      <c r="E388" s="10">
        <v>243</v>
      </c>
      <c r="F388" s="10"/>
      <c r="G388" s="10"/>
      <c r="H388" s="10"/>
      <c r="I388" s="10">
        <v>0</v>
      </c>
      <c r="J388" s="10">
        <v>0</v>
      </c>
      <c r="K388" s="10">
        <v>3200.0595899999998</v>
      </c>
      <c r="L388" s="10">
        <f t="shared" si="17"/>
        <v>7.5936085927699875</v>
      </c>
    </row>
    <row r="389" spans="1:12" x14ac:dyDescent="0.2">
      <c r="A389" s="6" t="s">
        <v>1001</v>
      </c>
      <c r="B389" s="7" t="s">
        <v>1019</v>
      </c>
      <c r="C389" s="10">
        <v>0</v>
      </c>
      <c r="D389" s="10">
        <v>0</v>
      </c>
      <c r="E389" s="10">
        <v>243</v>
      </c>
      <c r="F389" s="10"/>
      <c r="G389" s="10"/>
      <c r="H389" s="10"/>
      <c r="I389" s="10">
        <v>0</v>
      </c>
      <c r="J389" s="10">
        <v>0</v>
      </c>
      <c r="K389" s="10">
        <v>3200.0595899999998</v>
      </c>
      <c r="L389" s="10">
        <f t="shared" si="17"/>
        <v>7.5936085927699875</v>
      </c>
    </row>
    <row r="390" spans="1:12" ht="51" x14ac:dyDescent="0.2">
      <c r="A390" s="4" t="s">
        <v>768</v>
      </c>
      <c r="B390" s="5" t="s">
        <v>443</v>
      </c>
      <c r="C390" s="9">
        <v>0</v>
      </c>
      <c r="D390" s="9">
        <v>0</v>
      </c>
      <c r="E390" s="9">
        <v>131548.58960000001</v>
      </c>
      <c r="F390" s="10"/>
      <c r="G390" s="10"/>
      <c r="H390" s="10"/>
      <c r="I390" s="9">
        <v>0</v>
      </c>
      <c r="J390" s="9">
        <v>0</v>
      </c>
      <c r="K390" s="9">
        <v>249441.90497</v>
      </c>
      <c r="L390" s="9">
        <f t="shared" si="17"/>
        <v>52.737165239265295</v>
      </c>
    </row>
    <row r="391" spans="1:12" ht="51" x14ac:dyDescent="0.2">
      <c r="A391" s="6" t="s">
        <v>769</v>
      </c>
      <c r="B391" s="7" t="s">
        <v>940</v>
      </c>
      <c r="C391" s="10">
        <v>0</v>
      </c>
      <c r="D391" s="10">
        <v>0</v>
      </c>
      <c r="E391" s="10">
        <v>131548.58960000001</v>
      </c>
      <c r="F391" s="10"/>
      <c r="G391" s="10"/>
      <c r="H391" s="10"/>
      <c r="I391" s="10">
        <v>0</v>
      </c>
      <c r="J391" s="10">
        <v>0</v>
      </c>
      <c r="K391" s="10">
        <v>203285.04743000001</v>
      </c>
      <c r="L391" s="10">
        <f t="shared" si="17"/>
        <v>64.711394794198014</v>
      </c>
    </row>
    <row r="392" spans="1:12" ht="51" x14ac:dyDescent="0.2">
      <c r="A392" s="6" t="s">
        <v>770</v>
      </c>
      <c r="B392" s="7" t="s">
        <v>941</v>
      </c>
      <c r="C392" s="10">
        <v>0</v>
      </c>
      <c r="D392" s="10">
        <v>0</v>
      </c>
      <c r="E392" s="10">
        <v>131548.58960000001</v>
      </c>
      <c r="F392" s="10"/>
      <c r="G392" s="10"/>
      <c r="H392" s="10"/>
      <c r="I392" s="10">
        <v>0</v>
      </c>
      <c r="J392" s="10">
        <v>0</v>
      </c>
      <c r="K392" s="10">
        <v>203285.04743000001</v>
      </c>
      <c r="L392" s="10">
        <f t="shared" ref="L392:L455" si="20">E392/K392*100</f>
        <v>64.711394794198014</v>
      </c>
    </row>
    <row r="393" spans="1:12" ht="25.5" x14ac:dyDescent="0.2">
      <c r="A393" s="6" t="s">
        <v>250</v>
      </c>
      <c r="B393" s="7" t="s">
        <v>942</v>
      </c>
      <c r="C393" s="10">
        <v>0</v>
      </c>
      <c r="D393" s="10">
        <v>0</v>
      </c>
      <c r="E393" s="10">
        <v>58492.026319999997</v>
      </c>
      <c r="F393" s="10"/>
      <c r="G393" s="10"/>
      <c r="H393" s="10"/>
      <c r="I393" s="10">
        <v>0</v>
      </c>
      <c r="J393" s="10">
        <v>0</v>
      </c>
      <c r="K393" s="10">
        <v>46156.857539999997</v>
      </c>
      <c r="L393" s="10">
        <f t="shared" si="20"/>
        <v>126.72445534081305</v>
      </c>
    </row>
    <row r="394" spans="1:12" s="22" customFormat="1" ht="25.5" x14ac:dyDescent="0.2">
      <c r="A394" s="6" t="s">
        <v>251</v>
      </c>
      <c r="B394" s="7" t="s">
        <v>943</v>
      </c>
      <c r="C394" s="10">
        <v>0</v>
      </c>
      <c r="D394" s="10">
        <v>0</v>
      </c>
      <c r="E394" s="10">
        <v>12830.79243</v>
      </c>
      <c r="F394" s="10"/>
      <c r="G394" s="10"/>
      <c r="H394" s="10"/>
      <c r="I394" s="10">
        <v>0</v>
      </c>
      <c r="J394" s="10">
        <v>0</v>
      </c>
      <c r="K394" s="10">
        <v>22653.371760000002</v>
      </c>
      <c r="L394" s="10">
        <f t="shared" si="20"/>
        <v>56.639658616541411</v>
      </c>
    </row>
    <row r="395" spans="1:12" ht="25.5" x14ac:dyDescent="0.2">
      <c r="A395" s="6" t="s">
        <v>252</v>
      </c>
      <c r="B395" s="7" t="s">
        <v>944</v>
      </c>
      <c r="C395" s="10">
        <v>0</v>
      </c>
      <c r="D395" s="10">
        <v>0</v>
      </c>
      <c r="E395" s="10">
        <v>45661.233890000003</v>
      </c>
      <c r="F395" s="10"/>
      <c r="G395" s="10"/>
      <c r="H395" s="10"/>
      <c r="I395" s="10">
        <v>0</v>
      </c>
      <c r="J395" s="10">
        <v>0</v>
      </c>
      <c r="K395" s="10">
        <v>23503.485780000003</v>
      </c>
      <c r="L395" s="10">
        <f t="shared" si="20"/>
        <v>194.2743060216832</v>
      </c>
    </row>
    <row r="396" spans="1:12" s="22" customFormat="1" ht="51" x14ac:dyDescent="0.2">
      <c r="A396" s="6" t="s">
        <v>771</v>
      </c>
      <c r="B396" s="7" t="s">
        <v>945</v>
      </c>
      <c r="C396" s="10">
        <v>0</v>
      </c>
      <c r="D396" s="10">
        <v>0</v>
      </c>
      <c r="E396" s="10">
        <v>14.473459999999999</v>
      </c>
      <c r="F396" s="10"/>
      <c r="G396" s="10"/>
      <c r="H396" s="10"/>
      <c r="I396" s="10">
        <v>0</v>
      </c>
      <c r="J396" s="10">
        <v>0</v>
      </c>
      <c r="K396" s="10">
        <v>0</v>
      </c>
      <c r="L396" s="10">
        <v>0</v>
      </c>
    </row>
    <row r="397" spans="1:12" s="22" customFormat="1" ht="51" x14ac:dyDescent="0.2">
      <c r="A397" s="6" t="s">
        <v>1082</v>
      </c>
      <c r="B397" s="7" t="s">
        <v>1083</v>
      </c>
      <c r="C397" s="10"/>
      <c r="D397" s="10"/>
      <c r="E397" s="10"/>
      <c r="F397" s="10"/>
      <c r="G397" s="10"/>
      <c r="H397" s="10"/>
      <c r="I397" s="10"/>
      <c r="J397" s="10"/>
      <c r="K397" s="10">
        <v>1.74068</v>
      </c>
      <c r="L397" s="10">
        <f t="shared" si="20"/>
        <v>0</v>
      </c>
    </row>
    <row r="398" spans="1:12" s="22" customFormat="1" ht="51" x14ac:dyDescent="0.2">
      <c r="A398" s="6" t="s">
        <v>772</v>
      </c>
      <c r="B398" s="7" t="s">
        <v>946</v>
      </c>
      <c r="C398" s="10">
        <v>0</v>
      </c>
      <c r="D398" s="10">
        <v>0</v>
      </c>
      <c r="E398" s="10">
        <v>6.3570000000000002E-2</v>
      </c>
      <c r="F398" s="10"/>
      <c r="G398" s="10"/>
      <c r="H398" s="10"/>
      <c r="I398" s="10">
        <v>0</v>
      </c>
      <c r="J398" s="10">
        <v>0</v>
      </c>
      <c r="K398" s="10">
        <v>0</v>
      </c>
      <c r="L398" s="10">
        <v>0</v>
      </c>
    </row>
    <row r="399" spans="1:12" s="22" customFormat="1" ht="38.25" x14ac:dyDescent="0.2">
      <c r="A399" s="6" t="s">
        <v>1084</v>
      </c>
      <c r="B399" s="7" t="s">
        <v>1085</v>
      </c>
      <c r="C399" s="10"/>
      <c r="D399" s="10"/>
      <c r="E399" s="10"/>
      <c r="F399" s="10"/>
      <c r="G399" s="10"/>
      <c r="H399" s="10"/>
      <c r="I399" s="10"/>
      <c r="J399" s="10"/>
      <c r="K399" s="10">
        <v>6078.7860700000001</v>
      </c>
      <c r="L399" s="10">
        <f t="shared" si="20"/>
        <v>0</v>
      </c>
    </row>
    <row r="400" spans="1:12" s="22" customFormat="1" ht="51" x14ac:dyDescent="0.2">
      <c r="A400" s="6" t="s">
        <v>990</v>
      </c>
      <c r="B400" s="7" t="s">
        <v>1020</v>
      </c>
      <c r="C400" s="10">
        <v>0</v>
      </c>
      <c r="D400" s="10">
        <v>0</v>
      </c>
      <c r="E400" s="10">
        <v>76.924390000000002</v>
      </c>
      <c r="F400" s="10">
        <v>0</v>
      </c>
      <c r="G400" s="10">
        <v>0</v>
      </c>
      <c r="H400" s="10">
        <v>0</v>
      </c>
      <c r="I400" s="10">
        <v>0</v>
      </c>
      <c r="J400" s="10">
        <v>0</v>
      </c>
      <c r="K400" s="10">
        <v>131776.76994</v>
      </c>
      <c r="L400" s="10">
        <f t="shared" si="20"/>
        <v>5.8374772757766688E-2</v>
      </c>
    </row>
    <row r="401" spans="1:12" s="22" customFormat="1" ht="63.75" x14ac:dyDescent="0.2">
      <c r="A401" s="6" t="s">
        <v>1086</v>
      </c>
      <c r="B401" s="7" t="s">
        <v>1087</v>
      </c>
      <c r="C401" s="10">
        <v>0</v>
      </c>
      <c r="D401" s="10">
        <v>0</v>
      </c>
      <c r="E401" s="10">
        <v>0</v>
      </c>
      <c r="F401" s="10">
        <v>0</v>
      </c>
      <c r="G401" s="10">
        <v>0</v>
      </c>
      <c r="H401" s="10">
        <v>0</v>
      </c>
      <c r="I401" s="10">
        <v>0</v>
      </c>
      <c r="J401" s="10">
        <v>0</v>
      </c>
      <c r="K401" s="10">
        <v>208.54964000000001</v>
      </c>
      <c r="L401" s="10">
        <f t="shared" si="20"/>
        <v>0</v>
      </c>
    </row>
    <row r="402" spans="1:12" s="22" customFormat="1" ht="38.25" x14ac:dyDescent="0.2">
      <c r="A402" s="6" t="s">
        <v>1088</v>
      </c>
      <c r="B402" s="7" t="s">
        <v>1089</v>
      </c>
      <c r="C402" s="10">
        <v>0</v>
      </c>
      <c r="D402" s="10">
        <v>0</v>
      </c>
      <c r="E402" s="10">
        <v>0</v>
      </c>
      <c r="F402" s="10">
        <v>0</v>
      </c>
      <c r="G402" s="10">
        <v>0</v>
      </c>
      <c r="H402" s="10">
        <v>0</v>
      </c>
      <c r="I402" s="10">
        <v>0</v>
      </c>
      <c r="J402" s="10">
        <v>0</v>
      </c>
      <c r="K402" s="10">
        <v>18.97382</v>
      </c>
      <c r="L402" s="10">
        <f t="shared" si="20"/>
        <v>0</v>
      </c>
    </row>
    <row r="403" spans="1:12" s="22" customFormat="1" ht="38.25" x14ac:dyDescent="0.2">
      <c r="A403" s="6" t="s">
        <v>773</v>
      </c>
      <c r="B403" s="7" t="s">
        <v>947</v>
      </c>
      <c r="C403" s="10">
        <v>0</v>
      </c>
      <c r="D403" s="10">
        <v>0</v>
      </c>
      <c r="E403" s="10">
        <v>2937.0419999999999</v>
      </c>
      <c r="F403" s="10">
        <v>0</v>
      </c>
      <c r="G403" s="10">
        <v>0</v>
      </c>
      <c r="H403" s="10">
        <v>0</v>
      </c>
      <c r="I403" s="10">
        <v>0</v>
      </c>
      <c r="J403" s="10">
        <v>0</v>
      </c>
      <c r="K403" s="10">
        <v>649.94530000000009</v>
      </c>
      <c r="L403" s="10" t="s">
        <v>1025</v>
      </c>
    </row>
    <row r="404" spans="1:12" s="22" customFormat="1" ht="63.75" x14ac:dyDescent="0.2">
      <c r="A404" s="6" t="s">
        <v>1090</v>
      </c>
      <c r="B404" s="7" t="s">
        <v>1091</v>
      </c>
      <c r="C404" s="10">
        <v>0</v>
      </c>
      <c r="D404" s="10">
        <v>0</v>
      </c>
      <c r="E404" s="10">
        <v>0</v>
      </c>
      <c r="F404" s="10"/>
      <c r="G404" s="10"/>
      <c r="H404" s="10"/>
      <c r="I404" s="10">
        <v>0</v>
      </c>
      <c r="J404" s="10">
        <v>0</v>
      </c>
      <c r="K404" s="10">
        <v>11</v>
      </c>
      <c r="L404" s="10">
        <f t="shared" si="20"/>
        <v>0</v>
      </c>
    </row>
    <row r="405" spans="1:12" ht="38.25" x14ac:dyDescent="0.2">
      <c r="A405" s="6" t="s">
        <v>253</v>
      </c>
      <c r="B405" s="7" t="s">
        <v>948</v>
      </c>
      <c r="C405" s="10">
        <v>0</v>
      </c>
      <c r="D405" s="10">
        <v>0</v>
      </c>
      <c r="E405" s="10">
        <v>70028.059859999994</v>
      </c>
      <c r="F405" s="10"/>
      <c r="G405" s="10"/>
      <c r="H405" s="10"/>
      <c r="I405" s="10">
        <v>0</v>
      </c>
      <c r="J405" s="10">
        <v>0</v>
      </c>
      <c r="K405" s="10">
        <v>64539.28198</v>
      </c>
      <c r="L405" s="10">
        <f t="shared" si="20"/>
        <v>108.50455367895309</v>
      </c>
    </row>
    <row r="406" spans="1:12" s="22" customFormat="1" ht="38.25" x14ac:dyDescent="0.2">
      <c r="A406" s="4" t="s">
        <v>254</v>
      </c>
      <c r="B406" s="5" t="s">
        <v>444</v>
      </c>
      <c r="C406" s="9">
        <v>0</v>
      </c>
      <c r="D406" s="9">
        <v>0</v>
      </c>
      <c r="E406" s="9">
        <v>-247536.11646000002</v>
      </c>
      <c r="F406" s="10"/>
      <c r="G406" s="10"/>
      <c r="H406" s="10"/>
      <c r="I406" s="9">
        <v>0</v>
      </c>
      <c r="J406" s="9">
        <v>0</v>
      </c>
      <c r="K406" s="9">
        <v>-647954.99413999997</v>
      </c>
      <c r="L406" s="9">
        <f t="shared" si="20"/>
        <v>38.202671280980404</v>
      </c>
    </row>
    <row r="407" spans="1:12" s="22" customFormat="1" ht="38.25" x14ac:dyDescent="0.2">
      <c r="A407" s="6" t="s">
        <v>255</v>
      </c>
      <c r="B407" s="7" t="s">
        <v>949</v>
      </c>
      <c r="C407" s="10">
        <v>0</v>
      </c>
      <c r="D407" s="10">
        <v>0</v>
      </c>
      <c r="E407" s="10">
        <v>-247536.11646000002</v>
      </c>
      <c r="F407" s="10">
        <v>0</v>
      </c>
      <c r="G407" s="10">
        <v>0</v>
      </c>
      <c r="H407" s="10">
        <v>0</v>
      </c>
      <c r="I407" s="10">
        <v>0</v>
      </c>
      <c r="J407" s="10">
        <v>0</v>
      </c>
      <c r="K407" s="10">
        <v>-647954.99413999997</v>
      </c>
      <c r="L407" s="10">
        <f t="shared" si="20"/>
        <v>38.202671280980404</v>
      </c>
    </row>
    <row r="408" spans="1:12" s="22" customFormat="1" ht="38.25" hidden="1" x14ac:dyDescent="0.2">
      <c r="A408" s="6" t="s">
        <v>774</v>
      </c>
      <c r="B408" s="7" t="s">
        <v>950</v>
      </c>
      <c r="C408" s="10">
        <v>0</v>
      </c>
      <c r="D408" s="10">
        <v>0</v>
      </c>
      <c r="E408" s="10">
        <v>-2.5</v>
      </c>
      <c r="F408" s="10">
        <v>0</v>
      </c>
      <c r="G408" s="10">
        <v>0</v>
      </c>
      <c r="H408" s="10">
        <v>0</v>
      </c>
      <c r="I408" s="10">
        <v>0</v>
      </c>
      <c r="J408" s="10">
        <v>0</v>
      </c>
      <c r="K408" s="10"/>
      <c r="L408" s="10">
        <v>0</v>
      </c>
    </row>
    <row r="409" spans="1:12" s="22" customFormat="1" ht="38.25" hidden="1" x14ac:dyDescent="0.2">
      <c r="A409" s="6" t="s">
        <v>775</v>
      </c>
      <c r="B409" s="7" t="s">
        <v>951</v>
      </c>
      <c r="C409" s="10">
        <v>0</v>
      </c>
      <c r="D409" s="10">
        <v>0</v>
      </c>
      <c r="E409" s="10">
        <v>-6.2570399999999999</v>
      </c>
      <c r="F409" s="10">
        <v>0</v>
      </c>
      <c r="G409" s="10">
        <v>0</v>
      </c>
      <c r="H409" s="10">
        <v>0</v>
      </c>
      <c r="I409" s="10">
        <v>0</v>
      </c>
      <c r="J409" s="10">
        <v>0</v>
      </c>
      <c r="K409" s="10"/>
      <c r="L409" s="10">
        <v>0</v>
      </c>
    </row>
    <row r="410" spans="1:12" ht="38.25" hidden="1" x14ac:dyDescent="0.2">
      <c r="A410" s="6" t="s">
        <v>983</v>
      </c>
      <c r="B410" s="7" t="s">
        <v>988</v>
      </c>
      <c r="C410" s="10">
        <v>0</v>
      </c>
      <c r="D410" s="10">
        <v>0</v>
      </c>
      <c r="E410" s="10">
        <v>-4.555E-2</v>
      </c>
      <c r="F410" s="10"/>
      <c r="G410" s="10"/>
      <c r="H410" s="10"/>
      <c r="I410" s="10">
        <v>0</v>
      </c>
      <c r="J410" s="10">
        <v>0</v>
      </c>
      <c r="K410" s="10"/>
      <c r="L410" s="10">
        <v>0</v>
      </c>
    </row>
    <row r="411" spans="1:12" ht="38.25" hidden="1" x14ac:dyDescent="0.2">
      <c r="A411" s="6" t="s">
        <v>670</v>
      </c>
      <c r="B411" s="7" t="s">
        <v>952</v>
      </c>
      <c r="C411" s="10">
        <v>0</v>
      </c>
      <c r="D411" s="10">
        <v>0</v>
      </c>
      <c r="E411" s="10">
        <v>-11.42285</v>
      </c>
      <c r="F411" s="10"/>
      <c r="G411" s="10"/>
      <c r="H411" s="10"/>
      <c r="I411" s="10">
        <v>0</v>
      </c>
      <c r="J411" s="10">
        <v>0</v>
      </c>
      <c r="K411" s="10"/>
      <c r="L411" s="10">
        <v>0</v>
      </c>
    </row>
    <row r="412" spans="1:12" ht="25.5" hidden="1" x14ac:dyDescent="0.2">
      <c r="A412" s="6" t="s">
        <v>1002</v>
      </c>
      <c r="B412" s="7" t="s">
        <v>1021</v>
      </c>
      <c r="C412" s="10">
        <v>0</v>
      </c>
      <c r="D412" s="10">
        <v>0</v>
      </c>
      <c r="E412" s="10">
        <v>-49.64329</v>
      </c>
      <c r="F412" s="10"/>
      <c r="G412" s="10"/>
      <c r="H412" s="10"/>
      <c r="I412" s="10">
        <v>0</v>
      </c>
      <c r="J412" s="10">
        <v>0</v>
      </c>
      <c r="K412" s="10"/>
      <c r="L412" s="10">
        <v>0</v>
      </c>
    </row>
    <row r="413" spans="1:12" ht="25.5" hidden="1" x14ac:dyDescent="0.2">
      <c r="A413" s="6" t="s">
        <v>256</v>
      </c>
      <c r="B413" s="7" t="s">
        <v>953</v>
      </c>
      <c r="C413" s="10">
        <v>0</v>
      </c>
      <c r="D413" s="10">
        <v>0</v>
      </c>
      <c r="E413" s="10">
        <v>-7.5019999999999998</v>
      </c>
      <c r="F413" s="10"/>
      <c r="G413" s="10"/>
      <c r="H413" s="10"/>
      <c r="I413" s="10">
        <v>0</v>
      </c>
      <c r="J413" s="10">
        <v>0</v>
      </c>
      <c r="K413" s="10"/>
      <c r="L413" s="10">
        <v>0</v>
      </c>
    </row>
    <row r="414" spans="1:12" ht="38.25" hidden="1" x14ac:dyDescent="0.2">
      <c r="A414" s="6" t="s">
        <v>984</v>
      </c>
      <c r="B414" s="7" t="s">
        <v>989</v>
      </c>
      <c r="C414" s="10">
        <v>0</v>
      </c>
      <c r="D414" s="10">
        <v>0</v>
      </c>
      <c r="E414" s="10">
        <v>-26.792830000000002</v>
      </c>
      <c r="F414" s="10"/>
      <c r="G414" s="10"/>
      <c r="H414" s="10"/>
      <c r="I414" s="10">
        <v>0</v>
      </c>
      <c r="J414" s="10">
        <v>0</v>
      </c>
      <c r="K414" s="10"/>
      <c r="L414" s="10">
        <v>0</v>
      </c>
    </row>
    <row r="415" spans="1:12" s="22" customFormat="1" ht="38.25" hidden="1" x14ac:dyDescent="0.2">
      <c r="A415" s="6" t="s">
        <v>1003</v>
      </c>
      <c r="B415" s="7" t="s">
        <v>1022</v>
      </c>
      <c r="C415" s="10">
        <v>0</v>
      </c>
      <c r="D415" s="10">
        <v>0</v>
      </c>
      <c r="E415" s="10">
        <v>-27.12613</v>
      </c>
      <c r="F415" s="10"/>
      <c r="G415" s="10"/>
      <c r="H415" s="10"/>
      <c r="I415" s="10">
        <v>0</v>
      </c>
      <c r="J415" s="10">
        <v>0</v>
      </c>
      <c r="K415" s="10"/>
      <c r="L415" s="10">
        <v>0</v>
      </c>
    </row>
    <row r="416" spans="1:12" ht="63.75" hidden="1" x14ac:dyDescent="0.2">
      <c r="A416" s="6" t="s">
        <v>776</v>
      </c>
      <c r="B416" s="7" t="s">
        <v>954</v>
      </c>
      <c r="C416" s="10">
        <v>0</v>
      </c>
      <c r="D416" s="10">
        <v>0</v>
      </c>
      <c r="E416" s="10">
        <v>-4.9643800000000002</v>
      </c>
      <c r="F416" s="10"/>
      <c r="G416" s="10"/>
      <c r="H416" s="10"/>
      <c r="I416" s="10">
        <v>0</v>
      </c>
      <c r="J416" s="10">
        <v>0</v>
      </c>
      <c r="K416" s="10"/>
      <c r="L416" s="10">
        <v>0</v>
      </c>
    </row>
    <row r="417" spans="1:12" s="22" customFormat="1" ht="38.25" hidden="1" x14ac:dyDescent="0.2">
      <c r="A417" s="6" t="s">
        <v>257</v>
      </c>
      <c r="B417" s="7" t="s">
        <v>955</v>
      </c>
      <c r="C417" s="10">
        <v>0</v>
      </c>
      <c r="D417" s="10">
        <v>0</v>
      </c>
      <c r="E417" s="10">
        <v>-7.01783</v>
      </c>
      <c r="F417" s="10"/>
      <c r="G417" s="10"/>
      <c r="H417" s="10"/>
      <c r="I417" s="10">
        <v>0</v>
      </c>
      <c r="J417" s="10">
        <v>0</v>
      </c>
      <c r="K417" s="10"/>
      <c r="L417" s="10">
        <v>0</v>
      </c>
    </row>
    <row r="418" spans="1:12" ht="38.25" hidden="1" x14ac:dyDescent="0.2">
      <c r="A418" s="6" t="s">
        <v>777</v>
      </c>
      <c r="B418" s="7" t="s">
        <v>956</v>
      </c>
      <c r="C418" s="10">
        <v>0</v>
      </c>
      <c r="D418" s="10">
        <v>0</v>
      </c>
      <c r="E418" s="10">
        <v>-5.339E-2</v>
      </c>
      <c r="F418" s="10">
        <v>0</v>
      </c>
      <c r="G418" s="10">
        <v>0</v>
      </c>
      <c r="H418" s="10">
        <v>0</v>
      </c>
      <c r="I418" s="10">
        <v>0</v>
      </c>
      <c r="J418" s="10">
        <v>0</v>
      </c>
      <c r="K418" s="10"/>
      <c r="L418" s="10">
        <v>0</v>
      </c>
    </row>
    <row r="419" spans="1:12" ht="51" hidden="1" x14ac:dyDescent="0.2">
      <c r="A419" s="6" t="s">
        <v>1004</v>
      </c>
      <c r="B419" s="7" t="s">
        <v>1023</v>
      </c>
      <c r="C419" s="10">
        <v>0</v>
      </c>
      <c r="D419" s="10">
        <v>0</v>
      </c>
      <c r="E419" s="10">
        <v>-787</v>
      </c>
      <c r="F419" s="10"/>
      <c r="G419" s="10"/>
      <c r="H419" s="10"/>
      <c r="I419" s="10">
        <v>0</v>
      </c>
      <c r="J419" s="10">
        <v>0</v>
      </c>
      <c r="K419" s="10"/>
      <c r="L419" s="10">
        <v>0</v>
      </c>
    </row>
    <row r="420" spans="1:12" ht="38.25" hidden="1" x14ac:dyDescent="0.2">
      <c r="A420" s="6" t="s">
        <v>778</v>
      </c>
      <c r="B420" s="7" t="s">
        <v>957</v>
      </c>
      <c r="C420" s="10">
        <v>0</v>
      </c>
      <c r="D420" s="10">
        <v>0</v>
      </c>
      <c r="E420" s="10">
        <v>-0.16972999999999999</v>
      </c>
      <c r="F420" s="10"/>
      <c r="G420" s="10"/>
      <c r="H420" s="10"/>
      <c r="I420" s="10">
        <v>0</v>
      </c>
      <c r="J420" s="10">
        <v>0</v>
      </c>
      <c r="K420" s="10"/>
      <c r="L420" s="10">
        <v>0</v>
      </c>
    </row>
    <row r="421" spans="1:12" ht="38.25" hidden="1" x14ac:dyDescent="0.2">
      <c r="A421" s="6" t="s">
        <v>1032</v>
      </c>
      <c r="B421" s="7" t="s">
        <v>1035</v>
      </c>
      <c r="C421" s="10">
        <v>0</v>
      </c>
      <c r="D421" s="10">
        <v>0</v>
      </c>
      <c r="E421" s="10">
        <v>-58.820920000000001</v>
      </c>
      <c r="F421" s="10">
        <v>0</v>
      </c>
      <c r="G421" s="10">
        <v>0</v>
      </c>
      <c r="H421" s="10">
        <v>0</v>
      </c>
      <c r="I421" s="10">
        <v>0</v>
      </c>
      <c r="J421" s="10">
        <v>0</v>
      </c>
      <c r="K421" s="10"/>
      <c r="L421" s="10">
        <v>0</v>
      </c>
    </row>
    <row r="422" spans="1:12" ht="76.5" hidden="1" x14ac:dyDescent="0.2">
      <c r="A422" s="6" t="s">
        <v>779</v>
      </c>
      <c r="B422" s="7" t="s">
        <v>958</v>
      </c>
      <c r="C422" s="10">
        <v>0</v>
      </c>
      <c r="D422" s="10">
        <v>0</v>
      </c>
      <c r="E422" s="10">
        <v>-15.976540000000002</v>
      </c>
      <c r="F422" s="10"/>
      <c r="G422" s="10"/>
      <c r="H422" s="10"/>
      <c r="I422" s="10">
        <v>0</v>
      </c>
      <c r="J422" s="10">
        <v>0</v>
      </c>
      <c r="K422" s="10"/>
      <c r="L422" s="10">
        <v>0</v>
      </c>
    </row>
    <row r="423" spans="1:12" ht="51" hidden="1" x14ac:dyDescent="0.2">
      <c r="A423" s="6" t="s">
        <v>1005</v>
      </c>
      <c r="B423" s="7" t="s">
        <v>959</v>
      </c>
      <c r="C423" s="10">
        <v>0</v>
      </c>
      <c r="D423" s="10">
        <v>0</v>
      </c>
      <c r="E423" s="10">
        <v>-0.90325</v>
      </c>
      <c r="F423" s="10">
        <v>0</v>
      </c>
      <c r="G423" s="10">
        <v>0</v>
      </c>
      <c r="H423" s="10">
        <v>0</v>
      </c>
      <c r="I423" s="10">
        <v>0</v>
      </c>
      <c r="J423" s="10">
        <v>0</v>
      </c>
      <c r="K423" s="10"/>
      <c r="L423" s="10">
        <v>0</v>
      </c>
    </row>
    <row r="424" spans="1:12" ht="51" hidden="1" x14ac:dyDescent="0.2">
      <c r="A424" s="6" t="s">
        <v>258</v>
      </c>
      <c r="B424" s="7" t="s">
        <v>960</v>
      </c>
      <c r="C424" s="10">
        <v>0</v>
      </c>
      <c r="D424" s="10">
        <v>0</v>
      </c>
      <c r="E424" s="10">
        <v>-13.61359</v>
      </c>
      <c r="F424" s="10">
        <v>0</v>
      </c>
      <c r="G424" s="10">
        <v>0</v>
      </c>
      <c r="H424" s="10">
        <v>0</v>
      </c>
      <c r="I424" s="10">
        <v>0</v>
      </c>
      <c r="J424" s="10">
        <v>0</v>
      </c>
      <c r="K424" s="10"/>
      <c r="L424" s="10">
        <v>0</v>
      </c>
    </row>
    <row r="425" spans="1:12" ht="25.5" hidden="1" x14ac:dyDescent="0.2">
      <c r="A425" s="6" t="s">
        <v>1006</v>
      </c>
      <c r="B425" s="7" t="s">
        <v>961</v>
      </c>
      <c r="C425" s="10">
        <v>0</v>
      </c>
      <c r="D425" s="10">
        <v>0</v>
      </c>
      <c r="E425" s="10">
        <v>-571.97630000000004</v>
      </c>
      <c r="F425" s="10">
        <v>0</v>
      </c>
      <c r="G425" s="10">
        <v>0</v>
      </c>
      <c r="H425" s="10">
        <v>0</v>
      </c>
      <c r="I425" s="10">
        <v>0</v>
      </c>
      <c r="J425" s="10">
        <v>0</v>
      </c>
      <c r="K425" s="10"/>
      <c r="L425" s="10">
        <v>0</v>
      </c>
    </row>
    <row r="426" spans="1:12" ht="38.25" hidden="1" x14ac:dyDescent="0.2">
      <c r="A426" s="6" t="s">
        <v>1033</v>
      </c>
      <c r="B426" s="7" t="s">
        <v>1036</v>
      </c>
      <c r="C426" s="10">
        <v>0</v>
      </c>
      <c r="D426" s="10">
        <v>0</v>
      </c>
      <c r="E426" s="10">
        <v>-16.75909</v>
      </c>
      <c r="F426" s="10">
        <v>0</v>
      </c>
      <c r="G426" s="10">
        <v>0</v>
      </c>
      <c r="H426" s="10">
        <v>0</v>
      </c>
      <c r="I426" s="10">
        <v>0</v>
      </c>
      <c r="J426" s="10">
        <v>0</v>
      </c>
      <c r="K426" s="10"/>
      <c r="L426" s="10">
        <v>0</v>
      </c>
    </row>
    <row r="427" spans="1:12" ht="51" hidden="1" x14ac:dyDescent="0.2">
      <c r="A427" s="6" t="s">
        <v>1007</v>
      </c>
      <c r="B427" s="7" t="s">
        <v>962</v>
      </c>
      <c r="C427" s="10">
        <v>0</v>
      </c>
      <c r="D427" s="10">
        <v>0</v>
      </c>
      <c r="E427" s="10">
        <v>-220.09313</v>
      </c>
      <c r="F427" s="10">
        <v>0</v>
      </c>
      <c r="G427" s="10">
        <v>0</v>
      </c>
      <c r="H427" s="10">
        <v>0</v>
      </c>
      <c r="I427" s="10">
        <v>0</v>
      </c>
      <c r="J427" s="10">
        <v>0</v>
      </c>
      <c r="K427" s="10"/>
      <c r="L427" s="10">
        <v>0</v>
      </c>
    </row>
    <row r="428" spans="1:12" ht="89.25" hidden="1" x14ac:dyDescent="0.2">
      <c r="A428" s="6" t="s">
        <v>1008</v>
      </c>
      <c r="B428" s="7" t="s">
        <v>963</v>
      </c>
      <c r="C428" s="10">
        <v>0</v>
      </c>
      <c r="D428" s="10">
        <v>0</v>
      </c>
      <c r="E428" s="10">
        <v>-284.03166999999996</v>
      </c>
      <c r="F428" s="10">
        <v>0</v>
      </c>
      <c r="G428" s="10">
        <v>0</v>
      </c>
      <c r="H428" s="10">
        <v>0</v>
      </c>
      <c r="I428" s="10">
        <v>0</v>
      </c>
      <c r="J428" s="10">
        <v>0</v>
      </c>
      <c r="K428" s="10"/>
      <c r="L428" s="10">
        <v>0</v>
      </c>
    </row>
    <row r="429" spans="1:12" ht="38.25" hidden="1" x14ac:dyDescent="0.2">
      <c r="A429" s="6" t="s">
        <v>259</v>
      </c>
      <c r="B429" s="7" t="s">
        <v>964</v>
      </c>
      <c r="C429" s="10">
        <v>0</v>
      </c>
      <c r="D429" s="10">
        <v>0</v>
      </c>
      <c r="E429" s="10">
        <v>-2937.0419999999999</v>
      </c>
      <c r="F429" s="10">
        <v>0</v>
      </c>
      <c r="G429" s="10">
        <v>0</v>
      </c>
      <c r="H429" s="10">
        <v>0</v>
      </c>
      <c r="I429" s="10">
        <v>0</v>
      </c>
      <c r="J429" s="10">
        <v>0</v>
      </c>
      <c r="K429" s="10"/>
      <c r="L429" s="10">
        <v>0</v>
      </c>
    </row>
    <row r="430" spans="1:12" hidden="1" x14ac:dyDescent="0.2">
      <c r="A430" s="6" t="s">
        <v>780</v>
      </c>
      <c r="B430" s="7" t="s">
        <v>965</v>
      </c>
      <c r="C430" s="10">
        <v>0</v>
      </c>
      <c r="D430" s="10">
        <v>0</v>
      </c>
      <c r="E430" s="10">
        <v>-359.40136999999999</v>
      </c>
      <c r="F430" s="10">
        <v>0</v>
      </c>
      <c r="G430" s="10">
        <v>0</v>
      </c>
      <c r="H430" s="10">
        <v>0</v>
      </c>
      <c r="I430" s="10">
        <v>0</v>
      </c>
      <c r="J430" s="10">
        <v>0</v>
      </c>
      <c r="K430" s="10"/>
      <c r="L430" s="10">
        <v>0</v>
      </c>
    </row>
    <row r="431" spans="1:12" ht="38.25" hidden="1" x14ac:dyDescent="0.2">
      <c r="A431" s="6" t="s">
        <v>781</v>
      </c>
      <c r="B431" s="7" t="s">
        <v>966</v>
      </c>
      <c r="C431" s="10">
        <v>0</v>
      </c>
      <c r="D431" s="10">
        <v>0</v>
      </c>
      <c r="E431" s="10">
        <v>-4.0999999999999999E-4</v>
      </c>
      <c r="F431" s="10"/>
      <c r="G431" s="10"/>
      <c r="H431" s="10"/>
      <c r="I431" s="10">
        <v>0</v>
      </c>
      <c r="J431" s="10">
        <v>0</v>
      </c>
      <c r="K431" s="10"/>
      <c r="L431" s="10">
        <v>0</v>
      </c>
    </row>
    <row r="432" spans="1:12" ht="89.25" hidden="1" x14ac:dyDescent="0.2">
      <c r="A432" s="6" t="s">
        <v>782</v>
      </c>
      <c r="B432" s="7" t="s">
        <v>967</v>
      </c>
      <c r="C432" s="10">
        <v>0</v>
      </c>
      <c r="D432" s="10">
        <v>0</v>
      </c>
      <c r="E432" s="10">
        <v>-19.2182</v>
      </c>
      <c r="F432" s="10">
        <v>0</v>
      </c>
      <c r="G432" s="10">
        <v>0</v>
      </c>
      <c r="H432" s="10">
        <v>0</v>
      </c>
      <c r="I432" s="10">
        <v>0</v>
      </c>
      <c r="J432" s="10">
        <v>0</v>
      </c>
      <c r="K432" s="10"/>
      <c r="L432" s="10">
        <v>0</v>
      </c>
    </row>
    <row r="433" spans="1:12" ht="38.25" hidden="1" x14ac:dyDescent="0.2">
      <c r="A433" s="6" t="s">
        <v>1009</v>
      </c>
      <c r="B433" s="7" t="s">
        <v>1024</v>
      </c>
      <c r="C433" s="10">
        <v>0</v>
      </c>
      <c r="D433" s="10">
        <v>0</v>
      </c>
      <c r="E433" s="10">
        <v>-419.84550000000002</v>
      </c>
      <c r="F433" s="10">
        <v>0</v>
      </c>
      <c r="G433" s="10">
        <v>0</v>
      </c>
      <c r="H433" s="10">
        <v>0</v>
      </c>
      <c r="I433" s="10">
        <v>0</v>
      </c>
      <c r="J433" s="10">
        <v>0</v>
      </c>
      <c r="K433" s="10"/>
      <c r="L433" s="10">
        <v>0</v>
      </c>
    </row>
    <row r="434" spans="1:12" ht="38.25" hidden="1" x14ac:dyDescent="0.2">
      <c r="A434" s="6" t="s">
        <v>260</v>
      </c>
      <c r="B434" s="7" t="s">
        <v>968</v>
      </c>
      <c r="C434" s="10">
        <v>0</v>
      </c>
      <c r="D434" s="10">
        <v>0</v>
      </c>
      <c r="E434" s="10">
        <v>-241687.93947000001</v>
      </c>
      <c r="F434" s="10">
        <v>0</v>
      </c>
      <c r="G434" s="10">
        <v>0</v>
      </c>
      <c r="H434" s="10">
        <v>0</v>
      </c>
      <c r="I434" s="10">
        <v>0</v>
      </c>
      <c r="J434" s="10">
        <v>0</v>
      </c>
      <c r="K434" s="10"/>
      <c r="L434" s="10">
        <v>0</v>
      </c>
    </row>
    <row r="435" spans="1:12" s="22" customFormat="1" x14ac:dyDescent="0.2">
      <c r="A435" s="4" t="s">
        <v>446</v>
      </c>
      <c r="B435" s="3" t="s">
        <v>445</v>
      </c>
      <c r="C435" s="9">
        <f>C436+C447+C449+C455+C464+C469+C473+C481+C485+C493+C499+C503+C507+C509</f>
        <v>68417571.499999985</v>
      </c>
      <c r="D435" s="9">
        <v>68618215.736430004</v>
      </c>
      <c r="E435" s="9">
        <v>20358301.567770001</v>
      </c>
      <c r="F435" s="9"/>
      <c r="G435" s="9"/>
      <c r="H435" s="9"/>
      <c r="I435" s="9">
        <f t="shared" ref="I419:I458" si="21">E435/C435*100</f>
        <v>29.755954678645679</v>
      </c>
      <c r="J435" s="9">
        <f t="shared" ref="J419:J458" si="22">E435/D435*100</f>
        <v>29.668946283838743</v>
      </c>
      <c r="K435" s="9">
        <v>19210952.15893</v>
      </c>
      <c r="L435" s="9">
        <f t="shared" si="20"/>
        <v>105.97237138142926</v>
      </c>
    </row>
    <row r="436" spans="1:12" x14ac:dyDescent="0.2">
      <c r="A436" s="4" t="s">
        <v>447</v>
      </c>
      <c r="B436" s="3" t="s">
        <v>524</v>
      </c>
      <c r="C436" s="9">
        <f>C437+C438+C439+C440+C443+C441+C442+C444+C445+C446</f>
        <v>4646969.5</v>
      </c>
      <c r="D436" s="9">
        <v>4649955.7053699996</v>
      </c>
      <c r="E436" s="9">
        <v>1051932.5665899999</v>
      </c>
      <c r="F436" s="9"/>
      <c r="G436" s="9"/>
      <c r="H436" s="9"/>
      <c r="I436" s="9">
        <f t="shared" si="21"/>
        <v>22.636958701579598</v>
      </c>
      <c r="J436" s="9">
        <f t="shared" si="22"/>
        <v>22.622421228124303</v>
      </c>
      <c r="K436" s="9">
        <v>851132.55550000002</v>
      </c>
      <c r="L436" s="9">
        <f t="shared" si="20"/>
        <v>123.5920961773151</v>
      </c>
    </row>
    <row r="437" spans="1:12" ht="25.5" x14ac:dyDescent="0.2">
      <c r="A437" s="6" t="s">
        <v>448</v>
      </c>
      <c r="B437" s="7" t="s">
        <v>525</v>
      </c>
      <c r="C437" s="10">
        <v>4963.1000000000004</v>
      </c>
      <c r="D437" s="10">
        <v>5707.1</v>
      </c>
      <c r="E437" s="10">
        <v>2222.2866400000003</v>
      </c>
      <c r="F437" s="10"/>
      <c r="G437" s="10"/>
      <c r="H437" s="10"/>
      <c r="I437" s="10">
        <f t="shared" si="21"/>
        <v>44.776181015897329</v>
      </c>
      <c r="J437" s="10">
        <f t="shared" si="22"/>
        <v>38.938981969827054</v>
      </c>
      <c r="K437" s="10">
        <v>1819.8457100000001</v>
      </c>
      <c r="L437" s="10">
        <f t="shared" si="20"/>
        <v>122.1140137204269</v>
      </c>
    </row>
    <row r="438" spans="1:12" ht="25.5" x14ac:dyDescent="0.2">
      <c r="A438" s="6" t="s">
        <v>449</v>
      </c>
      <c r="B438" s="7" t="s">
        <v>526</v>
      </c>
      <c r="C438" s="10">
        <v>181388.9</v>
      </c>
      <c r="D438" s="10">
        <v>181388.9</v>
      </c>
      <c r="E438" s="10">
        <v>60763.63639</v>
      </c>
      <c r="F438" s="10"/>
      <c r="G438" s="10"/>
      <c r="H438" s="10"/>
      <c r="I438" s="10">
        <f t="shared" si="21"/>
        <v>33.499093048141319</v>
      </c>
      <c r="J438" s="10">
        <f t="shared" si="22"/>
        <v>33.499093048141319</v>
      </c>
      <c r="K438" s="10">
        <v>57898.787810000002</v>
      </c>
      <c r="L438" s="10">
        <f t="shared" si="20"/>
        <v>104.94802860018633</v>
      </c>
    </row>
    <row r="439" spans="1:12" s="22" customFormat="1" ht="38.25" x14ac:dyDescent="0.2">
      <c r="A439" s="6" t="s">
        <v>450</v>
      </c>
      <c r="B439" s="7" t="s">
        <v>527</v>
      </c>
      <c r="C439" s="10">
        <v>392330.6</v>
      </c>
      <c r="D439" s="10">
        <v>391586.6</v>
      </c>
      <c r="E439" s="10">
        <v>132527.77434999999</v>
      </c>
      <c r="F439" s="10"/>
      <c r="G439" s="10"/>
      <c r="H439" s="10"/>
      <c r="I439" s="10">
        <f t="shared" si="21"/>
        <v>33.779617075497043</v>
      </c>
      <c r="J439" s="10">
        <f t="shared" si="22"/>
        <v>33.8437970936697</v>
      </c>
      <c r="K439" s="10">
        <v>130944.64893000001</v>
      </c>
      <c r="L439" s="10">
        <f t="shared" si="20"/>
        <v>101.20900352395941</v>
      </c>
    </row>
    <row r="440" spans="1:12" x14ac:dyDescent="0.2">
      <c r="A440" s="6" t="s">
        <v>451</v>
      </c>
      <c r="B440" s="7" t="s">
        <v>528</v>
      </c>
      <c r="C440" s="10">
        <v>250399</v>
      </c>
      <c r="D440" s="10">
        <v>250399</v>
      </c>
      <c r="E440" s="10">
        <v>90019.723169999997</v>
      </c>
      <c r="F440" s="10"/>
      <c r="G440" s="10"/>
      <c r="H440" s="10"/>
      <c r="I440" s="10">
        <f t="shared" si="21"/>
        <v>35.950512250448284</v>
      </c>
      <c r="J440" s="10">
        <f t="shared" si="22"/>
        <v>35.950512250448284</v>
      </c>
      <c r="K440" s="10">
        <v>86621.396859999993</v>
      </c>
      <c r="L440" s="10">
        <f t="shared" si="20"/>
        <v>103.92319499937466</v>
      </c>
    </row>
    <row r="441" spans="1:12" ht="25.5" x14ac:dyDescent="0.2">
      <c r="A441" s="6" t="s">
        <v>452</v>
      </c>
      <c r="B441" s="7" t="s">
        <v>529</v>
      </c>
      <c r="C441" s="10">
        <v>283629.59999999998</v>
      </c>
      <c r="D441" s="10">
        <v>283629.59999999998</v>
      </c>
      <c r="E441" s="10">
        <v>92047.623540000001</v>
      </c>
      <c r="F441" s="10"/>
      <c r="G441" s="10"/>
      <c r="H441" s="10"/>
      <c r="I441" s="10">
        <f t="shared" si="21"/>
        <v>32.453461676778453</v>
      </c>
      <c r="J441" s="10">
        <f t="shared" si="22"/>
        <v>32.453461676778453</v>
      </c>
      <c r="K441" s="10">
        <v>68320.182990000001</v>
      </c>
      <c r="L441" s="10">
        <f t="shared" si="20"/>
        <v>134.72976726873372</v>
      </c>
    </row>
    <row r="442" spans="1:12" x14ac:dyDescent="0.2">
      <c r="A442" s="6" t="s">
        <v>453</v>
      </c>
      <c r="B442" s="7" t="s">
        <v>530</v>
      </c>
      <c r="C442" s="10">
        <v>112897.7</v>
      </c>
      <c r="D442" s="10">
        <v>112897.7</v>
      </c>
      <c r="E442" s="10">
        <v>42862.643479999999</v>
      </c>
      <c r="F442" s="10"/>
      <c r="G442" s="10"/>
      <c r="H442" s="10"/>
      <c r="I442" s="10">
        <f t="shared" si="21"/>
        <v>37.965913814010385</v>
      </c>
      <c r="J442" s="10">
        <f t="shared" si="22"/>
        <v>37.965913814010385</v>
      </c>
      <c r="K442" s="10">
        <v>38778.245670000004</v>
      </c>
      <c r="L442" s="10">
        <f t="shared" si="20"/>
        <v>110.53270394116825</v>
      </c>
    </row>
    <row r="443" spans="1:12" x14ac:dyDescent="0.2">
      <c r="A443" s="6" t="s">
        <v>454</v>
      </c>
      <c r="B443" s="7" t="s">
        <v>531</v>
      </c>
      <c r="C443" s="10">
        <v>186</v>
      </c>
      <c r="D443" s="10">
        <v>186</v>
      </c>
      <c r="E443" s="10">
        <v>25.92352</v>
      </c>
      <c r="F443" s="10"/>
      <c r="G443" s="10"/>
      <c r="H443" s="10"/>
      <c r="I443" s="10">
        <f t="shared" si="21"/>
        <v>13.937376344086022</v>
      </c>
      <c r="J443" s="10">
        <f t="shared" si="22"/>
        <v>13.937376344086022</v>
      </c>
      <c r="K443" s="10">
        <v>144.47800000000001</v>
      </c>
      <c r="L443" s="10">
        <f t="shared" si="20"/>
        <v>17.942884037708161</v>
      </c>
    </row>
    <row r="444" spans="1:12" x14ac:dyDescent="0.2">
      <c r="A444" s="6" t="s">
        <v>455</v>
      </c>
      <c r="B444" s="7" t="s">
        <v>532</v>
      </c>
      <c r="C444" s="10">
        <v>2550</v>
      </c>
      <c r="D444" s="10">
        <v>2550</v>
      </c>
      <c r="E444" s="10">
        <v>0</v>
      </c>
      <c r="F444" s="10"/>
      <c r="G444" s="10"/>
      <c r="H444" s="10"/>
      <c r="I444" s="10">
        <f t="shared" si="21"/>
        <v>0</v>
      </c>
      <c r="J444" s="10">
        <f t="shared" si="22"/>
        <v>0</v>
      </c>
      <c r="K444" s="10">
        <v>0</v>
      </c>
      <c r="L444" s="10">
        <v>0</v>
      </c>
    </row>
    <row r="445" spans="1:12" x14ac:dyDescent="0.2">
      <c r="A445" s="6" t="s">
        <v>456</v>
      </c>
      <c r="B445" s="7" t="s">
        <v>533</v>
      </c>
      <c r="C445" s="10">
        <v>151670.1</v>
      </c>
      <c r="D445" s="10">
        <v>151570.1</v>
      </c>
      <c r="E445" s="10">
        <v>0</v>
      </c>
      <c r="F445" s="10"/>
      <c r="G445" s="10"/>
      <c r="H445" s="10"/>
      <c r="I445" s="10">
        <f t="shared" si="21"/>
        <v>0</v>
      </c>
      <c r="J445" s="10">
        <f t="shared" si="22"/>
        <v>0</v>
      </c>
      <c r="K445" s="10">
        <v>0</v>
      </c>
      <c r="L445" s="10">
        <v>0</v>
      </c>
    </row>
    <row r="446" spans="1:12" x14ac:dyDescent="0.2">
      <c r="A446" s="6" t="s">
        <v>457</v>
      </c>
      <c r="B446" s="7" t="s">
        <v>534</v>
      </c>
      <c r="C446" s="10">
        <v>3266954.5</v>
      </c>
      <c r="D446" s="10">
        <v>3270040.7053700001</v>
      </c>
      <c r="E446" s="10">
        <v>631462.95550000004</v>
      </c>
      <c r="F446" s="10"/>
      <c r="G446" s="10"/>
      <c r="H446" s="10"/>
      <c r="I446" s="10">
        <f t="shared" si="21"/>
        <v>19.328795534189414</v>
      </c>
      <c r="J446" s="10">
        <f t="shared" si="22"/>
        <v>19.310553365987872</v>
      </c>
      <c r="K446" s="10">
        <v>466604.96952999994</v>
      </c>
      <c r="L446" s="10">
        <f t="shared" si="20"/>
        <v>135.33138237598661</v>
      </c>
    </row>
    <row r="447" spans="1:12" x14ac:dyDescent="0.2">
      <c r="A447" s="4" t="s">
        <v>458</v>
      </c>
      <c r="B447" s="5" t="s">
        <v>535</v>
      </c>
      <c r="C447" s="9">
        <v>30313.4</v>
      </c>
      <c r="D447" s="9">
        <v>30313.4</v>
      </c>
      <c r="E447" s="9">
        <v>17578.400000000001</v>
      </c>
      <c r="F447" s="9"/>
      <c r="G447" s="9"/>
      <c r="H447" s="9"/>
      <c r="I447" s="9">
        <f t="shared" si="21"/>
        <v>57.988876206562111</v>
      </c>
      <c r="J447" s="9">
        <f t="shared" si="22"/>
        <v>57.988876206562111</v>
      </c>
      <c r="K447" s="9">
        <v>23344.275000000001</v>
      </c>
      <c r="L447" s="9">
        <f t="shared" si="20"/>
        <v>75.30068935531304</v>
      </c>
    </row>
    <row r="448" spans="1:12" x14ac:dyDescent="0.2">
      <c r="A448" s="6" t="s">
        <v>459</v>
      </c>
      <c r="B448" s="7" t="s">
        <v>536</v>
      </c>
      <c r="C448" s="10">
        <v>30313.4</v>
      </c>
      <c r="D448" s="10">
        <v>30313.4</v>
      </c>
      <c r="E448" s="10">
        <v>17578.400000000001</v>
      </c>
      <c r="F448" s="10"/>
      <c r="G448" s="10"/>
      <c r="H448" s="10"/>
      <c r="I448" s="10">
        <f t="shared" si="21"/>
        <v>57.988876206562111</v>
      </c>
      <c r="J448" s="10">
        <f t="shared" si="22"/>
        <v>57.988876206562111</v>
      </c>
      <c r="K448" s="10">
        <v>23344.275000000001</v>
      </c>
      <c r="L448" s="10">
        <f t="shared" si="20"/>
        <v>75.30068935531304</v>
      </c>
    </row>
    <row r="449" spans="1:12" ht="25.5" x14ac:dyDescent="0.2">
      <c r="A449" s="4" t="s">
        <v>460</v>
      </c>
      <c r="B449" s="5" t="s">
        <v>537</v>
      </c>
      <c r="C449" s="9">
        <f>C450+C451+C452++C453+C454</f>
        <v>797546.6</v>
      </c>
      <c r="D449" s="9">
        <v>797546.6</v>
      </c>
      <c r="E449" s="9">
        <v>260175.85444999998</v>
      </c>
      <c r="F449" s="9"/>
      <c r="G449" s="9"/>
      <c r="H449" s="9"/>
      <c r="I449" s="9">
        <f t="shared" si="21"/>
        <v>32.622025402653584</v>
      </c>
      <c r="J449" s="9">
        <f t="shared" si="22"/>
        <v>32.622025402653584</v>
      </c>
      <c r="K449" s="9">
        <v>268912.84693</v>
      </c>
      <c r="L449" s="9">
        <f t="shared" si="20"/>
        <v>96.750994762896426</v>
      </c>
    </row>
    <row r="450" spans="1:12" x14ac:dyDescent="0.2">
      <c r="A450" s="6" t="s">
        <v>461</v>
      </c>
      <c r="B450" s="7" t="s">
        <v>538</v>
      </c>
      <c r="C450" s="10">
        <v>85369.9</v>
      </c>
      <c r="D450" s="10">
        <v>85369.9</v>
      </c>
      <c r="E450" s="10">
        <v>26810.910100000001</v>
      </c>
      <c r="F450" s="10"/>
      <c r="G450" s="10"/>
      <c r="H450" s="10"/>
      <c r="I450" s="10">
        <f t="shared" si="21"/>
        <v>31.405577492769705</v>
      </c>
      <c r="J450" s="10">
        <f t="shared" si="22"/>
        <v>31.405577492769705</v>
      </c>
      <c r="K450" s="10">
        <v>19355.218140000001</v>
      </c>
      <c r="L450" s="10">
        <f t="shared" si="20"/>
        <v>138.52031997816584</v>
      </c>
    </row>
    <row r="451" spans="1:12" ht="25.5" x14ac:dyDescent="0.2">
      <c r="A451" s="6" t="s">
        <v>462</v>
      </c>
      <c r="B451" s="7" t="s">
        <v>539</v>
      </c>
      <c r="C451" s="10">
        <v>182685.8</v>
      </c>
      <c r="D451" s="10">
        <v>188344.1</v>
      </c>
      <c r="E451" s="10">
        <v>57413.80919</v>
      </c>
      <c r="F451" s="10"/>
      <c r="G451" s="10"/>
      <c r="H451" s="10"/>
      <c r="I451" s="10">
        <f t="shared" si="21"/>
        <v>31.427625568051816</v>
      </c>
      <c r="J451" s="10">
        <f t="shared" si="22"/>
        <v>30.483465736383565</v>
      </c>
      <c r="K451" s="10">
        <v>43943.614229999999</v>
      </c>
      <c r="L451" s="10">
        <f t="shared" si="20"/>
        <v>130.65336157717314</v>
      </c>
    </row>
    <row r="452" spans="1:12" x14ac:dyDescent="0.2">
      <c r="A452" s="6" t="s">
        <v>463</v>
      </c>
      <c r="B452" s="7" t="s">
        <v>540</v>
      </c>
      <c r="C452" s="10">
        <v>413964</v>
      </c>
      <c r="D452" s="10">
        <v>408305.7</v>
      </c>
      <c r="E452" s="10">
        <v>148131.00437000001</v>
      </c>
      <c r="F452" s="10"/>
      <c r="G452" s="10"/>
      <c r="H452" s="10"/>
      <c r="I452" s="10">
        <f t="shared" si="21"/>
        <v>35.783547450986077</v>
      </c>
      <c r="J452" s="10">
        <f t="shared" si="22"/>
        <v>36.279435817330011</v>
      </c>
      <c r="K452" s="10">
        <v>147101.82936999999</v>
      </c>
      <c r="L452" s="10">
        <f t="shared" si="20"/>
        <v>100.69963439911503</v>
      </c>
    </row>
    <row r="453" spans="1:12" x14ac:dyDescent="0.2">
      <c r="A453" s="6" t="s">
        <v>464</v>
      </c>
      <c r="B453" s="7" t="s">
        <v>541</v>
      </c>
      <c r="C453" s="10">
        <v>4968.3999999999996</v>
      </c>
      <c r="D453" s="10">
        <v>4968.3999999999996</v>
      </c>
      <c r="E453" s="10">
        <v>849.90650000000005</v>
      </c>
      <c r="F453" s="10"/>
      <c r="G453" s="10"/>
      <c r="H453" s="10"/>
      <c r="I453" s="10">
        <f t="shared" si="21"/>
        <v>17.106241445938334</v>
      </c>
      <c r="J453" s="10">
        <f t="shared" si="22"/>
        <v>17.106241445938334</v>
      </c>
      <c r="K453" s="10">
        <v>2386.6517000000003</v>
      </c>
      <c r="L453" s="10">
        <f t="shared" si="20"/>
        <v>35.610830855629246</v>
      </c>
    </row>
    <row r="454" spans="1:12" ht="25.5" x14ac:dyDescent="0.2">
      <c r="A454" s="6" t="s">
        <v>465</v>
      </c>
      <c r="B454" s="7" t="s">
        <v>542</v>
      </c>
      <c r="C454" s="10">
        <v>110558.5</v>
      </c>
      <c r="D454" s="10">
        <v>110558.5</v>
      </c>
      <c r="E454" s="10">
        <v>26970.224289999998</v>
      </c>
      <c r="F454" s="10"/>
      <c r="G454" s="10"/>
      <c r="H454" s="10"/>
      <c r="I454" s="10">
        <f t="shared" si="21"/>
        <v>24.394528046237962</v>
      </c>
      <c r="J454" s="10">
        <f t="shared" si="22"/>
        <v>24.394528046237962</v>
      </c>
      <c r="K454" s="10">
        <v>56125.533490000002</v>
      </c>
      <c r="L454" s="10">
        <f t="shared" si="20"/>
        <v>48.053394975399812</v>
      </c>
    </row>
    <row r="455" spans="1:12" s="22" customFormat="1" x14ac:dyDescent="0.2">
      <c r="A455" s="4" t="s">
        <v>466</v>
      </c>
      <c r="B455" s="5" t="s">
        <v>543</v>
      </c>
      <c r="C455" s="9">
        <f>C456+C457+C458+C459+C460+C462+C461+C463</f>
        <v>15351403.699999999</v>
      </c>
      <c r="D455" s="9">
        <v>15204882.638360001</v>
      </c>
      <c r="E455" s="9">
        <v>2668567.66291</v>
      </c>
      <c r="F455" s="9"/>
      <c r="G455" s="9"/>
      <c r="H455" s="9"/>
      <c r="I455" s="9">
        <f t="shared" si="21"/>
        <v>17.383215991577369</v>
      </c>
      <c r="J455" s="9">
        <f t="shared" si="22"/>
        <v>17.550728449409668</v>
      </c>
      <c r="K455" s="9">
        <v>2437606.1532100001</v>
      </c>
      <c r="L455" s="9">
        <f t="shared" si="20"/>
        <v>109.47493135410143</v>
      </c>
    </row>
    <row r="456" spans="1:12" s="22" customFormat="1" x14ac:dyDescent="0.2">
      <c r="A456" s="6" t="s">
        <v>467</v>
      </c>
      <c r="B456" s="7" t="s">
        <v>544</v>
      </c>
      <c r="C456" s="10">
        <v>291052.5</v>
      </c>
      <c r="D456" s="10">
        <v>291052.5</v>
      </c>
      <c r="E456" s="10">
        <v>105947.81490000001</v>
      </c>
      <c r="F456" s="10"/>
      <c r="G456" s="10"/>
      <c r="H456" s="10"/>
      <c r="I456" s="10">
        <f t="shared" si="21"/>
        <v>36.401616512484864</v>
      </c>
      <c r="J456" s="10">
        <f t="shared" si="22"/>
        <v>36.401616512484864</v>
      </c>
      <c r="K456" s="10">
        <v>105541.90484</v>
      </c>
      <c r="L456" s="10">
        <f t="shared" ref="L456:L519" si="23">E456/K456*100</f>
        <v>100.38459610958827</v>
      </c>
    </row>
    <row r="457" spans="1:12" x14ac:dyDescent="0.2">
      <c r="A457" s="6" t="s">
        <v>468</v>
      </c>
      <c r="B457" s="7" t="s">
        <v>545</v>
      </c>
      <c r="C457" s="10">
        <v>2270065</v>
      </c>
      <c r="D457" s="10">
        <v>2118719</v>
      </c>
      <c r="E457" s="10">
        <v>729861.24589000002</v>
      </c>
      <c r="F457" s="10"/>
      <c r="G457" s="10"/>
      <c r="H457" s="10"/>
      <c r="I457" s="10">
        <f t="shared" si="21"/>
        <v>32.151557153209268</v>
      </c>
      <c r="J457" s="10">
        <f t="shared" si="22"/>
        <v>34.448232440923036</v>
      </c>
      <c r="K457" s="10">
        <v>1007551.0976</v>
      </c>
      <c r="L457" s="10">
        <f t="shared" si="23"/>
        <v>72.439129650946654</v>
      </c>
    </row>
    <row r="458" spans="1:12" x14ac:dyDescent="0.2">
      <c r="A458" s="6" t="s">
        <v>469</v>
      </c>
      <c r="B458" s="7" t="s">
        <v>546</v>
      </c>
      <c r="C458" s="10">
        <v>20679.400000000001</v>
      </c>
      <c r="D458" s="10">
        <v>20679.400000000001</v>
      </c>
      <c r="E458" s="10">
        <v>0</v>
      </c>
      <c r="F458" s="10"/>
      <c r="G458" s="10"/>
      <c r="H458" s="10"/>
      <c r="I458" s="10">
        <f t="shared" si="21"/>
        <v>0</v>
      </c>
      <c r="J458" s="10">
        <f t="shared" si="22"/>
        <v>0</v>
      </c>
      <c r="K458" s="10">
        <v>0</v>
      </c>
      <c r="L458" s="10">
        <v>0</v>
      </c>
    </row>
    <row r="459" spans="1:12" x14ac:dyDescent="0.2">
      <c r="A459" s="6" t="s">
        <v>470</v>
      </c>
      <c r="B459" s="7" t="s">
        <v>547</v>
      </c>
      <c r="C459" s="10">
        <v>467234</v>
      </c>
      <c r="D459" s="10">
        <v>467234</v>
      </c>
      <c r="E459" s="10">
        <v>187655.84452000001</v>
      </c>
      <c r="F459" s="10"/>
      <c r="G459" s="10"/>
      <c r="H459" s="10"/>
      <c r="I459" s="10">
        <f t="shared" ref="I459:I522" si="24">E459/C459*100</f>
        <v>40.163139780067382</v>
      </c>
      <c r="J459" s="10">
        <f t="shared" ref="J459:J522" si="25">E459/D459*100</f>
        <v>40.163139780067382</v>
      </c>
      <c r="K459" s="10">
        <v>133784.33682</v>
      </c>
      <c r="L459" s="10">
        <f t="shared" si="23"/>
        <v>140.26742515641527</v>
      </c>
    </row>
    <row r="460" spans="1:12" x14ac:dyDescent="0.2">
      <c r="A460" s="6" t="s">
        <v>471</v>
      </c>
      <c r="B460" s="7" t="s">
        <v>548</v>
      </c>
      <c r="C460" s="10">
        <v>355100.2</v>
      </c>
      <c r="D460" s="10">
        <v>355100.2</v>
      </c>
      <c r="E460" s="10">
        <v>70930.135890000005</v>
      </c>
      <c r="F460" s="10"/>
      <c r="G460" s="10"/>
      <c r="H460" s="10"/>
      <c r="I460" s="10">
        <f t="shared" si="24"/>
        <v>19.974682044673589</v>
      </c>
      <c r="J460" s="10">
        <f t="shared" si="25"/>
        <v>19.974682044673589</v>
      </c>
      <c r="K460" s="10">
        <v>90968.078309999997</v>
      </c>
      <c r="L460" s="10">
        <f t="shared" si="23"/>
        <v>77.972556096310058</v>
      </c>
    </row>
    <row r="461" spans="1:12" x14ac:dyDescent="0.2">
      <c r="A461" s="6" t="s">
        <v>472</v>
      </c>
      <c r="B461" s="7" t="s">
        <v>549</v>
      </c>
      <c r="C461" s="10">
        <v>10462957.699999999</v>
      </c>
      <c r="D461" s="10">
        <v>10462957.67836</v>
      </c>
      <c r="E461" s="10">
        <v>1072738.0395800001</v>
      </c>
      <c r="F461" s="10"/>
      <c r="G461" s="10"/>
      <c r="H461" s="10"/>
      <c r="I461" s="10">
        <f t="shared" si="24"/>
        <v>10.252722703638572</v>
      </c>
      <c r="J461" s="10">
        <f t="shared" si="25"/>
        <v>10.252722724843753</v>
      </c>
      <c r="K461" s="10">
        <v>973906.20257000008</v>
      </c>
      <c r="L461" s="10">
        <f t="shared" si="23"/>
        <v>110.14798311677212</v>
      </c>
    </row>
    <row r="462" spans="1:12" x14ac:dyDescent="0.2">
      <c r="A462" s="6" t="s">
        <v>473</v>
      </c>
      <c r="B462" s="7" t="s">
        <v>550</v>
      </c>
      <c r="C462" s="10">
        <v>161730.70000000001</v>
      </c>
      <c r="D462" s="10">
        <v>161730.70000000001</v>
      </c>
      <c r="E462" s="10">
        <v>45080.238310000001</v>
      </c>
      <c r="F462" s="10"/>
      <c r="G462" s="10"/>
      <c r="H462" s="10"/>
      <c r="I462" s="10">
        <f t="shared" si="24"/>
        <v>27.873643229145735</v>
      </c>
      <c r="J462" s="10">
        <f t="shared" si="25"/>
        <v>27.873643229145735</v>
      </c>
      <c r="K462" s="10">
        <v>2125.2978199999998</v>
      </c>
      <c r="L462" s="10" t="s">
        <v>1025</v>
      </c>
    </row>
    <row r="463" spans="1:12" x14ac:dyDescent="0.2">
      <c r="A463" s="6" t="s">
        <v>474</v>
      </c>
      <c r="B463" s="7" t="s">
        <v>551</v>
      </c>
      <c r="C463" s="10">
        <v>1322584.2</v>
      </c>
      <c r="D463" s="10">
        <v>1327409.1599999999</v>
      </c>
      <c r="E463" s="10">
        <v>456354.34382000001</v>
      </c>
      <c r="F463" s="10"/>
      <c r="G463" s="10"/>
      <c r="H463" s="10"/>
      <c r="I463" s="10">
        <f t="shared" si="24"/>
        <v>34.50474788826299</v>
      </c>
      <c r="J463" s="10">
        <f t="shared" si="25"/>
        <v>34.379327608376606</v>
      </c>
      <c r="K463" s="10">
        <v>123729.23525</v>
      </c>
      <c r="L463" s="10" t="s">
        <v>1025</v>
      </c>
    </row>
    <row r="464" spans="1:12" x14ac:dyDescent="0.2">
      <c r="A464" s="4" t="s">
        <v>475</v>
      </c>
      <c r="B464" s="5" t="s">
        <v>552</v>
      </c>
      <c r="C464" s="9">
        <f>C465+C466+C467+C468</f>
        <v>3120685.4</v>
      </c>
      <c r="D464" s="9">
        <v>3115820.9</v>
      </c>
      <c r="E464" s="9">
        <v>302911.64793000004</v>
      </c>
      <c r="F464" s="9"/>
      <c r="G464" s="9"/>
      <c r="H464" s="9"/>
      <c r="I464" s="9">
        <f t="shared" si="24"/>
        <v>9.7065743291521809</v>
      </c>
      <c r="J464" s="9">
        <f t="shared" si="25"/>
        <v>9.7217284834953137</v>
      </c>
      <c r="K464" s="9">
        <v>164371.46638</v>
      </c>
      <c r="L464" s="9">
        <f t="shared" si="23"/>
        <v>184.28481207907325</v>
      </c>
    </row>
    <row r="465" spans="1:13" s="27" customFormat="1" x14ac:dyDescent="0.2">
      <c r="A465" s="6" t="s">
        <v>969</v>
      </c>
      <c r="B465" s="7" t="s">
        <v>970</v>
      </c>
      <c r="C465" s="10">
        <v>7598.3</v>
      </c>
      <c r="D465" s="10">
        <v>7598.3</v>
      </c>
      <c r="E465" s="10">
        <v>0</v>
      </c>
      <c r="F465" s="10"/>
      <c r="G465" s="10"/>
      <c r="H465" s="10"/>
      <c r="I465" s="10">
        <f t="shared" si="24"/>
        <v>0</v>
      </c>
      <c r="J465" s="10">
        <f t="shared" si="25"/>
        <v>0</v>
      </c>
      <c r="K465" s="10">
        <v>56674.179060000002</v>
      </c>
      <c r="L465" s="10">
        <f t="shared" si="23"/>
        <v>0</v>
      </c>
    </row>
    <row r="466" spans="1:13" x14ac:dyDescent="0.2">
      <c r="A466" s="6" t="s">
        <v>476</v>
      </c>
      <c r="B466" s="7" t="s">
        <v>553</v>
      </c>
      <c r="C466" s="10">
        <v>2534508.2000000002</v>
      </c>
      <c r="D466" s="10">
        <v>2531690.6</v>
      </c>
      <c r="E466" s="10">
        <v>242725.98540000001</v>
      </c>
      <c r="F466" s="10"/>
      <c r="G466" s="10"/>
      <c r="H466" s="10"/>
      <c r="I466" s="10">
        <f t="shared" si="24"/>
        <v>9.5768475083252831</v>
      </c>
      <c r="J466" s="10">
        <f t="shared" si="25"/>
        <v>9.5875058903327286</v>
      </c>
      <c r="K466" s="10">
        <v>65566.622329999998</v>
      </c>
      <c r="L466" s="10" t="s">
        <v>1025</v>
      </c>
    </row>
    <row r="467" spans="1:13" x14ac:dyDescent="0.2">
      <c r="A467" s="6" t="s">
        <v>477</v>
      </c>
      <c r="B467" s="7" t="s">
        <v>554</v>
      </c>
      <c r="C467" s="10">
        <v>432906.3</v>
      </c>
      <c r="D467" s="10">
        <v>432906.3</v>
      </c>
      <c r="E467" s="10">
        <v>3631.4</v>
      </c>
      <c r="F467" s="10"/>
      <c r="G467" s="10"/>
      <c r="H467" s="10"/>
      <c r="I467" s="10">
        <f t="shared" si="24"/>
        <v>0.83884203117395151</v>
      </c>
      <c r="J467" s="10">
        <f t="shared" si="25"/>
        <v>0.83884203117395151</v>
      </c>
      <c r="K467" s="10">
        <v>36.4</v>
      </c>
      <c r="L467" s="10" t="s">
        <v>1025</v>
      </c>
    </row>
    <row r="468" spans="1:13" x14ac:dyDescent="0.2">
      <c r="A468" s="6" t="s">
        <v>478</v>
      </c>
      <c r="B468" s="7" t="s">
        <v>555</v>
      </c>
      <c r="C468" s="10">
        <v>145672.6</v>
      </c>
      <c r="D468" s="10">
        <v>143625.70000000001</v>
      </c>
      <c r="E468" s="10">
        <v>56554.26253</v>
      </c>
      <c r="F468" s="10"/>
      <c r="G468" s="10"/>
      <c r="H468" s="10"/>
      <c r="I468" s="10">
        <f t="shared" si="24"/>
        <v>38.822855176608364</v>
      </c>
      <c r="J468" s="10">
        <f t="shared" si="25"/>
        <v>39.376144053605998</v>
      </c>
      <c r="K468" s="10">
        <v>42094.264990000003</v>
      </c>
      <c r="L468" s="10">
        <f t="shared" si="23"/>
        <v>134.35146698353122</v>
      </c>
    </row>
    <row r="469" spans="1:13" x14ac:dyDescent="0.2">
      <c r="A469" s="4" t="s">
        <v>479</v>
      </c>
      <c r="B469" s="5" t="s">
        <v>556</v>
      </c>
      <c r="C469" s="9">
        <v>139898.4</v>
      </c>
      <c r="D469" s="9">
        <v>139898.4</v>
      </c>
      <c r="E469" s="9">
        <v>29510.259269999999</v>
      </c>
      <c r="F469" s="9"/>
      <c r="G469" s="9"/>
      <c r="H469" s="9"/>
      <c r="I469" s="9">
        <f t="shared" si="24"/>
        <v>21.094064885659879</v>
      </c>
      <c r="J469" s="9">
        <f t="shared" si="25"/>
        <v>21.094064885659879</v>
      </c>
      <c r="K469" s="9">
        <v>27484.76238</v>
      </c>
      <c r="L469" s="9">
        <f t="shared" si="23"/>
        <v>107.36952665624608</v>
      </c>
    </row>
    <row r="470" spans="1:13" x14ac:dyDescent="0.2">
      <c r="A470" s="6" t="s">
        <v>480</v>
      </c>
      <c r="B470" s="7" t="s">
        <v>557</v>
      </c>
      <c r="C470" s="10">
        <v>1706.2</v>
      </c>
      <c r="D470" s="10">
        <v>1706.2</v>
      </c>
      <c r="E470" s="10">
        <v>235.30960999999999</v>
      </c>
      <c r="F470" s="10"/>
      <c r="G470" s="10"/>
      <c r="H470" s="10"/>
      <c r="I470" s="10">
        <f t="shared" si="24"/>
        <v>13.791443558785604</v>
      </c>
      <c r="J470" s="10">
        <f t="shared" si="25"/>
        <v>13.791443558785604</v>
      </c>
      <c r="K470" s="10">
        <v>0</v>
      </c>
      <c r="L470" s="10">
        <v>0</v>
      </c>
    </row>
    <row r="471" spans="1:13" x14ac:dyDescent="0.2">
      <c r="A471" s="6" t="s">
        <v>481</v>
      </c>
      <c r="B471" s="7" t="s">
        <v>558</v>
      </c>
      <c r="C471" s="10">
        <v>25723.1</v>
      </c>
      <c r="D471" s="10">
        <v>25723.1</v>
      </c>
      <c r="E471" s="10">
        <v>7395.6392999999998</v>
      </c>
      <c r="F471" s="10"/>
      <c r="G471" s="10"/>
      <c r="H471" s="10"/>
      <c r="I471" s="10">
        <f t="shared" si="24"/>
        <v>28.750964308345416</v>
      </c>
      <c r="J471" s="10">
        <f t="shared" si="25"/>
        <v>28.750964308345416</v>
      </c>
      <c r="K471" s="10">
        <v>6820.0126200000004</v>
      </c>
      <c r="L471" s="10">
        <f t="shared" si="23"/>
        <v>108.4402582821027</v>
      </c>
    </row>
    <row r="472" spans="1:13" x14ac:dyDescent="0.2">
      <c r="A472" s="6" t="s">
        <v>482</v>
      </c>
      <c r="B472" s="7" t="s">
        <v>559</v>
      </c>
      <c r="C472" s="10">
        <v>112469.1</v>
      </c>
      <c r="D472" s="10">
        <v>112469.1</v>
      </c>
      <c r="E472" s="10">
        <v>21879.310359999999</v>
      </c>
      <c r="F472" s="10"/>
      <c r="G472" s="10"/>
      <c r="H472" s="10"/>
      <c r="I472" s="10">
        <f t="shared" si="24"/>
        <v>19.45361913627832</v>
      </c>
      <c r="J472" s="10">
        <f t="shared" si="25"/>
        <v>19.45361913627832</v>
      </c>
      <c r="K472" s="10">
        <v>20664.749760000002</v>
      </c>
      <c r="L472" s="10">
        <f t="shared" si="23"/>
        <v>105.87745128349427</v>
      </c>
    </row>
    <row r="473" spans="1:13" x14ac:dyDescent="0.2">
      <c r="A473" s="4" t="s">
        <v>483</v>
      </c>
      <c r="B473" s="5" t="s">
        <v>560</v>
      </c>
      <c r="C473" s="9">
        <f>C474+C475+C476+C477+C478+C479+C480</f>
        <v>14705368.600000001</v>
      </c>
      <c r="D473" s="9">
        <v>15050335.332700001</v>
      </c>
      <c r="E473" s="9">
        <v>5610452.4607600002</v>
      </c>
      <c r="F473" s="9"/>
      <c r="G473" s="9"/>
      <c r="H473" s="9"/>
      <c r="I473" s="9">
        <f t="shared" si="24"/>
        <v>38.152409595227688</v>
      </c>
      <c r="J473" s="9">
        <f t="shared" si="25"/>
        <v>37.27792329364329</v>
      </c>
      <c r="K473" s="9">
        <v>5433713.4447600003</v>
      </c>
      <c r="L473" s="9">
        <f t="shared" si="23"/>
        <v>103.25263777335255</v>
      </c>
      <c r="M473" s="22"/>
    </row>
    <row r="474" spans="1:13" x14ac:dyDescent="0.2">
      <c r="A474" s="6" t="s">
        <v>484</v>
      </c>
      <c r="B474" s="7" t="s">
        <v>561</v>
      </c>
      <c r="C474" s="10">
        <v>3270170.9</v>
      </c>
      <c r="D474" s="10">
        <v>3323799.5</v>
      </c>
      <c r="E474" s="10">
        <v>1191644.39601</v>
      </c>
      <c r="F474" s="10"/>
      <c r="G474" s="10"/>
      <c r="H474" s="10"/>
      <c r="I474" s="10">
        <f t="shared" si="24"/>
        <v>36.439820194412469</v>
      </c>
      <c r="J474" s="10">
        <f t="shared" si="25"/>
        <v>35.851873616624594</v>
      </c>
      <c r="K474" s="10">
        <v>1116081.2308699999</v>
      </c>
      <c r="L474" s="10">
        <f t="shared" si="23"/>
        <v>106.77040013307075</v>
      </c>
    </row>
    <row r="475" spans="1:13" x14ac:dyDescent="0.2">
      <c r="A475" s="6" t="s">
        <v>485</v>
      </c>
      <c r="B475" s="7" t="s">
        <v>562</v>
      </c>
      <c r="C475" s="10">
        <v>8750660.5</v>
      </c>
      <c r="D475" s="10">
        <v>9033852.5999999996</v>
      </c>
      <c r="E475" s="10">
        <v>3326696.4860200002</v>
      </c>
      <c r="F475" s="10"/>
      <c r="G475" s="10"/>
      <c r="H475" s="10"/>
      <c r="I475" s="10">
        <f t="shared" si="24"/>
        <v>38.016518707587849</v>
      </c>
      <c r="J475" s="10">
        <f t="shared" si="25"/>
        <v>36.824781555767252</v>
      </c>
      <c r="K475" s="10">
        <v>3197679.9192399997</v>
      </c>
      <c r="L475" s="10">
        <f t="shared" si="23"/>
        <v>104.03469296610099</v>
      </c>
    </row>
    <row r="476" spans="1:13" x14ac:dyDescent="0.2">
      <c r="A476" s="6" t="s">
        <v>486</v>
      </c>
      <c r="B476" s="7" t="s">
        <v>563</v>
      </c>
      <c r="C476" s="10">
        <v>326958.59999999998</v>
      </c>
      <c r="D476" s="10">
        <v>326958.59999999998</v>
      </c>
      <c r="E476" s="10">
        <v>99139.964000000007</v>
      </c>
      <c r="F476" s="10"/>
      <c r="G476" s="10"/>
      <c r="H476" s="10"/>
      <c r="I476" s="10">
        <f t="shared" si="24"/>
        <v>30.321870720023885</v>
      </c>
      <c r="J476" s="10">
        <f t="shared" si="25"/>
        <v>30.321870720023885</v>
      </c>
      <c r="K476" s="10">
        <v>122363.24800000001</v>
      </c>
      <c r="L476" s="10">
        <f t="shared" si="23"/>
        <v>81.021030105379353</v>
      </c>
    </row>
    <row r="477" spans="1:13" x14ac:dyDescent="0.2">
      <c r="A477" s="6" t="s">
        <v>487</v>
      </c>
      <c r="B477" s="7" t="s">
        <v>564</v>
      </c>
      <c r="C477" s="10">
        <v>1732674.3</v>
      </c>
      <c r="D477" s="10">
        <v>1740820.34</v>
      </c>
      <c r="E477" s="10">
        <v>757415.34164</v>
      </c>
      <c r="F477" s="10"/>
      <c r="G477" s="10"/>
      <c r="H477" s="10"/>
      <c r="I477" s="10">
        <f t="shared" si="24"/>
        <v>43.713659378453293</v>
      </c>
      <c r="J477" s="10">
        <f t="shared" si="25"/>
        <v>43.509104543206334</v>
      </c>
      <c r="K477" s="10">
        <v>743181.75089999998</v>
      </c>
      <c r="L477" s="10">
        <f t="shared" si="23"/>
        <v>101.91522339222713</v>
      </c>
    </row>
    <row r="478" spans="1:13" x14ac:dyDescent="0.2">
      <c r="A478" s="6" t="s">
        <v>488</v>
      </c>
      <c r="B478" s="7" t="s">
        <v>565</v>
      </c>
      <c r="C478" s="10">
        <v>112274.1</v>
      </c>
      <c r="D478" s="10">
        <v>112274.1</v>
      </c>
      <c r="E478" s="10">
        <v>28619.200000000001</v>
      </c>
      <c r="F478" s="10"/>
      <c r="G478" s="10"/>
      <c r="H478" s="10"/>
      <c r="I478" s="10">
        <f t="shared" si="24"/>
        <v>25.490473760199368</v>
      </c>
      <c r="J478" s="10">
        <f t="shared" si="25"/>
        <v>25.490473760199368</v>
      </c>
      <c r="K478" s="10">
        <v>26361.998</v>
      </c>
      <c r="L478" s="10">
        <f t="shared" si="23"/>
        <v>108.56233279435041</v>
      </c>
    </row>
    <row r="479" spans="1:13" x14ac:dyDescent="0.2">
      <c r="A479" s="6" t="s">
        <v>489</v>
      </c>
      <c r="B479" s="7" t="s">
        <v>566</v>
      </c>
      <c r="C479" s="10">
        <v>207186.9</v>
      </c>
      <c r="D479" s="10">
        <v>207186.8927</v>
      </c>
      <c r="E479" s="10">
        <v>100110.31488999999</v>
      </c>
      <c r="F479" s="10"/>
      <c r="G479" s="10"/>
      <c r="H479" s="10"/>
      <c r="I479" s="10">
        <f t="shared" si="24"/>
        <v>48.318843947180056</v>
      </c>
      <c r="J479" s="10">
        <f t="shared" si="25"/>
        <v>48.318845649640849</v>
      </c>
      <c r="K479" s="10">
        <v>95785.655930000008</v>
      </c>
      <c r="L479" s="10">
        <f t="shared" si="23"/>
        <v>104.51493380507874</v>
      </c>
    </row>
    <row r="480" spans="1:13" x14ac:dyDescent="0.2">
      <c r="A480" s="6" t="s">
        <v>490</v>
      </c>
      <c r="B480" s="7" t="s">
        <v>567</v>
      </c>
      <c r="C480" s="10">
        <v>305443.3</v>
      </c>
      <c r="D480" s="10">
        <v>305443.3</v>
      </c>
      <c r="E480" s="10">
        <v>106826.7582</v>
      </c>
      <c r="F480" s="10"/>
      <c r="G480" s="10"/>
      <c r="H480" s="10"/>
      <c r="I480" s="10">
        <f t="shared" si="24"/>
        <v>34.974333436025603</v>
      </c>
      <c r="J480" s="10">
        <f t="shared" si="25"/>
        <v>34.974333436025603</v>
      </c>
      <c r="K480" s="10">
        <v>132259.64181999999</v>
      </c>
      <c r="L480" s="10">
        <f t="shared" si="23"/>
        <v>80.770488056656689</v>
      </c>
    </row>
    <row r="481" spans="1:12" x14ac:dyDescent="0.2">
      <c r="A481" s="4" t="s">
        <v>491</v>
      </c>
      <c r="B481" s="5" t="s">
        <v>568</v>
      </c>
      <c r="C481" s="9">
        <v>1902119.5</v>
      </c>
      <c r="D481" s="9">
        <v>1902119.5</v>
      </c>
      <c r="E481" s="9">
        <v>628822.18125999998</v>
      </c>
      <c r="F481" s="9"/>
      <c r="G481" s="9"/>
      <c r="H481" s="9"/>
      <c r="I481" s="9">
        <f t="shared" si="24"/>
        <v>33.059026063294127</v>
      </c>
      <c r="J481" s="9">
        <f t="shared" si="25"/>
        <v>33.059026063294127</v>
      </c>
      <c r="K481" s="9">
        <v>637761.24225000001</v>
      </c>
      <c r="L481" s="9">
        <f t="shared" si="23"/>
        <v>98.598368731460809</v>
      </c>
    </row>
    <row r="482" spans="1:12" x14ac:dyDescent="0.2">
      <c r="A482" s="6" t="s">
        <v>492</v>
      </c>
      <c r="B482" s="7" t="s">
        <v>569</v>
      </c>
      <c r="C482" s="10">
        <v>1815084.3</v>
      </c>
      <c r="D482" s="10">
        <v>1815084.3</v>
      </c>
      <c r="E482" s="10">
        <v>594634.70559000003</v>
      </c>
      <c r="F482" s="10"/>
      <c r="G482" s="10"/>
      <c r="H482" s="10"/>
      <c r="I482" s="10">
        <f t="shared" si="24"/>
        <v>32.760721118572839</v>
      </c>
      <c r="J482" s="10">
        <f t="shared" si="25"/>
        <v>32.760721118572839</v>
      </c>
      <c r="K482" s="10">
        <v>609616.6433</v>
      </c>
      <c r="L482" s="10">
        <f t="shared" si="23"/>
        <v>97.54240015021584</v>
      </c>
    </row>
    <row r="483" spans="1:12" x14ac:dyDescent="0.2">
      <c r="A483" s="6" t="s">
        <v>493</v>
      </c>
      <c r="B483" s="7" t="s">
        <v>570</v>
      </c>
      <c r="C483" s="10">
        <v>12594.4</v>
      </c>
      <c r="D483" s="10">
        <v>12594.4</v>
      </c>
      <c r="E483" s="10">
        <v>5600</v>
      </c>
      <c r="F483" s="10"/>
      <c r="G483" s="10"/>
      <c r="H483" s="10"/>
      <c r="I483" s="10">
        <f t="shared" si="24"/>
        <v>44.464206313917302</v>
      </c>
      <c r="J483" s="10">
        <f t="shared" si="25"/>
        <v>44.464206313917302</v>
      </c>
      <c r="K483" s="10">
        <v>4600</v>
      </c>
      <c r="L483" s="10">
        <f t="shared" si="23"/>
        <v>121.73913043478262</v>
      </c>
    </row>
    <row r="484" spans="1:12" x14ac:dyDescent="0.2">
      <c r="A484" s="6" t="s">
        <v>494</v>
      </c>
      <c r="B484" s="7" t="s">
        <v>571</v>
      </c>
      <c r="C484" s="10">
        <v>74440.800000000003</v>
      </c>
      <c r="D484" s="10">
        <v>74440.800000000003</v>
      </c>
      <c r="E484" s="10">
        <v>28587.475670000003</v>
      </c>
      <c r="F484" s="10"/>
      <c r="G484" s="10"/>
      <c r="H484" s="10"/>
      <c r="I484" s="10">
        <f t="shared" si="24"/>
        <v>38.402966746730286</v>
      </c>
      <c r="J484" s="10">
        <f t="shared" si="25"/>
        <v>38.402966746730286</v>
      </c>
      <c r="K484" s="10">
        <v>23544.59895</v>
      </c>
      <c r="L484" s="10">
        <f t="shared" si="23"/>
        <v>121.41840143766815</v>
      </c>
    </row>
    <row r="485" spans="1:12" x14ac:dyDescent="0.2">
      <c r="A485" s="4" t="s">
        <v>495</v>
      </c>
      <c r="B485" s="5" t="s">
        <v>572</v>
      </c>
      <c r="C485" s="9">
        <f>C486+C487+C488+C489+C490+C491+C492</f>
        <v>8041162.6999999993</v>
      </c>
      <c r="D485" s="9">
        <v>8045139.5599999996</v>
      </c>
      <c r="E485" s="9">
        <v>1979145.54388</v>
      </c>
      <c r="F485" s="9"/>
      <c r="G485" s="9"/>
      <c r="H485" s="9"/>
      <c r="I485" s="9">
        <f t="shared" si="24"/>
        <v>24.612678759503275</v>
      </c>
      <c r="J485" s="9">
        <f t="shared" si="25"/>
        <v>24.600512261094948</v>
      </c>
      <c r="K485" s="9">
        <v>1590813.1073599998</v>
      </c>
      <c r="L485" s="9">
        <f t="shared" si="23"/>
        <v>124.41094021185488</v>
      </c>
    </row>
    <row r="486" spans="1:12" x14ac:dyDescent="0.2">
      <c r="A486" s="6" t="s">
        <v>496</v>
      </c>
      <c r="B486" s="7" t="s">
        <v>573</v>
      </c>
      <c r="C486" s="10">
        <v>3722030.1</v>
      </c>
      <c r="D486" s="10">
        <v>3679759.2</v>
      </c>
      <c r="E486" s="10">
        <v>548956.98089000001</v>
      </c>
      <c r="F486" s="10"/>
      <c r="G486" s="10"/>
      <c r="H486" s="10"/>
      <c r="I486" s="10">
        <f t="shared" si="24"/>
        <v>14.748859255329505</v>
      </c>
      <c r="J486" s="10">
        <f t="shared" si="25"/>
        <v>14.918285438079751</v>
      </c>
      <c r="K486" s="10">
        <v>514848.89610000001</v>
      </c>
      <c r="L486" s="10">
        <f t="shared" si="23"/>
        <v>106.62487286043924</v>
      </c>
    </row>
    <row r="487" spans="1:12" x14ac:dyDescent="0.2">
      <c r="A487" s="6" t="s">
        <v>497</v>
      </c>
      <c r="B487" s="8" t="s">
        <v>574</v>
      </c>
      <c r="C487" s="10">
        <v>2208028.5</v>
      </c>
      <c r="D487" s="10">
        <v>2214361.27</v>
      </c>
      <c r="E487" s="10">
        <v>861485.40064000001</v>
      </c>
      <c r="F487" s="10"/>
      <c r="G487" s="10"/>
      <c r="H487" s="10"/>
      <c r="I487" s="10">
        <f t="shared" si="24"/>
        <v>39.016045338182906</v>
      </c>
      <c r="J487" s="10">
        <f t="shared" si="25"/>
        <v>38.904464791330099</v>
      </c>
      <c r="K487" s="10">
        <v>551352.33657000004</v>
      </c>
      <c r="L487" s="10">
        <f t="shared" si="23"/>
        <v>156.24952385245314</v>
      </c>
    </row>
    <row r="488" spans="1:12" x14ac:dyDescent="0.2">
      <c r="A488" s="6" t="s">
        <v>498</v>
      </c>
      <c r="B488" s="8" t="s">
        <v>575</v>
      </c>
      <c r="C488" s="10">
        <v>52174.5</v>
      </c>
      <c r="D488" s="10">
        <v>48174.6</v>
      </c>
      <c r="E488" s="10">
        <v>17054.489559999998</v>
      </c>
      <c r="F488" s="10"/>
      <c r="G488" s="10"/>
      <c r="H488" s="10"/>
      <c r="I488" s="10">
        <f t="shared" si="24"/>
        <v>32.687403923372528</v>
      </c>
      <c r="J488" s="10">
        <f t="shared" si="25"/>
        <v>35.401413940126119</v>
      </c>
      <c r="K488" s="10">
        <v>17273.917420000002</v>
      </c>
      <c r="L488" s="10">
        <f t="shared" si="23"/>
        <v>98.729715705680363</v>
      </c>
    </row>
    <row r="489" spans="1:12" x14ac:dyDescent="0.2">
      <c r="A489" s="6" t="s">
        <v>499</v>
      </c>
      <c r="B489" s="8" t="s">
        <v>576</v>
      </c>
      <c r="C489" s="10">
        <v>359403</v>
      </c>
      <c r="D489" s="10">
        <v>374845.41200000001</v>
      </c>
      <c r="E489" s="10">
        <v>97348.659159999996</v>
      </c>
      <c r="F489" s="10"/>
      <c r="G489" s="10"/>
      <c r="H489" s="10"/>
      <c r="I489" s="10">
        <f t="shared" si="24"/>
        <v>27.086212179642349</v>
      </c>
      <c r="J489" s="10">
        <f t="shared" si="25"/>
        <v>25.970348320549803</v>
      </c>
      <c r="K489" s="10">
        <v>64367.767999999996</v>
      </c>
      <c r="L489" s="10">
        <f t="shared" si="23"/>
        <v>151.23820847726148</v>
      </c>
    </row>
    <row r="490" spans="1:12" x14ac:dyDescent="0.2">
      <c r="A490" s="6" t="s">
        <v>500</v>
      </c>
      <c r="B490" s="8" t="s">
        <v>577</v>
      </c>
      <c r="C490" s="10">
        <v>396415</v>
      </c>
      <c r="D490" s="10">
        <v>391322.7</v>
      </c>
      <c r="E490" s="10">
        <v>176492.3775</v>
      </c>
      <c r="F490" s="10"/>
      <c r="G490" s="10"/>
      <c r="H490" s="10"/>
      <c r="I490" s="10">
        <f t="shared" si="24"/>
        <v>44.522123910548288</v>
      </c>
      <c r="J490" s="10">
        <f t="shared" si="25"/>
        <v>45.101492323343365</v>
      </c>
      <c r="K490" s="10">
        <v>174954.255</v>
      </c>
      <c r="L490" s="10">
        <f t="shared" si="23"/>
        <v>100.87915695448504</v>
      </c>
    </row>
    <row r="491" spans="1:12" ht="25.5" x14ac:dyDescent="0.2">
      <c r="A491" s="6" t="s">
        <v>501</v>
      </c>
      <c r="B491" s="8" t="s">
        <v>578</v>
      </c>
      <c r="C491" s="10">
        <v>126692.8</v>
      </c>
      <c r="D491" s="10">
        <v>119566.55579000001</v>
      </c>
      <c r="E491" s="10">
        <v>39347.286990000001</v>
      </c>
      <c r="F491" s="10"/>
      <c r="G491" s="10"/>
      <c r="H491" s="10"/>
      <c r="I491" s="10">
        <f t="shared" si="24"/>
        <v>31.057240024689641</v>
      </c>
      <c r="J491" s="10">
        <f t="shared" si="25"/>
        <v>32.908271656756064</v>
      </c>
      <c r="K491" s="10">
        <v>34042.577969999998</v>
      </c>
      <c r="L491" s="10">
        <f t="shared" si="23"/>
        <v>115.58257140418324</v>
      </c>
    </row>
    <row r="492" spans="1:12" ht="12.75" customHeight="1" x14ac:dyDescent="0.2">
      <c r="A492" s="6" t="s">
        <v>502</v>
      </c>
      <c r="B492" s="7" t="s">
        <v>579</v>
      </c>
      <c r="C492" s="10">
        <v>1176418.8</v>
      </c>
      <c r="D492" s="10">
        <v>1217109.8222100001</v>
      </c>
      <c r="E492" s="10">
        <v>238460.34913999998</v>
      </c>
      <c r="F492" s="10"/>
      <c r="G492" s="10"/>
      <c r="H492" s="10"/>
      <c r="I492" s="10">
        <f t="shared" si="24"/>
        <v>20.270021963266821</v>
      </c>
      <c r="J492" s="10">
        <f t="shared" si="25"/>
        <v>19.592344485973264</v>
      </c>
      <c r="K492" s="10">
        <v>233973.35630000001</v>
      </c>
      <c r="L492" s="10">
        <f t="shared" si="23"/>
        <v>101.91773666495887</v>
      </c>
    </row>
    <row r="493" spans="1:12" x14ac:dyDescent="0.2">
      <c r="A493" s="4" t="s">
        <v>503</v>
      </c>
      <c r="B493" s="5" t="s">
        <v>580</v>
      </c>
      <c r="C493" s="9">
        <f>C494+C495+C496+C497+C498</f>
        <v>16237130.9</v>
      </c>
      <c r="D493" s="9">
        <v>16237230.9</v>
      </c>
      <c r="E493" s="9">
        <v>6681829.22303</v>
      </c>
      <c r="F493" s="9"/>
      <c r="G493" s="9"/>
      <c r="H493" s="9"/>
      <c r="I493" s="9">
        <f t="shared" si="24"/>
        <v>41.151538804370915</v>
      </c>
      <c r="J493" s="9">
        <f t="shared" si="25"/>
        <v>41.151285364981781</v>
      </c>
      <c r="K493" s="9">
        <v>6381767.3613900002</v>
      </c>
      <c r="L493" s="9">
        <f t="shared" si="23"/>
        <v>104.70186148519591</v>
      </c>
    </row>
    <row r="494" spans="1:12" x14ac:dyDescent="0.2">
      <c r="A494" s="6" t="s">
        <v>504</v>
      </c>
      <c r="B494" s="7" t="s">
        <v>581</v>
      </c>
      <c r="C494" s="10">
        <v>115362.2</v>
      </c>
      <c r="D494" s="10">
        <v>115362.2</v>
      </c>
      <c r="E494" s="10">
        <v>47847.378060000003</v>
      </c>
      <c r="F494" s="10"/>
      <c r="G494" s="10"/>
      <c r="H494" s="10"/>
      <c r="I494" s="10">
        <f t="shared" si="24"/>
        <v>41.475785014502151</v>
      </c>
      <c r="J494" s="10">
        <f t="shared" si="25"/>
        <v>41.475785014502151</v>
      </c>
      <c r="K494" s="10">
        <v>49767.17686</v>
      </c>
      <c r="L494" s="10">
        <f t="shared" si="23"/>
        <v>96.14243981449745</v>
      </c>
    </row>
    <row r="495" spans="1:12" x14ac:dyDescent="0.2">
      <c r="A495" s="6" t="s">
        <v>505</v>
      </c>
      <c r="B495" s="7" t="s">
        <v>582</v>
      </c>
      <c r="C495" s="10">
        <v>1962032</v>
      </c>
      <c r="D495" s="10">
        <v>1962032</v>
      </c>
      <c r="E495" s="10">
        <v>815279.90413000004</v>
      </c>
      <c r="F495" s="10"/>
      <c r="G495" s="10"/>
      <c r="H495" s="10"/>
      <c r="I495" s="10">
        <f t="shared" si="24"/>
        <v>41.55283421116475</v>
      </c>
      <c r="J495" s="10">
        <f t="shared" si="25"/>
        <v>41.55283421116475</v>
      </c>
      <c r="K495" s="10">
        <v>689644.00824999996</v>
      </c>
      <c r="L495" s="10">
        <f t="shared" si="23"/>
        <v>118.21749980817006</v>
      </c>
    </row>
    <row r="496" spans="1:12" x14ac:dyDescent="0.2">
      <c r="A496" s="6" t="s">
        <v>506</v>
      </c>
      <c r="B496" s="7" t="s">
        <v>583</v>
      </c>
      <c r="C496" s="10">
        <v>9938041.9000000004</v>
      </c>
      <c r="D496" s="10">
        <v>9938141.9000000004</v>
      </c>
      <c r="E496" s="10">
        <v>4272144.3939899998</v>
      </c>
      <c r="F496" s="10"/>
      <c r="G496" s="10"/>
      <c r="H496" s="10"/>
      <c r="I496" s="10">
        <f t="shared" si="24"/>
        <v>42.987788107333294</v>
      </c>
      <c r="J496" s="10">
        <f t="shared" si="25"/>
        <v>42.987355553757986</v>
      </c>
      <c r="K496" s="10">
        <v>4490398.1894300003</v>
      </c>
      <c r="L496" s="10">
        <f t="shared" si="23"/>
        <v>95.139544730047533</v>
      </c>
    </row>
    <row r="497" spans="1:12" x14ac:dyDescent="0.2">
      <c r="A497" s="6" t="s">
        <v>507</v>
      </c>
      <c r="B497" s="7" t="s">
        <v>584</v>
      </c>
      <c r="C497" s="10">
        <v>3848695.2</v>
      </c>
      <c r="D497" s="10">
        <v>3848695.2</v>
      </c>
      <c r="E497" s="10">
        <v>1418851.8426700002</v>
      </c>
      <c r="F497" s="10"/>
      <c r="G497" s="10"/>
      <c r="H497" s="10"/>
      <c r="I497" s="10">
        <f t="shared" si="24"/>
        <v>36.865788765761451</v>
      </c>
      <c r="J497" s="10">
        <f t="shared" si="25"/>
        <v>36.865788765761451</v>
      </c>
      <c r="K497" s="10">
        <v>1028985.13255</v>
      </c>
      <c r="L497" s="10">
        <f t="shared" si="23"/>
        <v>137.88846872392065</v>
      </c>
    </row>
    <row r="498" spans="1:12" x14ac:dyDescent="0.2">
      <c r="A498" s="6" t="s">
        <v>508</v>
      </c>
      <c r="B498" s="7" t="s">
        <v>585</v>
      </c>
      <c r="C498" s="10">
        <v>372999.6</v>
      </c>
      <c r="D498" s="10">
        <v>372999.6</v>
      </c>
      <c r="E498" s="10">
        <v>127705.70418</v>
      </c>
      <c r="F498" s="10"/>
      <c r="G498" s="10"/>
      <c r="H498" s="10"/>
      <c r="I498" s="10">
        <f t="shared" si="24"/>
        <v>34.23749091956131</v>
      </c>
      <c r="J498" s="10">
        <f t="shared" si="25"/>
        <v>34.23749091956131</v>
      </c>
      <c r="K498" s="10">
        <v>122972.85429999999</v>
      </c>
      <c r="L498" s="10">
        <f t="shared" si="23"/>
        <v>103.84869482532619</v>
      </c>
    </row>
    <row r="499" spans="1:12" x14ac:dyDescent="0.2">
      <c r="A499" s="4" t="s">
        <v>509</v>
      </c>
      <c r="B499" s="5" t="s">
        <v>586</v>
      </c>
      <c r="C499" s="9">
        <f>C500+C501+C502</f>
        <v>889393.8</v>
      </c>
      <c r="D499" s="9">
        <v>889393.8</v>
      </c>
      <c r="E499" s="9">
        <v>238359.64759000001</v>
      </c>
      <c r="F499" s="9"/>
      <c r="G499" s="9"/>
      <c r="H499" s="9"/>
      <c r="I499" s="9">
        <f t="shared" si="24"/>
        <v>26.800237149168343</v>
      </c>
      <c r="J499" s="9">
        <f t="shared" si="25"/>
        <v>26.800237149168343</v>
      </c>
      <c r="K499" s="9">
        <v>239349.19013</v>
      </c>
      <c r="L499" s="9">
        <f t="shared" si="23"/>
        <v>99.586569505640469</v>
      </c>
    </row>
    <row r="500" spans="1:12" x14ac:dyDescent="0.2">
      <c r="A500" s="6" t="s">
        <v>510</v>
      </c>
      <c r="B500" s="7" t="s">
        <v>587</v>
      </c>
      <c r="C500" s="10">
        <v>494429.9</v>
      </c>
      <c r="D500" s="10">
        <v>494403.9</v>
      </c>
      <c r="E500" s="10">
        <v>86499.056180000014</v>
      </c>
      <c r="F500" s="10"/>
      <c r="G500" s="10"/>
      <c r="H500" s="10"/>
      <c r="I500" s="10">
        <f t="shared" si="24"/>
        <v>17.494705757074968</v>
      </c>
      <c r="J500" s="10">
        <f t="shared" si="25"/>
        <v>17.495625778841955</v>
      </c>
      <c r="K500" s="10">
        <v>86694.140650000001</v>
      </c>
      <c r="L500" s="10">
        <f t="shared" si="23"/>
        <v>99.774973869586432</v>
      </c>
    </row>
    <row r="501" spans="1:12" x14ac:dyDescent="0.2">
      <c r="A501" s="6" t="s">
        <v>511</v>
      </c>
      <c r="B501" s="7" t="s">
        <v>588</v>
      </c>
      <c r="C501" s="10">
        <v>372030.5</v>
      </c>
      <c r="D501" s="10">
        <v>371815.4</v>
      </c>
      <c r="E501" s="10">
        <v>143062.35338999997</v>
      </c>
      <c r="F501" s="10"/>
      <c r="G501" s="10"/>
      <c r="H501" s="10"/>
      <c r="I501" s="10">
        <f t="shared" si="24"/>
        <v>38.454469026061027</v>
      </c>
      <c r="J501" s="10">
        <f t="shared" si="25"/>
        <v>38.476715431905177</v>
      </c>
      <c r="K501" s="10">
        <v>144851.87969</v>
      </c>
      <c r="L501" s="10">
        <f t="shared" si="23"/>
        <v>98.764581927531893</v>
      </c>
    </row>
    <row r="502" spans="1:12" x14ac:dyDescent="0.2">
      <c r="A502" s="6" t="s">
        <v>512</v>
      </c>
      <c r="B502" s="7" t="s">
        <v>589</v>
      </c>
      <c r="C502" s="10">
        <v>22933.4</v>
      </c>
      <c r="D502" s="10">
        <v>23174.5</v>
      </c>
      <c r="E502" s="10">
        <v>8798.2380199999989</v>
      </c>
      <c r="F502" s="10"/>
      <c r="G502" s="10"/>
      <c r="H502" s="10"/>
      <c r="I502" s="10">
        <f t="shared" si="24"/>
        <v>38.364298446806835</v>
      </c>
      <c r="J502" s="10">
        <f t="shared" si="25"/>
        <v>37.965168698353793</v>
      </c>
      <c r="K502" s="10">
        <v>7803.1697899999999</v>
      </c>
      <c r="L502" s="10">
        <f t="shared" si="23"/>
        <v>112.75210275797419</v>
      </c>
    </row>
    <row r="503" spans="1:12" x14ac:dyDescent="0.2">
      <c r="A503" s="4" t="s">
        <v>513</v>
      </c>
      <c r="B503" s="5" t="s">
        <v>590</v>
      </c>
      <c r="C503" s="9">
        <v>183749.9</v>
      </c>
      <c r="D503" s="9">
        <v>183749.9</v>
      </c>
      <c r="E503" s="9">
        <v>63954.479079999997</v>
      </c>
      <c r="F503" s="9"/>
      <c r="G503" s="9"/>
      <c r="H503" s="9"/>
      <c r="I503" s="9">
        <f t="shared" si="24"/>
        <v>34.805177624586463</v>
      </c>
      <c r="J503" s="9">
        <f t="shared" si="25"/>
        <v>34.805177624586463</v>
      </c>
      <c r="K503" s="9">
        <v>77202.128159999993</v>
      </c>
      <c r="L503" s="9">
        <f t="shared" si="23"/>
        <v>82.840305836460246</v>
      </c>
    </row>
    <row r="504" spans="1:12" x14ac:dyDescent="0.2">
      <c r="A504" s="6" t="s">
        <v>514</v>
      </c>
      <c r="B504" s="7" t="s">
        <v>591</v>
      </c>
      <c r="C504" s="10">
        <v>23705.5</v>
      </c>
      <c r="D504" s="10">
        <v>23705.5</v>
      </c>
      <c r="E504" s="10">
        <v>11344</v>
      </c>
      <c r="F504" s="10"/>
      <c r="G504" s="10"/>
      <c r="H504" s="10"/>
      <c r="I504" s="10">
        <f t="shared" si="24"/>
        <v>47.853873573643249</v>
      </c>
      <c r="J504" s="10">
        <f t="shared" si="25"/>
        <v>47.853873573643249</v>
      </c>
      <c r="K504" s="10">
        <v>9720</v>
      </c>
      <c r="L504" s="10">
        <f t="shared" si="23"/>
        <v>116.70781893004116</v>
      </c>
    </row>
    <row r="505" spans="1:12" x14ac:dyDescent="0.2">
      <c r="A505" s="6" t="s">
        <v>515</v>
      </c>
      <c r="B505" s="7" t="s">
        <v>592</v>
      </c>
      <c r="C505" s="10">
        <v>37962.5</v>
      </c>
      <c r="D505" s="10">
        <v>37962.5</v>
      </c>
      <c r="E505" s="10">
        <v>17956</v>
      </c>
      <c r="F505" s="10"/>
      <c r="G505" s="10"/>
      <c r="H505" s="10"/>
      <c r="I505" s="10">
        <f t="shared" si="24"/>
        <v>47.299308528152785</v>
      </c>
      <c r="J505" s="10">
        <f t="shared" si="25"/>
        <v>47.299308528152785</v>
      </c>
      <c r="K505" s="10">
        <v>15380</v>
      </c>
      <c r="L505" s="10">
        <f t="shared" si="23"/>
        <v>116.74902470741222</v>
      </c>
    </row>
    <row r="506" spans="1:12" x14ac:dyDescent="0.2">
      <c r="A506" s="6" t="s">
        <v>516</v>
      </c>
      <c r="B506" s="7" t="s">
        <v>593</v>
      </c>
      <c r="C506" s="10">
        <v>122081.9</v>
      </c>
      <c r="D506" s="10">
        <v>122081.9</v>
      </c>
      <c r="E506" s="10">
        <v>34654.479079999997</v>
      </c>
      <c r="F506" s="10"/>
      <c r="G506" s="10"/>
      <c r="H506" s="10"/>
      <c r="I506" s="10">
        <f t="shared" si="24"/>
        <v>28.386254702785589</v>
      </c>
      <c r="J506" s="10">
        <f t="shared" si="25"/>
        <v>28.386254702785589</v>
      </c>
      <c r="K506" s="10">
        <v>52102.128159999993</v>
      </c>
      <c r="L506" s="10">
        <f t="shared" si="23"/>
        <v>66.512598052770215</v>
      </c>
    </row>
    <row r="507" spans="1:12" x14ac:dyDescent="0.2">
      <c r="A507" s="4" t="s">
        <v>517</v>
      </c>
      <c r="B507" s="5" t="s">
        <v>594</v>
      </c>
      <c r="C507" s="9">
        <v>196417</v>
      </c>
      <c r="D507" s="9">
        <v>196417</v>
      </c>
      <c r="E507" s="9">
        <v>25473.84102</v>
      </c>
      <c r="F507" s="9"/>
      <c r="G507" s="9"/>
      <c r="H507" s="9"/>
      <c r="I507" s="9">
        <f t="shared" si="24"/>
        <v>12.969264890513548</v>
      </c>
      <c r="J507" s="9">
        <f t="shared" si="25"/>
        <v>12.969264890513548</v>
      </c>
      <c r="K507" s="9">
        <v>69285.205480000004</v>
      </c>
      <c r="L507" s="9">
        <f t="shared" si="23"/>
        <v>36.76663848150573</v>
      </c>
    </row>
    <row r="508" spans="1:12" x14ac:dyDescent="0.2">
      <c r="A508" s="6" t="s">
        <v>518</v>
      </c>
      <c r="B508" s="7" t="s">
        <v>595</v>
      </c>
      <c r="C508" s="10">
        <v>196417</v>
      </c>
      <c r="D508" s="10">
        <v>196417</v>
      </c>
      <c r="E508" s="10">
        <v>25473.84102</v>
      </c>
      <c r="F508" s="10"/>
      <c r="G508" s="10"/>
      <c r="H508" s="10"/>
      <c r="I508" s="10">
        <f t="shared" si="24"/>
        <v>12.969264890513548</v>
      </c>
      <c r="J508" s="10">
        <f t="shared" si="25"/>
        <v>12.969264890513548</v>
      </c>
      <c r="K508" s="10">
        <v>69285.205480000004</v>
      </c>
      <c r="L508" s="10">
        <f t="shared" si="23"/>
        <v>36.76663848150573</v>
      </c>
    </row>
    <row r="509" spans="1:12" ht="34.5" customHeight="1" x14ac:dyDescent="0.2">
      <c r="A509" s="4" t="s">
        <v>519</v>
      </c>
      <c r="B509" s="5" t="s">
        <v>596</v>
      </c>
      <c r="C509" s="9">
        <v>2175412.1</v>
      </c>
      <c r="D509" s="9">
        <v>2175412.1</v>
      </c>
      <c r="E509" s="9">
        <v>799587.8</v>
      </c>
      <c r="F509" s="9"/>
      <c r="G509" s="9"/>
      <c r="H509" s="9"/>
      <c r="I509" s="9">
        <f t="shared" si="24"/>
        <v>36.755693323577631</v>
      </c>
      <c r="J509" s="9">
        <f t="shared" si="25"/>
        <v>36.755693323577631</v>
      </c>
      <c r="K509" s="9">
        <v>1008208.42</v>
      </c>
      <c r="L509" s="9">
        <f t="shared" si="23"/>
        <v>79.307788363838512</v>
      </c>
    </row>
    <row r="510" spans="1:12" ht="25.5" x14ac:dyDescent="0.2">
      <c r="A510" s="6" t="s">
        <v>520</v>
      </c>
      <c r="B510" s="7" t="s">
        <v>597</v>
      </c>
      <c r="C510" s="10">
        <v>938421.5</v>
      </c>
      <c r="D510" s="10">
        <v>938421.5</v>
      </c>
      <c r="E510" s="10">
        <v>477221</v>
      </c>
      <c r="F510" s="10"/>
      <c r="G510" s="10"/>
      <c r="H510" s="10"/>
      <c r="I510" s="10">
        <f t="shared" si="24"/>
        <v>50.853587646915585</v>
      </c>
      <c r="J510" s="10">
        <f t="shared" si="25"/>
        <v>50.853587646915585</v>
      </c>
      <c r="K510" s="10">
        <v>537606.6</v>
      </c>
      <c r="L510" s="10">
        <f t="shared" si="23"/>
        <v>88.767697420381381</v>
      </c>
    </row>
    <row r="511" spans="1:12" x14ac:dyDescent="0.2">
      <c r="A511" s="6" t="s">
        <v>521</v>
      </c>
      <c r="B511" s="7" t="s">
        <v>598</v>
      </c>
      <c r="C511" s="10">
        <v>1091034.3</v>
      </c>
      <c r="D511" s="10">
        <v>1091034.3</v>
      </c>
      <c r="E511" s="10">
        <v>322366.8</v>
      </c>
      <c r="F511" s="10"/>
      <c r="G511" s="10"/>
      <c r="H511" s="10"/>
      <c r="I511" s="10">
        <f t="shared" si="24"/>
        <v>29.546898754695427</v>
      </c>
      <c r="J511" s="10">
        <f t="shared" si="25"/>
        <v>29.546898754695427</v>
      </c>
      <c r="K511" s="10">
        <v>216265.5</v>
      </c>
      <c r="L511" s="10">
        <f t="shared" si="23"/>
        <v>149.06066848387744</v>
      </c>
    </row>
    <row r="512" spans="1:12" x14ac:dyDescent="0.2">
      <c r="A512" s="6" t="s">
        <v>522</v>
      </c>
      <c r="B512" s="7" t="s">
        <v>599</v>
      </c>
      <c r="C512" s="10">
        <v>145956.29999999999</v>
      </c>
      <c r="D512" s="10">
        <v>145956.29999999999</v>
      </c>
      <c r="E512" s="10">
        <v>0</v>
      </c>
      <c r="F512" s="10"/>
      <c r="G512" s="10"/>
      <c r="H512" s="10"/>
      <c r="I512" s="10">
        <f t="shared" si="24"/>
        <v>0</v>
      </c>
      <c r="J512" s="10">
        <f t="shared" si="25"/>
        <v>0</v>
      </c>
      <c r="K512" s="10">
        <v>254336.32</v>
      </c>
      <c r="L512" s="10">
        <f t="shared" si="23"/>
        <v>0</v>
      </c>
    </row>
    <row r="513" spans="1:12" x14ac:dyDescent="0.2">
      <c r="A513" s="4" t="s">
        <v>523</v>
      </c>
      <c r="B513" s="5" t="s">
        <v>445</v>
      </c>
      <c r="C513" s="9">
        <f>C7-C435</f>
        <v>-3780350.7999999821</v>
      </c>
      <c r="D513" s="9">
        <f>D7-D435</f>
        <v>-3980995.0364300013</v>
      </c>
      <c r="E513" s="9">
        <v>4504760.6000600001</v>
      </c>
      <c r="F513" s="9"/>
      <c r="G513" s="9"/>
      <c r="H513" s="9"/>
      <c r="I513" s="9">
        <v>0</v>
      </c>
      <c r="J513" s="9">
        <v>0</v>
      </c>
      <c r="K513" s="9">
        <v>4221681.8326099999</v>
      </c>
      <c r="L513" s="9">
        <f t="shared" si="23"/>
        <v>106.70535532221741</v>
      </c>
    </row>
    <row r="514" spans="1:12" x14ac:dyDescent="0.2">
      <c r="A514" s="4" t="s">
        <v>600</v>
      </c>
      <c r="B514" s="5" t="s">
        <v>445</v>
      </c>
      <c r="C514" s="9">
        <f>C515+C537</f>
        <v>3780350.799999997</v>
      </c>
      <c r="D514" s="9">
        <f>D515+D537</f>
        <v>3980995.0364300162</v>
      </c>
      <c r="E514" s="9">
        <v>-4504760.6000600001</v>
      </c>
      <c r="F514" s="9"/>
      <c r="G514" s="9"/>
      <c r="H514" s="9"/>
      <c r="I514" s="9">
        <v>0</v>
      </c>
      <c r="J514" s="9">
        <v>0</v>
      </c>
      <c r="K514" s="9">
        <v>-4221681.8326099999</v>
      </c>
      <c r="L514" s="9">
        <f t="shared" si="23"/>
        <v>106.70535532221741</v>
      </c>
    </row>
    <row r="515" spans="1:12" ht="25.5" x14ac:dyDescent="0.2">
      <c r="A515" s="4" t="s">
        <v>601</v>
      </c>
      <c r="B515" s="5" t="s">
        <v>631</v>
      </c>
      <c r="C515" s="9">
        <v>-1430247.5</v>
      </c>
      <c r="D515" s="9">
        <v>-1430247.5</v>
      </c>
      <c r="E515" s="9">
        <v>-10380665.795</v>
      </c>
      <c r="F515" s="10"/>
      <c r="G515" s="10"/>
      <c r="H515" s="10"/>
      <c r="I515" s="9" t="s">
        <v>1025</v>
      </c>
      <c r="J515" s="9" t="s">
        <v>1025</v>
      </c>
      <c r="K515" s="9">
        <v>-6183308.4212499997</v>
      </c>
      <c r="L515" s="9">
        <f t="shared" si="23"/>
        <v>167.8820639016657</v>
      </c>
    </row>
    <row r="516" spans="1:12" x14ac:dyDescent="0.2">
      <c r="A516" s="4" t="s">
        <v>602</v>
      </c>
      <c r="B516" s="5" t="s">
        <v>632</v>
      </c>
      <c r="C516" s="9">
        <v>-734037.1</v>
      </c>
      <c r="D516" s="9">
        <v>-734037.1</v>
      </c>
      <c r="E516" s="9">
        <v>-10413582.6</v>
      </c>
      <c r="F516" s="9"/>
      <c r="G516" s="9"/>
      <c r="H516" s="9"/>
      <c r="I516" s="9" t="s">
        <v>1025</v>
      </c>
      <c r="J516" s="9" t="s">
        <v>1025</v>
      </c>
      <c r="K516" s="9">
        <v>-10000000</v>
      </c>
      <c r="L516" s="9">
        <f t="shared" si="23"/>
        <v>104.13582599999999</v>
      </c>
    </row>
    <row r="517" spans="1:12" x14ac:dyDescent="0.2">
      <c r="A517" s="6" t="s">
        <v>603</v>
      </c>
      <c r="B517" s="7" t="s">
        <v>633</v>
      </c>
      <c r="C517" s="10">
        <v>18835962.899999999</v>
      </c>
      <c r="D517" s="10">
        <v>18835962.899999999</v>
      </c>
      <c r="E517" s="10">
        <v>0</v>
      </c>
      <c r="F517" s="10"/>
      <c r="G517" s="10"/>
      <c r="H517" s="10"/>
      <c r="I517" s="10">
        <f t="shared" si="24"/>
        <v>0</v>
      </c>
      <c r="J517" s="10">
        <f t="shared" si="25"/>
        <v>0</v>
      </c>
      <c r="K517" s="10">
        <v>0</v>
      </c>
      <c r="L517" s="10">
        <v>0</v>
      </c>
    </row>
    <row r="518" spans="1:12" ht="25.5" x14ac:dyDescent="0.2">
      <c r="A518" s="6" t="s">
        <v>604</v>
      </c>
      <c r="B518" s="7" t="s">
        <v>634</v>
      </c>
      <c r="C518" s="10">
        <v>-19570000</v>
      </c>
      <c r="D518" s="10">
        <v>-19570000</v>
      </c>
      <c r="E518" s="10">
        <v>-10413582.6</v>
      </c>
      <c r="F518" s="10"/>
      <c r="G518" s="10"/>
      <c r="H518" s="10"/>
      <c r="I518" s="10">
        <f t="shared" si="24"/>
        <v>53.211970362800201</v>
      </c>
      <c r="J518" s="10">
        <f t="shared" si="25"/>
        <v>53.211970362800201</v>
      </c>
      <c r="K518" s="10">
        <v>-10000000</v>
      </c>
      <c r="L518" s="10">
        <f t="shared" si="23"/>
        <v>104.13582599999999</v>
      </c>
    </row>
    <row r="519" spans="1:12" ht="25.5" x14ac:dyDescent="0.2">
      <c r="A519" s="6" t="s">
        <v>605</v>
      </c>
      <c r="B519" s="7" t="s">
        <v>635</v>
      </c>
      <c r="C519" s="10">
        <v>18835962.899999999</v>
      </c>
      <c r="D519" s="10">
        <v>18835962.899999999</v>
      </c>
      <c r="E519" s="10">
        <v>0</v>
      </c>
      <c r="F519" s="10"/>
      <c r="G519" s="10"/>
      <c r="H519" s="10"/>
      <c r="I519" s="10">
        <f t="shared" si="24"/>
        <v>0</v>
      </c>
      <c r="J519" s="10">
        <f t="shared" si="25"/>
        <v>0</v>
      </c>
      <c r="K519" s="10">
        <v>0</v>
      </c>
      <c r="L519" s="10">
        <v>0</v>
      </c>
    </row>
    <row r="520" spans="1:12" ht="25.5" x14ac:dyDescent="0.2">
      <c r="A520" s="6" t="s">
        <v>606</v>
      </c>
      <c r="B520" s="7" t="s">
        <v>636</v>
      </c>
      <c r="C520" s="10">
        <v>-19570000</v>
      </c>
      <c r="D520" s="10">
        <v>-19570000</v>
      </c>
      <c r="E520" s="10">
        <v>-10413582.6</v>
      </c>
      <c r="F520" s="10"/>
      <c r="G520" s="10"/>
      <c r="H520" s="10"/>
      <c r="I520" s="10">
        <f t="shared" si="24"/>
        <v>53.211970362800201</v>
      </c>
      <c r="J520" s="10">
        <f t="shared" si="25"/>
        <v>53.211970362800201</v>
      </c>
      <c r="K520" s="10">
        <v>-10000000</v>
      </c>
      <c r="L520" s="10">
        <f t="shared" ref="L520:L546" si="26">E520/K520*100</f>
        <v>104.13582599999999</v>
      </c>
    </row>
    <row r="521" spans="1:12" ht="25.5" x14ac:dyDescent="0.2">
      <c r="A521" s="4" t="s">
        <v>607</v>
      </c>
      <c r="B521" s="5" t="s">
        <v>637</v>
      </c>
      <c r="C521" s="9">
        <v>-697155</v>
      </c>
      <c r="D521" s="9">
        <v>-697155</v>
      </c>
      <c r="E521" s="9">
        <v>0</v>
      </c>
      <c r="F521" s="9"/>
      <c r="G521" s="9"/>
      <c r="H521" s="9"/>
      <c r="I521" s="9">
        <f t="shared" si="24"/>
        <v>0</v>
      </c>
      <c r="J521" s="9">
        <f t="shared" si="25"/>
        <v>0</v>
      </c>
      <c r="K521" s="9">
        <v>3800000</v>
      </c>
      <c r="L521" s="9">
        <f t="shared" si="26"/>
        <v>0</v>
      </c>
    </row>
    <row r="522" spans="1:12" ht="25.5" x14ac:dyDescent="0.2">
      <c r="A522" s="6" t="s">
        <v>608</v>
      </c>
      <c r="B522" s="7" t="s">
        <v>638</v>
      </c>
      <c r="C522" s="10">
        <v>-697155</v>
      </c>
      <c r="D522" s="10">
        <v>-697155</v>
      </c>
      <c r="E522" s="10">
        <v>0</v>
      </c>
      <c r="F522" s="10"/>
      <c r="G522" s="10"/>
      <c r="H522" s="10"/>
      <c r="I522" s="10">
        <f t="shared" si="24"/>
        <v>0</v>
      </c>
      <c r="J522" s="10">
        <f t="shared" si="25"/>
        <v>0</v>
      </c>
      <c r="K522" s="10">
        <v>3800000</v>
      </c>
      <c r="L522" s="10">
        <f t="shared" si="26"/>
        <v>0</v>
      </c>
    </row>
    <row r="523" spans="1:12" ht="25.5" x14ac:dyDescent="0.2">
      <c r="A523" s="6" t="s">
        <v>609</v>
      </c>
      <c r="B523" s="7" t="s">
        <v>639</v>
      </c>
      <c r="C523" s="10">
        <v>4320000</v>
      </c>
      <c r="D523" s="10">
        <v>4320000</v>
      </c>
      <c r="E523" s="10">
        <v>0</v>
      </c>
      <c r="F523" s="10"/>
      <c r="G523" s="10"/>
      <c r="H523" s="10"/>
      <c r="I523" s="10">
        <f t="shared" ref="I523:I546" si="27">E523/C523*100</f>
        <v>0</v>
      </c>
      <c r="J523" s="10">
        <f t="shared" ref="J523:J546" si="28">E523/D523*100</f>
        <v>0</v>
      </c>
      <c r="K523" s="10">
        <v>7600000</v>
      </c>
      <c r="L523" s="10">
        <f t="shared" si="26"/>
        <v>0</v>
      </c>
    </row>
    <row r="524" spans="1:12" ht="25.5" x14ac:dyDescent="0.2">
      <c r="A524" s="6" t="s">
        <v>610</v>
      </c>
      <c r="B524" s="7" t="s">
        <v>640</v>
      </c>
      <c r="C524" s="10">
        <v>-5017155</v>
      </c>
      <c r="D524" s="10">
        <v>-5017155</v>
      </c>
      <c r="E524" s="10">
        <v>0</v>
      </c>
      <c r="F524" s="10"/>
      <c r="G524" s="10"/>
      <c r="H524" s="10"/>
      <c r="I524" s="10">
        <f t="shared" si="27"/>
        <v>0</v>
      </c>
      <c r="J524" s="10">
        <f t="shared" si="28"/>
        <v>0</v>
      </c>
      <c r="K524" s="10">
        <v>-3800000</v>
      </c>
      <c r="L524" s="10">
        <f t="shared" si="26"/>
        <v>0</v>
      </c>
    </row>
    <row r="525" spans="1:12" ht="38.25" x14ac:dyDescent="0.2">
      <c r="A525" s="6" t="s">
        <v>611</v>
      </c>
      <c r="B525" s="7" t="s">
        <v>641</v>
      </c>
      <c r="C525" s="10">
        <v>4320000</v>
      </c>
      <c r="D525" s="10">
        <v>4320000</v>
      </c>
      <c r="E525" s="10">
        <v>0</v>
      </c>
      <c r="F525" s="10"/>
      <c r="G525" s="10"/>
      <c r="H525" s="10"/>
      <c r="I525" s="10">
        <f t="shared" si="27"/>
        <v>0</v>
      </c>
      <c r="J525" s="10">
        <f t="shared" si="28"/>
        <v>0</v>
      </c>
      <c r="K525" s="10">
        <v>7600000</v>
      </c>
      <c r="L525" s="10">
        <f t="shared" si="26"/>
        <v>0</v>
      </c>
    </row>
    <row r="526" spans="1:12" ht="38.25" x14ac:dyDescent="0.2">
      <c r="A526" s="6" t="s">
        <v>612</v>
      </c>
      <c r="B526" s="7" t="s">
        <v>642</v>
      </c>
      <c r="C526" s="10">
        <v>-5017155</v>
      </c>
      <c r="D526" s="10">
        <v>-5017155</v>
      </c>
      <c r="E526" s="10">
        <v>0</v>
      </c>
      <c r="F526" s="10"/>
      <c r="G526" s="10"/>
      <c r="H526" s="10"/>
      <c r="I526" s="10">
        <f t="shared" si="27"/>
        <v>0</v>
      </c>
      <c r="J526" s="10">
        <f t="shared" si="28"/>
        <v>0</v>
      </c>
      <c r="K526" s="10">
        <v>-3800000</v>
      </c>
      <c r="L526" s="10">
        <f t="shared" si="26"/>
        <v>0</v>
      </c>
    </row>
    <row r="527" spans="1:12" x14ac:dyDescent="0.2">
      <c r="A527" s="4" t="s">
        <v>613</v>
      </c>
      <c r="B527" s="5" t="s">
        <v>643</v>
      </c>
      <c r="C527" s="9">
        <v>944.6</v>
      </c>
      <c r="D527" s="9">
        <v>944.6</v>
      </c>
      <c r="E527" s="9">
        <v>32916.805</v>
      </c>
      <c r="F527" s="9"/>
      <c r="G527" s="9"/>
      <c r="H527" s="9"/>
      <c r="I527" s="9" t="s">
        <v>1025</v>
      </c>
      <c r="J527" s="9" t="s">
        <v>1025</v>
      </c>
      <c r="K527" s="9">
        <v>16691.578750000001</v>
      </c>
      <c r="L527" s="9">
        <f t="shared" si="26"/>
        <v>197.20606117021734</v>
      </c>
    </row>
    <row r="528" spans="1:12" ht="25.5" x14ac:dyDescent="0.2">
      <c r="A528" s="6" t="s">
        <v>614</v>
      </c>
      <c r="B528" s="7" t="s">
        <v>644</v>
      </c>
      <c r="C528" s="10">
        <v>944.6</v>
      </c>
      <c r="D528" s="10">
        <v>944.6</v>
      </c>
      <c r="E528" s="10">
        <v>32916.805</v>
      </c>
      <c r="F528" s="10"/>
      <c r="G528" s="10"/>
      <c r="H528" s="10"/>
      <c r="I528" s="10" t="s">
        <v>1025</v>
      </c>
      <c r="J528" s="10" t="s">
        <v>1025</v>
      </c>
      <c r="K528" s="10">
        <v>16691.578750000001</v>
      </c>
      <c r="L528" s="10">
        <f t="shared" si="26"/>
        <v>197.20606117021734</v>
      </c>
    </row>
    <row r="529" spans="1:12" ht="25.5" x14ac:dyDescent="0.2">
      <c r="A529" s="6" t="s">
        <v>615</v>
      </c>
      <c r="B529" s="7" t="s">
        <v>645</v>
      </c>
      <c r="C529" s="10">
        <v>-260000</v>
      </c>
      <c r="D529" s="10">
        <v>-260000</v>
      </c>
      <c r="E529" s="10">
        <v>0</v>
      </c>
      <c r="F529" s="10"/>
      <c r="G529" s="10"/>
      <c r="H529" s="10"/>
      <c r="I529" s="10">
        <f t="shared" si="27"/>
        <v>0</v>
      </c>
      <c r="J529" s="10">
        <f t="shared" si="28"/>
        <v>0</v>
      </c>
      <c r="K529" s="10">
        <v>-38000</v>
      </c>
      <c r="L529" s="10">
        <f t="shared" si="26"/>
        <v>0</v>
      </c>
    </row>
    <row r="530" spans="1:12" ht="25.5" x14ac:dyDescent="0.2">
      <c r="A530" s="6" t="s">
        <v>616</v>
      </c>
      <c r="B530" s="7" t="s">
        <v>646</v>
      </c>
      <c r="C530" s="10">
        <v>260944.6</v>
      </c>
      <c r="D530" s="10">
        <v>260944.6</v>
      </c>
      <c r="E530" s="10">
        <v>32916.805</v>
      </c>
      <c r="F530" s="10"/>
      <c r="G530" s="10"/>
      <c r="H530" s="10"/>
      <c r="I530" s="10">
        <f t="shared" si="27"/>
        <v>12.614480238334114</v>
      </c>
      <c r="J530" s="10">
        <f t="shared" si="28"/>
        <v>12.614480238334114</v>
      </c>
      <c r="K530" s="10">
        <v>54691.578750000001</v>
      </c>
      <c r="L530" s="10">
        <f t="shared" si="26"/>
        <v>60.186240281096289</v>
      </c>
    </row>
    <row r="531" spans="1:12" ht="25.5" x14ac:dyDescent="0.2">
      <c r="A531" s="6" t="s">
        <v>971</v>
      </c>
      <c r="B531" s="7" t="s">
        <v>647</v>
      </c>
      <c r="C531" s="10">
        <v>19.600000000000001</v>
      </c>
      <c r="D531" s="10">
        <v>19.600000000000001</v>
      </c>
      <c r="E531" s="10">
        <v>9.2050000000000001</v>
      </c>
      <c r="F531" s="10"/>
      <c r="G531" s="10"/>
      <c r="H531" s="10"/>
      <c r="I531" s="10">
        <f t="shared" si="27"/>
        <v>46.964285714285715</v>
      </c>
      <c r="J531" s="10">
        <f t="shared" si="28"/>
        <v>46.964285714285715</v>
      </c>
      <c r="K531" s="10">
        <v>13.888999999999999</v>
      </c>
      <c r="L531" s="10">
        <f t="shared" si="26"/>
        <v>66.275469796241637</v>
      </c>
    </row>
    <row r="532" spans="1:12" ht="25.5" x14ac:dyDescent="0.2">
      <c r="A532" s="6" t="s">
        <v>617</v>
      </c>
      <c r="B532" s="7" t="s">
        <v>648</v>
      </c>
      <c r="C532" s="10">
        <v>19.600000000000001</v>
      </c>
      <c r="D532" s="10">
        <v>19.600000000000001</v>
      </c>
      <c r="E532" s="10">
        <v>9.2050000000000001</v>
      </c>
      <c r="F532" s="10"/>
      <c r="G532" s="10"/>
      <c r="H532" s="10"/>
      <c r="I532" s="10">
        <f t="shared" si="27"/>
        <v>46.964285714285715</v>
      </c>
      <c r="J532" s="10">
        <f t="shared" si="28"/>
        <v>46.964285714285715</v>
      </c>
      <c r="K532" s="10">
        <v>13.888999999999999</v>
      </c>
      <c r="L532" s="10">
        <f t="shared" si="26"/>
        <v>66.275469796241637</v>
      </c>
    </row>
    <row r="533" spans="1:12" ht="25.5" x14ac:dyDescent="0.2">
      <c r="A533" s="6" t="s">
        <v>618</v>
      </c>
      <c r="B533" s="7" t="s">
        <v>649</v>
      </c>
      <c r="C533" s="10">
        <v>-260000</v>
      </c>
      <c r="D533" s="10">
        <v>-260000</v>
      </c>
      <c r="E533" s="10">
        <v>0</v>
      </c>
      <c r="F533" s="10"/>
      <c r="G533" s="10"/>
      <c r="H533" s="10"/>
      <c r="I533" s="10">
        <f t="shared" si="27"/>
        <v>0</v>
      </c>
      <c r="J533" s="10">
        <f t="shared" si="28"/>
        <v>0</v>
      </c>
      <c r="K533" s="10">
        <v>-38000</v>
      </c>
      <c r="L533" s="10">
        <f t="shared" si="26"/>
        <v>0</v>
      </c>
    </row>
    <row r="534" spans="1:12" ht="25.5" x14ac:dyDescent="0.2">
      <c r="A534" s="6" t="s">
        <v>972</v>
      </c>
      <c r="B534" s="7" t="s">
        <v>650</v>
      </c>
      <c r="C534" s="10">
        <v>260925</v>
      </c>
      <c r="D534" s="10">
        <v>260925</v>
      </c>
      <c r="E534" s="10">
        <v>32907.599999999999</v>
      </c>
      <c r="F534" s="10">
        <v>0</v>
      </c>
      <c r="G534" s="10">
        <v>0</v>
      </c>
      <c r="H534" s="10">
        <v>0</v>
      </c>
      <c r="I534" s="10">
        <f t="shared" si="27"/>
        <v>12.611899971256108</v>
      </c>
      <c r="J534" s="10">
        <f t="shared" si="28"/>
        <v>12.611899971256108</v>
      </c>
      <c r="K534" s="10">
        <v>54677.689749999998</v>
      </c>
      <c r="L534" s="10">
        <f t="shared" si="26"/>
        <v>60.184693520267111</v>
      </c>
    </row>
    <row r="535" spans="1:12" ht="38.25" x14ac:dyDescent="0.2">
      <c r="A535" s="6" t="s">
        <v>619</v>
      </c>
      <c r="B535" s="7" t="s">
        <v>651</v>
      </c>
      <c r="C535" s="10">
        <v>-260000</v>
      </c>
      <c r="D535" s="10">
        <v>-260000</v>
      </c>
      <c r="E535" s="10">
        <v>0</v>
      </c>
      <c r="F535" s="10">
        <v>0</v>
      </c>
      <c r="G535" s="10">
        <v>0</v>
      </c>
      <c r="H535" s="10">
        <v>0</v>
      </c>
      <c r="I535" s="10">
        <f t="shared" si="27"/>
        <v>0</v>
      </c>
      <c r="J535" s="10">
        <f t="shared" si="28"/>
        <v>0</v>
      </c>
      <c r="K535" s="10">
        <v>-38000</v>
      </c>
      <c r="L535" s="10">
        <f t="shared" si="26"/>
        <v>0</v>
      </c>
    </row>
    <row r="536" spans="1:12" ht="38.25" x14ac:dyDescent="0.2">
      <c r="A536" s="6" t="s">
        <v>620</v>
      </c>
      <c r="B536" s="7" t="s">
        <v>652</v>
      </c>
      <c r="C536" s="10">
        <v>260925</v>
      </c>
      <c r="D536" s="10">
        <v>260925</v>
      </c>
      <c r="E536" s="10">
        <v>32907.599999999999</v>
      </c>
      <c r="F536" s="10">
        <v>0</v>
      </c>
      <c r="G536" s="10">
        <v>0</v>
      </c>
      <c r="H536" s="10">
        <v>0</v>
      </c>
      <c r="I536" s="10">
        <f t="shared" si="27"/>
        <v>12.611899971256108</v>
      </c>
      <c r="J536" s="10">
        <f t="shared" si="28"/>
        <v>12.611899971256108</v>
      </c>
      <c r="K536" s="10">
        <v>54677.689749999998</v>
      </c>
      <c r="L536" s="10">
        <f t="shared" si="26"/>
        <v>60.184693520267111</v>
      </c>
    </row>
    <row r="537" spans="1:12" x14ac:dyDescent="0.2">
      <c r="A537" s="4" t="s">
        <v>621</v>
      </c>
      <c r="B537" s="5" t="s">
        <v>631</v>
      </c>
      <c r="C537" s="9">
        <f>C538</f>
        <v>5210598.299999997</v>
      </c>
      <c r="D537" s="9">
        <f>D538</f>
        <v>5411242.5364300162</v>
      </c>
      <c r="E537" s="9">
        <v>5875905.1949399998</v>
      </c>
      <c r="F537" s="10">
        <v>0</v>
      </c>
      <c r="G537" s="10">
        <v>0</v>
      </c>
      <c r="H537" s="10">
        <v>0</v>
      </c>
      <c r="I537" s="9">
        <f t="shared" si="27"/>
        <v>112.76833976896671</v>
      </c>
      <c r="J537" s="9">
        <f t="shared" si="28"/>
        <v>108.58698636000408</v>
      </c>
      <c r="K537" s="9">
        <v>1961626.5886400002</v>
      </c>
      <c r="L537" s="9" t="s">
        <v>1025</v>
      </c>
    </row>
    <row r="538" spans="1:12" x14ac:dyDescent="0.2">
      <c r="A538" s="6" t="s">
        <v>622</v>
      </c>
      <c r="B538" s="7" t="s">
        <v>653</v>
      </c>
      <c r="C538" s="10">
        <f>C539+C543</f>
        <v>5210598.299999997</v>
      </c>
      <c r="D538" s="10">
        <f>D539+D543</f>
        <v>5411242.5364300162</v>
      </c>
      <c r="E538" s="10">
        <v>5875905.1949399998</v>
      </c>
      <c r="F538" s="10">
        <v>0</v>
      </c>
      <c r="G538" s="10">
        <v>0</v>
      </c>
      <c r="H538" s="10">
        <v>0</v>
      </c>
      <c r="I538" s="10">
        <f t="shared" si="27"/>
        <v>112.76833976896671</v>
      </c>
      <c r="J538" s="10">
        <f t="shared" si="28"/>
        <v>108.58698636000408</v>
      </c>
      <c r="K538" s="10">
        <v>1961626.5886400002</v>
      </c>
      <c r="L538" s="10" t="s">
        <v>1025</v>
      </c>
    </row>
    <row r="539" spans="1:12" x14ac:dyDescent="0.2">
      <c r="A539" s="6" t="s">
        <v>623</v>
      </c>
      <c r="B539" s="7" t="s">
        <v>654</v>
      </c>
      <c r="C539" s="10">
        <f>-(C7+C519+C525+C532+C536)</f>
        <v>-88054128.199999988</v>
      </c>
      <c r="D539" s="10">
        <f>-(D7+D519+D525+D532+D536)</f>
        <v>-88054128.199999988</v>
      </c>
      <c r="E539" s="10">
        <v>-25044406.558630001</v>
      </c>
      <c r="F539" s="10">
        <v>0</v>
      </c>
      <c r="G539" s="10">
        <v>0</v>
      </c>
      <c r="H539" s="10">
        <v>0</v>
      </c>
      <c r="I539" s="10">
        <f t="shared" si="27"/>
        <v>28.442058391340709</v>
      </c>
      <c r="J539" s="10">
        <f t="shared" si="28"/>
        <v>28.442058391340709</v>
      </c>
      <c r="K539" s="10">
        <v>-37598962.477930002</v>
      </c>
      <c r="L539" s="10">
        <f t="shared" si="26"/>
        <v>66.609302246918844</v>
      </c>
    </row>
    <row r="540" spans="1:12" x14ac:dyDescent="0.2">
      <c r="A540" s="6" t="s">
        <v>624</v>
      </c>
      <c r="B540" s="7" t="s">
        <v>655</v>
      </c>
      <c r="C540" s="10">
        <f>C539</f>
        <v>-88054128.199999988</v>
      </c>
      <c r="D540" s="10">
        <f>D539</f>
        <v>-88054128.199999988</v>
      </c>
      <c r="E540" s="10">
        <v>-25044406.558630001</v>
      </c>
      <c r="F540" s="10"/>
      <c r="G540" s="10"/>
      <c r="H540" s="10"/>
      <c r="I540" s="10">
        <f t="shared" si="27"/>
        <v>28.442058391340709</v>
      </c>
      <c r="J540" s="10">
        <f t="shared" si="28"/>
        <v>28.442058391340709</v>
      </c>
      <c r="K540" s="10">
        <v>-37598962.477930002</v>
      </c>
      <c r="L540" s="10">
        <f t="shared" si="26"/>
        <v>66.609302246918844</v>
      </c>
    </row>
    <row r="541" spans="1:12" x14ac:dyDescent="0.2">
      <c r="A541" s="6" t="s">
        <v>625</v>
      </c>
      <c r="B541" s="7" t="s">
        <v>656</v>
      </c>
      <c r="C541" s="10">
        <f>C539</f>
        <v>-88054128.199999988</v>
      </c>
      <c r="D541" s="10">
        <f>D539</f>
        <v>-88054128.199999988</v>
      </c>
      <c r="E541" s="10">
        <v>-25044406.558630001</v>
      </c>
      <c r="F541" s="10"/>
      <c r="G541" s="10"/>
      <c r="H541" s="10"/>
      <c r="I541" s="10">
        <f t="shared" si="27"/>
        <v>28.442058391340709</v>
      </c>
      <c r="J541" s="10">
        <f t="shared" si="28"/>
        <v>28.442058391340709</v>
      </c>
      <c r="K541" s="10">
        <v>-37598962.477930002</v>
      </c>
      <c r="L541" s="10">
        <f t="shared" si="26"/>
        <v>66.609302246918844</v>
      </c>
    </row>
    <row r="542" spans="1:12" ht="25.5" x14ac:dyDescent="0.2">
      <c r="A542" s="6" t="s">
        <v>626</v>
      </c>
      <c r="B542" s="7" t="s">
        <v>657</v>
      </c>
      <c r="C542" s="10">
        <f>C539</f>
        <v>-88054128.199999988</v>
      </c>
      <c r="D542" s="10">
        <f>D539</f>
        <v>-88054128.199999988</v>
      </c>
      <c r="E542" s="10">
        <v>-25044406.558630001</v>
      </c>
      <c r="F542" s="10"/>
      <c r="G542" s="10"/>
      <c r="H542" s="10"/>
      <c r="I542" s="10">
        <f t="shared" si="27"/>
        <v>28.442058391340709</v>
      </c>
      <c r="J542" s="10">
        <f t="shared" si="28"/>
        <v>28.442058391340709</v>
      </c>
      <c r="K542" s="10">
        <v>-37598962.477930002</v>
      </c>
      <c r="L542" s="10">
        <f t="shared" si="26"/>
        <v>66.609302246918844</v>
      </c>
    </row>
    <row r="543" spans="1:12" x14ac:dyDescent="0.2">
      <c r="A543" s="6" t="s">
        <v>627</v>
      </c>
      <c r="B543" s="7" t="s">
        <v>658</v>
      </c>
      <c r="C543" s="10">
        <f>C435-C520-C526-C535</f>
        <v>93264726.499999985</v>
      </c>
      <c r="D543" s="10">
        <f>D435-D520-D526-D535</f>
        <v>93465370.736430004</v>
      </c>
      <c r="E543" s="10">
        <v>30920311.753569998</v>
      </c>
      <c r="F543" s="10"/>
      <c r="G543" s="10"/>
      <c r="H543" s="10"/>
      <c r="I543" s="10">
        <f t="shared" si="27"/>
        <v>33.153275535065234</v>
      </c>
      <c r="J543" s="10">
        <f t="shared" si="28"/>
        <v>33.082104644686531</v>
      </c>
      <c r="K543" s="10">
        <v>39560589.066569999</v>
      </c>
      <c r="L543" s="10">
        <f t="shared" si="26"/>
        <v>78.159381554049403</v>
      </c>
    </row>
    <row r="544" spans="1:12" x14ac:dyDescent="0.2">
      <c r="A544" s="6" t="s">
        <v>628</v>
      </c>
      <c r="B544" s="7" t="s">
        <v>659</v>
      </c>
      <c r="C544" s="10">
        <f>C543</f>
        <v>93264726.499999985</v>
      </c>
      <c r="D544" s="10">
        <f>D543</f>
        <v>93465370.736430004</v>
      </c>
      <c r="E544" s="10">
        <v>30920311.753569998</v>
      </c>
      <c r="F544" s="10"/>
      <c r="G544" s="10"/>
      <c r="H544" s="10"/>
      <c r="I544" s="10">
        <f t="shared" si="27"/>
        <v>33.153275535065234</v>
      </c>
      <c r="J544" s="10">
        <f t="shared" si="28"/>
        <v>33.082104644686531</v>
      </c>
      <c r="K544" s="10">
        <v>39560589.066569999</v>
      </c>
      <c r="L544" s="10">
        <f t="shared" si="26"/>
        <v>78.159381554049403</v>
      </c>
    </row>
    <row r="545" spans="1:12" x14ac:dyDescent="0.2">
      <c r="A545" s="6" t="s">
        <v>629</v>
      </c>
      <c r="B545" s="7" t="s">
        <v>660</v>
      </c>
      <c r="C545" s="10">
        <f>C543</f>
        <v>93264726.499999985</v>
      </c>
      <c r="D545" s="10">
        <f>D543</f>
        <v>93465370.736430004</v>
      </c>
      <c r="E545" s="10">
        <v>30920311.753569998</v>
      </c>
      <c r="F545" s="10"/>
      <c r="G545" s="10"/>
      <c r="H545" s="10"/>
      <c r="I545" s="10">
        <f t="shared" si="27"/>
        <v>33.153275535065234</v>
      </c>
      <c r="J545" s="10">
        <f t="shared" si="28"/>
        <v>33.082104644686531</v>
      </c>
      <c r="K545" s="10">
        <v>39560589.066569999</v>
      </c>
      <c r="L545" s="10">
        <f t="shared" si="26"/>
        <v>78.159381554049403</v>
      </c>
    </row>
    <row r="546" spans="1:12" ht="25.5" x14ac:dyDescent="0.2">
      <c r="A546" s="6" t="s">
        <v>630</v>
      </c>
      <c r="B546" s="7" t="s">
        <v>661</v>
      </c>
      <c r="C546" s="10">
        <f>C543</f>
        <v>93264726.499999985</v>
      </c>
      <c r="D546" s="10">
        <f>D543</f>
        <v>93465370.736430004</v>
      </c>
      <c r="E546" s="10">
        <v>30920311.753569998</v>
      </c>
      <c r="F546" s="10"/>
      <c r="G546" s="10"/>
      <c r="H546" s="10"/>
      <c r="I546" s="10">
        <f t="shared" si="27"/>
        <v>33.153275535065234</v>
      </c>
      <c r="J546" s="10">
        <f t="shared" si="28"/>
        <v>33.082104644686531</v>
      </c>
      <c r="K546" s="10">
        <v>39560589.066569999</v>
      </c>
      <c r="L546" s="10">
        <f t="shared" si="26"/>
        <v>78.159381554049403</v>
      </c>
    </row>
    <row r="547" spans="1:12" x14ac:dyDescent="0.2">
      <c r="A547" s="49"/>
      <c r="B547" s="49"/>
      <c r="C547" s="24"/>
      <c r="D547" s="24"/>
      <c r="F547" s="25"/>
      <c r="G547" s="25"/>
      <c r="H547" s="26"/>
      <c r="I547" s="26"/>
      <c r="J547" s="27"/>
      <c r="K547" s="27"/>
      <c r="L547" s="27"/>
    </row>
    <row r="548" spans="1:12" x14ac:dyDescent="0.2">
      <c r="I548" s="15">
        <v>0</v>
      </c>
    </row>
    <row r="549" spans="1:12" x14ac:dyDescent="0.2">
      <c r="A549" s="37" t="s">
        <v>1028</v>
      </c>
      <c r="B549" s="37"/>
      <c r="E549" s="24" t="s">
        <v>1029</v>
      </c>
    </row>
  </sheetData>
  <autoFilter ref="A6:L549"/>
  <mergeCells count="11">
    <mergeCell ref="A1:F1"/>
    <mergeCell ref="K4:L4"/>
    <mergeCell ref="I4:J4"/>
    <mergeCell ref="C4:C5"/>
    <mergeCell ref="D4:D5"/>
    <mergeCell ref="E4:E5"/>
    <mergeCell ref="A4:A5"/>
    <mergeCell ref="F4:F5"/>
    <mergeCell ref="H4:H5"/>
    <mergeCell ref="B4:B5"/>
    <mergeCell ref="G4:G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01.05.2019</vt:lpstr>
      <vt:lpstr>'01.05.2019'!Заголовки_для_печати</vt:lpstr>
      <vt:lpstr>'01.05.2019'!Область_печати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2019-06-24T11:59:21Z</cp:lastPrinted>
  <dcterms:created xsi:type="dcterms:W3CDTF">1999-06-18T11:49:53Z</dcterms:created>
  <dcterms:modified xsi:type="dcterms:W3CDTF">2019-06-24T11:59:22Z</dcterms:modified>
</cp:coreProperties>
</file>