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18 год\01.10.2018\"/>
    </mc:Choice>
  </mc:AlternateContent>
  <bookViews>
    <workbookView xWindow="0" yWindow="1665" windowWidth="11805" windowHeight="4845"/>
  </bookViews>
  <sheets>
    <sheet name="на 01.10.2018"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01.10.2018'!$A$6:$I$538</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01.10.2018'!$6:$6</definedName>
    <definedName name="_xlnm.Print_Area" localSheetId="0">'на 01.10.2018'!$A$1:$I$539</definedName>
  </definedNames>
  <calcPr calcId="162913"/>
</workbook>
</file>

<file path=xl/calcChain.xml><?xml version="1.0" encoding="utf-8"?>
<calcChain xmlns="http://schemas.openxmlformats.org/spreadsheetml/2006/main">
  <c r="I360" i="14" l="1"/>
  <c r="I98" i="14"/>
  <c r="D419" i="14" l="1"/>
  <c r="C7" i="14"/>
  <c r="D333" i="14"/>
  <c r="D531" i="14" l="1"/>
  <c r="D534" i="14" s="1"/>
  <c r="G534" i="14" s="1"/>
  <c r="C527" i="14"/>
  <c r="C529" i="14" s="1"/>
  <c r="F529" i="14" s="1"/>
  <c r="C494" i="14"/>
  <c r="F494" i="14" s="1"/>
  <c r="C478" i="14"/>
  <c r="F478" i="14" s="1"/>
  <c r="C470" i="14"/>
  <c r="F470" i="14" s="1"/>
  <c r="C466" i="14"/>
  <c r="F466" i="14" s="1"/>
  <c r="C458" i="14"/>
  <c r="F458" i="14" s="1"/>
  <c r="C454" i="14"/>
  <c r="C449" i="14"/>
  <c r="F449" i="14" s="1"/>
  <c r="C439" i="14"/>
  <c r="F439" i="14" s="1"/>
  <c r="C433" i="14"/>
  <c r="C420" i="14"/>
  <c r="D235" i="14"/>
  <c r="G235" i="14" s="1"/>
  <c r="D225" i="14"/>
  <c r="G225" i="14" s="1"/>
  <c r="I534" i="14"/>
  <c r="I533" i="14"/>
  <c r="I532" i="14"/>
  <c r="I531" i="14"/>
  <c r="I530" i="14"/>
  <c r="I529" i="14"/>
  <c r="I528" i="14"/>
  <c r="I527" i="14"/>
  <c r="I526" i="14"/>
  <c r="I525" i="14"/>
  <c r="I524" i="14"/>
  <c r="G524" i="14"/>
  <c r="F524" i="14"/>
  <c r="I523" i="14"/>
  <c r="G523" i="14"/>
  <c r="F523" i="14"/>
  <c r="I11" i="14"/>
  <c r="I12" i="14"/>
  <c r="I13" i="14"/>
  <c r="I14" i="14"/>
  <c r="I15" i="14"/>
  <c r="I16" i="14"/>
  <c r="I17" i="14"/>
  <c r="I18" i="14"/>
  <c r="I19" i="14"/>
  <c r="I20" i="14"/>
  <c r="I23" i="14"/>
  <c r="I24" i="14"/>
  <c r="I26" i="14"/>
  <c r="I28" i="14"/>
  <c r="I30" i="14"/>
  <c r="I31" i="14"/>
  <c r="I32" i="14"/>
  <c r="I33"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4" i="14"/>
  <c r="I75" i="14"/>
  <c r="I76" i="14"/>
  <c r="I77" i="14"/>
  <c r="I78" i="14"/>
  <c r="I79" i="14"/>
  <c r="I80" i="14"/>
  <c r="I81" i="14"/>
  <c r="I82" i="14"/>
  <c r="I83" i="14"/>
  <c r="I84" i="14"/>
  <c r="I85" i="14"/>
  <c r="I89" i="14"/>
  <c r="I90" i="14"/>
  <c r="I91" i="14"/>
  <c r="I92" i="14"/>
  <c r="I93" i="14"/>
  <c r="I94" i="14"/>
  <c r="I95" i="14"/>
  <c r="I97" i="14"/>
  <c r="I107" i="14"/>
  <c r="I108" i="14"/>
  <c r="I109" i="14"/>
  <c r="I110" i="14"/>
  <c r="I111" i="14"/>
  <c r="I112" i="14"/>
  <c r="I113" i="14"/>
  <c r="I114" i="14"/>
  <c r="I115" i="14"/>
  <c r="I116" i="14"/>
  <c r="I126" i="14"/>
  <c r="I127" i="14"/>
  <c r="I128" i="14"/>
  <c r="I130" i="14"/>
  <c r="I131" i="14"/>
  <c r="I136" i="14"/>
  <c r="I137" i="14"/>
  <c r="I138" i="14"/>
  <c r="I139" i="14"/>
  <c r="I140" i="14"/>
  <c r="I141" i="14"/>
  <c r="I144" i="14"/>
  <c r="I145" i="14"/>
  <c r="I146" i="14"/>
  <c r="I147" i="14"/>
  <c r="I148" i="14"/>
  <c r="I149" i="14"/>
  <c r="I150" i="14"/>
  <c r="I151" i="14"/>
  <c r="I153" i="14"/>
  <c r="I154" i="14"/>
  <c r="I155" i="14"/>
  <c r="I156" i="14"/>
  <c r="I157" i="14"/>
  <c r="I158" i="14"/>
  <c r="I159" i="14"/>
  <c r="I160" i="14"/>
  <c r="I161" i="14"/>
  <c r="I162" i="14"/>
  <c r="I163" i="14"/>
  <c r="I164" i="14"/>
  <c r="I165" i="14"/>
  <c r="I168" i="14"/>
  <c r="I169" i="14"/>
  <c r="I171" i="14"/>
  <c r="I173" i="14"/>
  <c r="I182" i="14"/>
  <c r="I183" i="14"/>
  <c r="I184" i="14"/>
  <c r="I185" i="14"/>
  <c r="I186" i="14"/>
  <c r="I187" i="14"/>
  <c r="I190" i="14"/>
  <c r="I191" i="14"/>
  <c r="I197" i="14"/>
  <c r="I200" i="14"/>
  <c r="I201" i="14"/>
  <c r="I203" i="14"/>
  <c r="I204" i="14"/>
  <c r="I205" i="14"/>
  <c r="I206" i="14"/>
  <c r="I207" i="14"/>
  <c r="I210" i="14"/>
  <c r="I211" i="14"/>
  <c r="I214" i="14"/>
  <c r="I215" i="14"/>
  <c r="I216" i="14"/>
  <c r="I217" i="14"/>
  <c r="I221" i="14"/>
  <c r="I222" i="14"/>
  <c r="I223" i="14"/>
  <c r="I224" i="14"/>
  <c r="I225" i="14"/>
  <c r="I226" i="14"/>
  <c r="I227" i="14"/>
  <c r="I230" i="14"/>
  <c r="I231" i="14"/>
  <c r="I232" i="14"/>
  <c r="I233" i="14"/>
  <c r="I235" i="14"/>
  <c r="I236" i="14"/>
  <c r="I237" i="14"/>
  <c r="I238" i="14"/>
  <c r="I239" i="14"/>
  <c r="I240" i="14"/>
  <c r="I241" i="14"/>
  <c r="I242" i="14"/>
  <c r="I243" i="14"/>
  <c r="I244" i="14"/>
  <c r="I245" i="14"/>
  <c r="I246" i="14"/>
  <c r="I247" i="14"/>
  <c r="I248" i="14"/>
  <c r="I249" i="14"/>
  <c r="I250" i="14"/>
  <c r="I253" i="14"/>
  <c r="I254" i="14"/>
  <c r="I255" i="14"/>
  <c r="I266" i="14"/>
  <c r="I267" i="14"/>
  <c r="I268" i="14"/>
  <c r="I269" i="14"/>
  <c r="I270" i="14"/>
  <c r="I271" i="14"/>
  <c r="I274" i="14"/>
  <c r="I275" i="14"/>
  <c r="I276" i="14"/>
  <c r="I279" i="14"/>
  <c r="I280" i="14"/>
  <c r="I281" i="14"/>
  <c r="I284" i="14"/>
  <c r="I285" i="14"/>
  <c r="I291" i="14"/>
  <c r="I292" i="14"/>
  <c r="I293" i="14"/>
  <c r="I294" i="14"/>
  <c r="I295" i="14"/>
  <c r="I300" i="14"/>
  <c r="I301" i="14"/>
  <c r="I302" i="14"/>
  <c r="I303" i="14"/>
  <c r="I304" i="14"/>
  <c r="I305" i="14"/>
  <c r="I306" i="14"/>
  <c r="I307" i="14"/>
  <c r="I310" i="14"/>
  <c r="I311" i="14"/>
  <c r="I312" i="14"/>
  <c r="I313" i="14"/>
  <c r="I314" i="14"/>
  <c r="I315" i="14"/>
  <c r="I316" i="14"/>
  <c r="I317" i="14"/>
  <c r="I318" i="14"/>
  <c r="I319" i="14"/>
  <c r="I322" i="14"/>
  <c r="I323" i="14"/>
  <c r="I324" i="14"/>
  <c r="I325" i="14"/>
  <c r="I326" i="14"/>
  <c r="I327" i="14"/>
  <c r="I328" i="14"/>
  <c r="I329" i="14"/>
  <c r="I332" i="14"/>
  <c r="I333" i="14"/>
  <c r="I336" i="14"/>
  <c r="I337" i="14"/>
  <c r="I338" i="14"/>
  <c r="I339" i="14"/>
  <c r="I342" i="14"/>
  <c r="I343" i="14"/>
  <c r="I350" i="14"/>
  <c r="I351" i="14"/>
  <c r="I355" i="14"/>
  <c r="I356" i="14"/>
  <c r="I357" i="14"/>
  <c r="I362" i="14"/>
  <c r="I363" i="14"/>
  <c r="I364" i="14"/>
  <c r="I365" i="14"/>
  <c r="I366" i="14"/>
  <c r="I367" i="14"/>
  <c r="I372" i="14"/>
  <c r="I373" i="14"/>
  <c r="I378" i="14"/>
  <c r="I379" i="14"/>
  <c r="I384" i="14"/>
  <c r="I419" i="14"/>
  <c r="I420" i="14"/>
  <c r="I421" i="14"/>
  <c r="I422" i="14"/>
  <c r="I423" i="14"/>
  <c r="I424" i="14"/>
  <c r="I425" i="14"/>
  <c r="I426" i="14"/>
  <c r="I427" i="14"/>
  <c r="I430" i="14"/>
  <c r="I431" i="14"/>
  <c r="I432" i="14"/>
  <c r="I433" i="14"/>
  <c r="I434" i="14"/>
  <c r="I435" i="14"/>
  <c r="I436" i="14"/>
  <c r="I437" i="14"/>
  <c r="I438" i="14"/>
  <c r="I439" i="14"/>
  <c r="I440" i="14"/>
  <c r="I442" i="14"/>
  <c r="I444" i="14"/>
  <c r="I445" i="14"/>
  <c r="I446" i="14"/>
  <c r="I447" i="14"/>
  <c r="I448" i="14"/>
  <c r="I449" i="14"/>
  <c r="I450" i="14"/>
  <c r="I451" i="14"/>
  <c r="I452" i="14"/>
  <c r="I453" i="14"/>
  <c r="I454" i="14"/>
  <c r="I456" i="14"/>
  <c r="I457" i="14"/>
  <c r="I458" i="14"/>
  <c r="I459" i="14"/>
  <c r="I460" i="14"/>
  <c r="I461" i="14"/>
  <c r="I462" i="14"/>
  <c r="I463" i="14"/>
  <c r="I464" i="14"/>
  <c r="I465" i="14"/>
  <c r="I466" i="14"/>
  <c r="I467" i="14"/>
  <c r="I469" i="14"/>
  <c r="I470" i="14"/>
  <c r="I471" i="14"/>
  <c r="I472" i="14"/>
  <c r="I473" i="14"/>
  <c r="I474" i="14"/>
  <c r="I475" i="14"/>
  <c r="I476" i="14"/>
  <c r="I477" i="14"/>
  <c r="I478" i="14"/>
  <c r="I479" i="14"/>
  <c r="I480" i="14"/>
  <c r="I481" i="14"/>
  <c r="I482" i="14"/>
  <c r="I483" i="14"/>
  <c r="I484" i="14"/>
  <c r="I485" i="14"/>
  <c r="I486" i="14"/>
  <c r="I487" i="14"/>
  <c r="I488" i="14"/>
  <c r="I490" i="14"/>
  <c r="I491" i="14"/>
  <c r="I492" i="14"/>
  <c r="I493" i="14"/>
  <c r="I494" i="14"/>
  <c r="I495" i="14"/>
  <c r="I496" i="14"/>
  <c r="I498" i="14"/>
  <c r="I499" i="14"/>
  <c r="I500" i="14"/>
  <c r="I504" i="14"/>
  <c r="I506" i="14"/>
  <c r="I508" i="14"/>
  <c r="I517" i="14"/>
  <c r="I518" i="14"/>
  <c r="I519" i="14"/>
  <c r="I520" i="14"/>
  <c r="I521" i="14"/>
  <c r="I522" i="14"/>
  <c r="G11" i="14"/>
  <c r="G12" i="14"/>
  <c r="G13" i="14"/>
  <c r="G14" i="14"/>
  <c r="G15" i="14"/>
  <c r="G16" i="14"/>
  <c r="G17" i="14"/>
  <c r="G18" i="14"/>
  <c r="G19" i="14"/>
  <c r="G20" i="14"/>
  <c r="G23" i="14"/>
  <c r="G24" i="14"/>
  <c r="G26" i="14"/>
  <c r="G28" i="14"/>
  <c r="G30" i="14"/>
  <c r="G31" i="14"/>
  <c r="G32" i="14"/>
  <c r="G33" i="14"/>
  <c r="G34" i="14"/>
  <c r="G35" i="14"/>
  <c r="G36" i="14"/>
  <c r="G37" i="14"/>
  <c r="G38" i="14"/>
  <c r="G40" i="14"/>
  <c r="G41"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4" i="14"/>
  <c r="G75" i="14"/>
  <c r="G76" i="14"/>
  <c r="G77" i="14"/>
  <c r="G78" i="14"/>
  <c r="G79" i="14"/>
  <c r="G80" i="14"/>
  <c r="G81" i="14"/>
  <c r="G82" i="14"/>
  <c r="G83" i="14"/>
  <c r="G84" i="14"/>
  <c r="G85" i="14"/>
  <c r="G89" i="14"/>
  <c r="G90" i="14"/>
  <c r="G91" i="14"/>
  <c r="G92" i="14"/>
  <c r="G93" i="14"/>
  <c r="G95" i="14"/>
  <c r="G97" i="14"/>
  <c r="G101" i="14"/>
  <c r="G102" i="14"/>
  <c r="G104" i="14"/>
  <c r="G107" i="14"/>
  <c r="G108" i="14"/>
  <c r="G109" i="14"/>
  <c r="G110" i="14"/>
  <c r="G111" i="14"/>
  <c r="G112" i="14"/>
  <c r="G113" i="14"/>
  <c r="G114" i="14"/>
  <c r="G115" i="14"/>
  <c r="G120" i="14"/>
  <c r="G121" i="14"/>
  <c r="G122" i="14"/>
  <c r="G126" i="14"/>
  <c r="G127" i="14"/>
  <c r="G128" i="14"/>
  <c r="G130" i="14"/>
  <c r="G131" i="14"/>
  <c r="G136" i="14"/>
  <c r="G137" i="14"/>
  <c r="G138" i="14"/>
  <c r="G139" i="14"/>
  <c r="G140" i="14"/>
  <c r="G141" i="14"/>
  <c r="G142" i="14"/>
  <c r="G143" i="14"/>
  <c r="G144" i="14"/>
  <c r="G145" i="14"/>
  <c r="G146" i="14"/>
  <c r="G147" i="14"/>
  <c r="G148" i="14"/>
  <c r="G149" i="14"/>
  <c r="G150" i="14"/>
  <c r="G156" i="14"/>
  <c r="G157" i="14"/>
  <c r="G158" i="14"/>
  <c r="G159" i="14"/>
  <c r="G160" i="14"/>
  <c r="G161" i="14"/>
  <c r="G162" i="14"/>
  <c r="G163" i="14"/>
  <c r="G164" i="14"/>
  <c r="G166" i="14"/>
  <c r="G167" i="14"/>
  <c r="G171" i="14"/>
  <c r="G182" i="14"/>
  <c r="G183" i="14"/>
  <c r="G184" i="14"/>
  <c r="G185" i="14"/>
  <c r="G186" i="14"/>
  <c r="G187" i="14"/>
  <c r="G190" i="14"/>
  <c r="G191" i="14"/>
  <c r="G192" i="14"/>
  <c r="G193" i="14"/>
  <c r="G194" i="14"/>
  <c r="G195" i="14"/>
  <c r="G196" i="14"/>
  <c r="G197" i="14"/>
  <c r="G200" i="14"/>
  <c r="G201" i="14"/>
  <c r="G202" i="14"/>
  <c r="G203" i="14"/>
  <c r="G204" i="14"/>
  <c r="G205" i="14"/>
  <c r="G206" i="14"/>
  <c r="G207" i="14"/>
  <c r="G208" i="14"/>
  <c r="G209" i="14"/>
  <c r="G210" i="14"/>
  <c r="G211" i="14"/>
  <c r="G212" i="14"/>
  <c r="G213" i="14"/>
  <c r="G214" i="14"/>
  <c r="G215" i="14"/>
  <c r="G216" i="14"/>
  <c r="G217" i="14"/>
  <c r="G221" i="14"/>
  <c r="G222" i="14"/>
  <c r="G226" i="14"/>
  <c r="G227" i="14"/>
  <c r="G228" i="14"/>
  <c r="G229" i="14"/>
  <c r="G230" i="14"/>
  <c r="G231" i="14"/>
  <c r="G232" i="14"/>
  <c r="G233" i="14"/>
  <c r="G234"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4" i="14"/>
  <c r="G265" i="14"/>
  <c r="G266" i="14"/>
  <c r="G267" i="14"/>
  <c r="G268" i="14"/>
  <c r="G269" i="14"/>
  <c r="G270" i="14"/>
  <c r="G271" i="14"/>
  <c r="G272" i="14"/>
  <c r="G273" i="14"/>
  <c r="G274" i="14"/>
  <c r="G275" i="14"/>
  <c r="G276" i="14"/>
  <c r="G279" i="14"/>
  <c r="G280" i="14"/>
  <c r="G281" i="14"/>
  <c r="G284" i="14"/>
  <c r="G285" i="14"/>
  <c r="G286" i="14"/>
  <c r="G287" i="14"/>
  <c r="G288" i="14"/>
  <c r="G289" i="14"/>
  <c r="G290"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6" i="14"/>
  <c r="G337" i="14"/>
  <c r="G338" i="14"/>
  <c r="G339" i="14"/>
  <c r="G340" i="14"/>
  <c r="G341" i="14"/>
  <c r="G342" i="14"/>
  <c r="G343" i="14"/>
  <c r="G344" i="14"/>
  <c r="G345" i="14"/>
  <c r="G346" i="14"/>
  <c r="G347" i="14"/>
  <c r="G348" i="14"/>
  <c r="G349" i="14"/>
  <c r="G350" i="14"/>
  <c r="G351" i="14"/>
  <c r="G355" i="14"/>
  <c r="G356" i="14"/>
  <c r="G357" i="14"/>
  <c r="G358" i="14"/>
  <c r="G359" i="14"/>
  <c r="G361" i="14"/>
  <c r="G36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501" i="14"/>
  <c r="G502" i="14"/>
  <c r="G503" i="14"/>
  <c r="G505" i="14"/>
  <c r="G506" i="14"/>
  <c r="G507" i="14"/>
  <c r="G508" i="14"/>
  <c r="G509" i="14"/>
  <c r="G510" i="14"/>
  <c r="G511" i="14"/>
  <c r="G512" i="14"/>
  <c r="G513" i="14"/>
  <c r="G514" i="14"/>
  <c r="G517" i="14"/>
  <c r="G518" i="14"/>
  <c r="G519" i="14"/>
  <c r="G520" i="14"/>
  <c r="G521" i="14"/>
  <c r="G522" i="14"/>
  <c r="F11" i="14"/>
  <c r="F12" i="14"/>
  <c r="F13" i="14"/>
  <c r="F14" i="14"/>
  <c r="F15" i="14"/>
  <c r="F16" i="14"/>
  <c r="F17" i="14"/>
  <c r="F18" i="14"/>
  <c r="F19" i="14"/>
  <c r="F20" i="14"/>
  <c r="F23" i="14"/>
  <c r="F24" i="14"/>
  <c r="F26" i="14"/>
  <c r="F28" i="14"/>
  <c r="F30" i="14"/>
  <c r="F31" i="14"/>
  <c r="F32" i="14"/>
  <c r="F33" i="14"/>
  <c r="F34" i="14"/>
  <c r="F35" i="14"/>
  <c r="F36" i="14"/>
  <c r="F37" i="14"/>
  <c r="F38" i="14"/>
  <c r="F40" i="14"/>
  <c r="F41"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4" i="14"/>
  <c r="F75" i="14"/>
  <c r="F76" i="14"/>
  <c r="F77" i="14"/>
  <c r="F78" i="14"/>
  <c r="F79" i="14"/>
  <c r="F80" i="14"/>
  <c r="F81" i="14"/>
  <c r="F82" i="14"/>
  <c r="F83" i="14"/>
  <c r="F84" i="14"/>
  <c r="F85" i="14"/>
  <c r="F89" i="14"/>
  <c r="F90" i="14"/>
  <c r="F91" i="14"/>
  <c r="F92" i="14"/>
  <c r="F93" i="14"/>
  <c r="F95" i="14"/>
  <c r="F97" i="14"/>
  <c r="F101" i="14"/>
  <c r="F102" i="14"/>
  <c r="F104" i="14"/>
  <c r="F107" i="14"/>
  <c r="F108" i="14"/>
  <c r="F109" i="14"/>
  <c r="F110" i="14"/>
  <c r="F111" i="14"/>
  <c r="F112" i="14"/>
  <c r="F113" i="14"/>
  <c r="F114" i="14"/>
  <c r="F115" i="14"/>
  <c r="F120" i="14"/>
  <c r="F121" i="14"/>
  <c r="F122" i="14"/>
  <c r="F126" i="14"/>
  <c r="F127" i="14"/>
  <c r="F128" i="14"/>
  <c r="F130" i="14"/>
  <c r="F131" i="14"/>
  <c r="F136" i="14"/>
  <c r="F137" i="14"/>
  <c r="F138" i="14"/>
  <c r="F139" i="14"/>
  <c r="F140" i="14"/>
  <c r="F141" i="14"/>
  <c r="F142" i="14"/>
  <c r="F143" i="14"/>
  <c r="F144" i="14"/>
  <c r="F145" i="14"/>
  <c r="F146" i="14"/>
  <c r="F147" i="14"/>
  <c r="F148" i="14"/>
  <c r="F149" i="14"/>
  <c r="F150" i="14"/>
  <c r="F156" i="14"/>
  <c r="F157" i="14"/>
  <c r="F158" i="14"/>
  <c r="F159" i="14"/>
  <c r="F160" i="14"/>
  <c r="F161" i="14"/>
  <c r="F162" i="14"/>
  <c r="F163" i="14"/>
  <c r="F164" i="14"/>
  <c r="F166" i="14"/>
  <c r="F167" i="14"/>
  <c r="F171" i="14"/>
  <c r="F182" i="14"/>
  <c r="F183" i="14"/>
  <c r="F184" i="14"/>
  <c r="F185" i="14"/>
  <c r="F186" i="14"/>
  <c r="F187" i="14"/>
  <c r="F190" i="14"/>
  <c r="F191" i="14"/>
  <c r="F192" i="14"/>
  <c r="F193" i="14"/>
  <c r="F194" i="14"/>
  <c r="F195" i="14"/>
  <c r="F196" i="14"/>
  <c r="F197" i="14"/>
  <c r="F200" i="14"/>
  <c r="F201" i="14"/>
  <c r="F202" i="14"/>
  <c r="F203" i="14"/>
  <c r="F204" i="14"/>
  <c r="F205" i="14"/>
  <c r="F206" i="14"/>
  <c r="F207" i="14"/>
  <c r="F208" i="14"/>
  <c r="F209" i="14"/>
  <c r="F210" i="14"/>
  <c r="F211" i="14"/>
  <c r="F212" i="14"/>
  <c r="F213" i="14"/>
  <c r="F214" i="14"/>
  <c r="F215" i="14"/>
  <c r="F216" i="14"/>
  <c r="F217" i="14"/>
  <c r="F221" i="14"/>
  <c r="F222" i="14"/>
  <c r="F223" i="14"/>
  <c r="F224" i="14"/>
  <c r="F225" i="14"/>
  <c r="F226" i="14"/>
  <c r="F227" i="14"/>
  <c r="F228" i="14"/>
  <c r="F229" i="14"/>
  <c r="F230" i="14"/>
  <c r="F231" i="14"/>
  <c r="F232" i="14"/>
  <c r="F233"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4" i="14"/>
  <c r="F265" i="14"/>
  <c r="F266" i="14"/>
  <c r="F267" i="14"/>
  <c r="F268" i="14"/>
  <c r="F269" i="14"/>
  <c r="F270" i="14"/>
  <c r="F271" i="14"/>
  <c r="F272" i="14"/>
  <c r="F273" i="14"/>
  <c r="F274" i="14"/>
  <c r="F275" i="14"/>
  <c r="F276" i="14"/>
  <c r="F279" i="14"/>
  <c r="F280" i="14"/>
  <c r="F281" i="14"/>
  <c r="F284" i="14"/>
  <c r="F285" i="14"/>
  <c r="F286" i="14"/>
  <c r="F287" i="14"/>
  <c r="F288" i="14"/>
  <c r="F289" i="14"/>
  <c r="F290"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6" i="14"/>
  <c r="F337" i="14"/>
  <c r="F340" i="14"/>
  <c r="F341" i="14"/>
  <c r="F342" i="14"/>
  <c r="F343" i="14"/>
  <c r="F344" i="14"/>
  <c r="F345" i="14"/>
  <c r="F346" i="14"/>
  <c r="F347" i="14"/>
  <c r="F348" i="14"/>
  <c r="F349" i="14"/>
  <c r="F355" i="14"/>
  <c r="F356" i="14"/>
  <c r="F357" i="14"/>
  <c r="F358" i="14"/>
  <c r="F359" i="14"/>
  <c r="F361" i="14"/>
  <c r="F368" i="14"/>
  <c r="F420" i="14"/>
  <c r="F421" i="14"/>
  <c r="F422" i="14"/>
  <c r="F423" i="14"/>
  <c r="F424" i="14"/>
  <c r="F425" i="14"/>
  <c r="F426" i="14"/>
  <c r="F427" i="14"/>
  <c r="F428" i="14"/>
  <c r="F429" i="14"/>
  <c r="F430" i="14"/>
  <c r="F431" i="14"/>
  <c r="F432" i="14"/>
  <c r="F433" i="14"/>
  <c r="F434" i="14"/>
  <c r="F435" i="14"/>
  <c r="F436" i="14"/>
  <c r="F437" i="14"/>
  <c r="F438" i="14"/>
  <c r="F440" i="14"/>
  <c r="F441" i="14"/>
  <c r="F442" i="14"/>
  <c r="F443" i="14"/>
  <c r="F444" i="14"/>
  <c r="F445" i="14"/>
  <c r="F446" i="14"/>
  <c r="F447" i="14"/>
  <c r="F448" i="14"/>
  <c r="F450" i="14"/>
  <c r="F451" i="14"/>
  <c r="F452" i="14"/>
  <c r="F453" i="14"/>
  <c r="F454" i="14"/>
  <c r="F455" i="14"/>
  <c r="F456" i="14"/>
  <c r="F457" i="14"/>
  <c r="F459" i="14"/>
  <c r="F460" i="14"/>
  <c r="F461" i="14"/>
  <c r="F462" i="14"/>
  <c r="F463" i="14"/>
  <c r="F464" i="14"/>
  <c r="F465" i="14"/>
  <c r="F467" i="14"/>
  <c r="F468" i="14"/>
  <c r="F469" i="14"/>
  <c r="F471" i="14"/>
  <c r="F472" i="14"/>
  <c r="F473" i="14"/>
  <c r="F474" i="14"/>
  <c r="F475" i="14"/>
  <c r="F476" i="14"/>
  <c r="F477" i="14"/>
  <c r="F479" i="14"/>
  <c r="F480" i="14"/>
  <c r="F481" i="14"/>
  <c r="F482" i="14"/>
  <c r="F483" i="14"/>
  <c r="F484" i="14"/>
  <c r="F485" i="14"/>
  <c r="F486" i="14"/>
  <c r="F487" i="14"/>
  <c r="F488" i="14"/>
  <c r="F489" i="14"/>
  <c r="F490" i="14"/>
  <c r="F491" i="14"/>
  <c r="F492" i="14"/>
  <c r="F493" i="14"/>
  <c r="F495" i="14"/>
  <c r="F496" i="14"/>
  <c r="F497" i="14"/>
  <c r="F501" i="14"/>
  <c r="F502" i="14"/>
  <c r="F503" i="14"/>
  <c r="F505" i="14"/>
  <c r="F506" i="14"/>
  <c r="F507" i="14"/>
  <c r="F508" i="14"/>
  <c r="F509" i="14"/>
  <c r="F510" i="14"/>
  <c r="F511" i="14"/>
  <c r="F512" i="14"/>
  <c r="F513" i="14"/>
  <c r="F514" i="14"/>
  <c r="F517" i="14"/>
  <c r="F518" i="14"/>
  <c r="F519" i="14"/>
  <c r="F520" i="14"/>
  <c r="F521" i="14"/>
  <c r="F522" i="14"/>
  <c r="G531" i="14" l="1"/>
  <c r="D224" i="14"/>
  <c r="G224" i="14" s="1"/>
  <c r="C419" i="14"/>
  <c r="F419" i="14" s="1"/>
  <c r="D223" i="14"/>
  <c r="C531" i="14"/>
  <c r="C526" i="14" s="1"/>
  <c r="F527" i="14"/>
  <c r="D533" i="14"/>
  <c r="G533" i="14" s="1"/>
  <c r="D532" i="14"/>
  <c r="G532" i="14" s="1"/>
  <c r="C528" i="14"/>
  <c r="F528" i="14" s="1"/>
  <c r="C530" i="14"/>
  <c r="F530" i="14" s="1"/>
  <c r="J348" i="14"/>
  <c r="C498" i="14" l="1"/>
  <c r="C533" i="14"/>
  <c r="F533" i="14" s="1"/>
  <c r="C534" i="14"/>
  <c r="F534" i="14" s="1"/>
  <c r="C532" i="14"/>
  <c r="F532" i="14" s="1"/>
  <c r="F531" i="14"/>
  <c r="G223" i="14"/>
  <c r="D7" i="14"/>
  <c r="C525" i="14"/>
  <c r="F526" i="14"/>
  <c r="F8" i="14"/>
  <c r="F9" i="14"/>
  <c r="F10" i="14"/>
  <c r="J7" i="14" l="1"/>
  <c r="D527" i="14"/>
  <c r="D498" i="14"/>
  <c r="F525" i="14"/>
  <c r="C499" i="14"/>
  <c r="G9" i="14"/>
  <c r="G10" i="14"/>
  <c r="G527" i="14" l="1"/>
  <c r="D528" i="14"/>
  <c r="G528" i="14" s="1"/>
  <c r="D526" i="14"/>
  <c r="D530" i="14"/>
  <c r="G530" i="14" s="1"/>
  <c r="D529" i="14"/>
  <c r="G529" i="14" s="1"/>
  <c r="J316" i="14"/>
  <c r="I10" i="14"/>
  <c r="I9" i="14"/>
  <c r="I8" i="14"/>
  <c r="G8" i="14"/>
  <c r="I7" i="14"/>
  <c r="D525" i="14" l="1"/>
  <c r="G526" i="14"/>
  <c r="J344" i="14"/>
  <c r="J231" i="14"/>
  <c r="D499" i="14" l="1"/>
  <c r="G525" i="14"/>
  <c r="F7" i="14"/>
  <c r="G7" i="14" l="1"/>
</calcChain>
</file>

<file path=xl/sharedStrings.xml><?xml version="1.0" encoding="utf-8"?>
<sst xmlns="http://schemas.openxmlformats.org/spreadsheetml/2006/main" count="1163" uniqueCount="1066">
  <si>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</si>
  <si>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</si>
  <si>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</si>
  <si>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</si>
  <si>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</si>
  <si>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</si>
  <si>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</si>
  <si>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</si>
  <si>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</si>
  <si>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</si>
  <si>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</si>
  <si>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</si>
  <si>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</si>
  <si>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</si>
  <si>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</si>
  <si>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</si>
  <si>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</si>
  <si>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</si>
  <si>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</si>
  <si>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</si>
  <si>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</si>
  <si>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</si>
  <si>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</si>
  <si>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</si>
  <si>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</si>
  <si>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</si>
  <si>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</si>
  <si>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</si>
  <si>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</si>
  <si>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</si>
  <si>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</si>
  <si>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</si>
  <si>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</si>
  <si>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</si>
  <si>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</si>
  <si>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</si>
  <si>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</si>
  <si>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</si>
  <si>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</si>
  <si>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</si>
  <si>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</si>
  <si>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</si>
  <si>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</si>
  <si>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</si>
  <si>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</si>
  <si>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</si>
  <si>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</si>
  <si>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</si>
  <si>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</si>
  <si>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</si>
  <si>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</si>
  <si>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</si>
  <si>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</si>
  <si>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</si>
  <si>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</si>
  <si>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</si>
  <si>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</si>
  <si>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</si>
  <si>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</si>
  <si>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</si>
  <si>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</si>
  <si>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</si>
  <si>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</si>
  <si>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</si>
  <si>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</si>
  <si>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</si>
  <si>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</si>
  <si>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</si>
  <si>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</si>
  <si>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</si>
  <si>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</si>
  <si>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</si>
  <si>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</si>
  <si>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</si>
  <si>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</si>
  <si>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</si>
  <si>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</si>
  <si>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</si>
  <si>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</si>
  <si>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</si>
  <si>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</si>
  <si>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</si>
  <si>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</si>
  <si>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</si>
  <si>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</si>
  <si>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</si>
  <si>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</si>
  <si>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</si>
  <si>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</si>
  <si>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</si>
  <si>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</si>
  <si>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</si>
  <si>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</si>
  <si>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</si>
  <si>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</si>
  <si>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</si>
  <si>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</si>
  <si>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</si>
  <si>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</si>
  <si>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</si>
  <si>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</si>
  <si>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</si>
  <si>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</si>
  <si>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</si>
  <si>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</si>
  <si>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</si>
  <si>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</si>
  <si>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</si>
  <si>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</si>
  <si>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</si>
  <si>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</si>
  <si>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</si>
  <si>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</si>
  <si>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</si>
  <si>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</si>
  <si>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</si>
  <si>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</si>
  <si>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</si>
  <si>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</si>
  <si>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</si>
  <si>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</si>
  <si>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</si>
  <si>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</si>
  <si>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</si>
  <si>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</si>
  <si>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</si>
  <si>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</si>
  <si>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</si>
  <si>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</si>
  <si>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</si>
  <si>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</si>
  <si>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</si>
  <si>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</si>
  <si>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</si>
  <si>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</si>
  <si>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</si>
  <si>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</si>
  <si>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</si>
  <si>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</si>
  <si>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</si>
  <si>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</si>
  <si>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</si>
  <si>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</si>
  <si>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</si>
  <si>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</si>
  <si>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</si>
  <si>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</si>
  <si>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</si>
  <si>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</si>
  <si>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</si>
  <si>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</si>
  <si>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</si>
  <si>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</si>
  <si>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</si>
  <si>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</si>
  <si>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</si>
  <si>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</si>
  <si>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</si>
  <si>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</si>
  <si>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</si>
  <si>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</si>
  <si>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</si>
  <si>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</si>
  <si>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</si>
  <si>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</si>
  <si>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</si>
  <si>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</si>
  <si>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</si>
  <si>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</si>
  <si>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</si>
  <si>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</si>
  <si>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</si>
  <si>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</si>
  <si>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</si>
  <si>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</si>
  <si>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</si>
  <si>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</si>
  <si>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</si>
  <si>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</si>
  <si>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</si>
  <si>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</si>
  <si>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</si>
  <si>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</si>
  <si>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</si>
  <si>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</si>
  <si>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</si>
  <si>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</si>
  <si>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</si>
  <si>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</si>
  <si>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</si>
  <si>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</si>
  <si>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</si>
  <si>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</si>
  <si>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</si>
  <si>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</si>
  <si>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</si>
  <si>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</si>
  <si>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</si>
  <si>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</si>
  <si>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</si>
  <si>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</si>
  <si>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</si>
  <si>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</si>
  <si>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</si>
  <si>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</si>
  <si>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</si>
  <si>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</si>
  <si>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</si>
  <si>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</si>
  <si>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</si>
  <si>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</si>
  <si>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</si>
  <si>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</si>
  <si>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</si>
  <si>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</si>
  <si>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</si>
  <si>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</si>
  <si>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</si>
  <si>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</si>
  <si>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</si>
  <si>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</si>
  <si>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</si>
  <si>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</si>
  <si>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</si>
  <si>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</si>
  <si>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</si>
  <si>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</si>
  <si>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</si>
  <si>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</si>
  <si>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</si>
  <si>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</si>
  <si>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</si>
  <si>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</si>
  <si>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</si>
  <si>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</si>
  <si>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</si>
  <si>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</si>
  <si>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</si>
  <si>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</si>
  <si>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</si>
  <si>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</si>
  <si>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</si>
  <si>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</si>
  <si>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</si>
  <si>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</si>
  <si>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</si>
  <si>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</si>
  <si>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</si>
  <si>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</si>
  <si>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</si>
  <si>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</si>
  <si>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</si>
  <si>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</si>
  <si>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</si>
  <si>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</si>
  <si>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</si>
  <si>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</si>
  <si>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</si>
  <si>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</si>
  <si>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</si>
  <si>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</si>
  <si>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</si>
  <si>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</si>
  <si>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</si>
  <si>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</si>
  <si>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</si>
  <si>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</si>
  <si>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</si>
  <si>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</si>
  <si>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</si>
  <si>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</si>
  <si>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</si>
  <si>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</si>
  <si>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</si>
  <si>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</si>
  <si>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</si>
  <si>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</si>
  <si>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</si>
  <si>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</si>
  <si>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</si>
  <si>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</si>
  <si>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</si>
  <si>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</si>
  <si>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</si>
  <si>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</si>
  <si>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</si>
  <si>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</si>
  <si>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</si>
  <si>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</si>
  <si>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</si>
  <si>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</si>
  <si>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</si>
  <si>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</si>
  <si>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</si>
  <si>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</si>
  <si>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</si>
  <si>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</si>
  <si>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</si>
  <si>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</si>
  <si>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</si>
  <si>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</si>
  <si>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</si>
  <si>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</si>
  <si>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</si>
  <si>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</si>
  <si>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</si>
  <si>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</si>
  <si>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</si>
  <si>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</si>
  <si>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</si>
  <si>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</si>
  <si>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</si>
  <si>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</si>
  <si>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</si>
  <si>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</si>
  <si>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</si>
  <si>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</si>
  <si>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</si>
  <si>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</si>
  <si>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</si>
  <si>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</si>
  <si>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</si>
  <si>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</si>
  <si>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</si>
  <si>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</si>
  <si>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</si>
  <si>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</si>
  <si>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</si>
  <si>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</si>
  <si>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</si>
  <si>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</si>
  <si>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</si>
  <si>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</si>
  <si>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</si>
  <si>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</si>
  <si>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</si>
  <si>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</si>
  <si>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</si>
  <si>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</si>
  <si>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</si>
  <si>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</si>
  <si>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</si>
  <si>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</si>
  <si>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</si>
  <si>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</si>
  <si>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</si>
  <si>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</si>
  <si>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</si>
  <si>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</si>
  <si>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</si>
  <si>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</si>
  <si>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</si>
  <si>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</si>
  <si>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</si>
  <si>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</si>
  <si>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</si>
  <si>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</si>
  <si>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</si>
  <si>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</si>
  <si>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</si>
  <si>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</si>
  <si>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</si>
  <si>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</si>
  <si>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</si>
  <si>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</si>
  <si>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</si>
  <si>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</si>
  <si>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</si>
  <si>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</si>
  <si>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</si>
  <si>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</si>
  <si>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</si>
  <si>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</si>
  <si>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</si>
  <si>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</si>
  <si>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</si>
  <si>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</si>
  <si>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</si>
  <si>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</si>
  <si>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</si>
  <si>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</si>
  <si>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</si>
  <si>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</si>
  <si>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</si>
  <si>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</si>
  <si>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</si>
  <si>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</si>
  <si>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</si>
  <si>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</si>
  <si>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</si>
  <si>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</si>
  <si>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</si>
  <si>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</si>
  <si>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</si>
  <si>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</si>
  <si>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</si>
  <si>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</si>
  <si>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</si>
  <si>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</si>
  <si>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</si>
  <si>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</si>
  <si>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</si>
  <si>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</si>
  <si>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</si>
  <si>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</si>
  <si>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</si>
  <si>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</si>
  <si>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</si>
  <si>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</si>
  <si>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</si>
  <si>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</si>
  <si>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</si>
  <si>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</si>
  <si>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</si>
  <si>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</si>
  <si>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</si>
  <si>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</si>
  <si>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</si>
  <si>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</si>
  <si>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</si>
  <si>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</si>
  <si>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</si>
  <si>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</si>
  <si>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</si>
  <si>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</si>
  <si>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</si>
  <si>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</si>
  <si>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</si>
  <si>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</si>
  <si>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</si>
  <si>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</si>
  <si>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</si>
  <si>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</si>
  <si>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</si>
  <si>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</si>
  <si>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</si>
  <si>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</si>
  <si>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</si>
  <si>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</si>
  <si>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</si>
  <si>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</si>
  <si>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</si>
  <si>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</si>
  <si>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</si>
  <si>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</si>
  <si>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</si>
  <si>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</si>
  <si>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</si>
  <si>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</si>
  <si>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</si>
  <si>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</si>
  <si>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</si>
  <si>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</si>
  <si>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</si>
  <si>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</si>
  <si>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</si>
  <si>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</si>
  <si>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</si>
  <si>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</si>
  <si>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</si>
  <si>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</si>
  <si>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</si>
  <si>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</si>
  <si>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</si>
  <si>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</si>
  <si>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</si>
  <si>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</si>
  <si>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</si>
  <si>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</si>
  <si>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</si>
  <si>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</si>
  <si>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</si>
  <si>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</si>
  <si>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</si>
  <si>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</si>
  <si>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</si>
  <si>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</si>
  <si>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</si>
  <si>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</si>
  <si>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</si>
  <si>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</si>
  <si>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</si>
  <si>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</si>
  <si>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</si>
  <si>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</si>
  <si>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</si>
  <si>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</si>
  <si>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</si>
  <si>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</si>
  <si>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</si>
  <si>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</si>
  <si>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</si>
  <si>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</si>
  <si>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</si>
  <si>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</si>
  <si>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</si>
  <si>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</si>
  <si>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</si>
  <si>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</si>
  <si>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</si>
  <si>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</si>
  <si>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</si>
  <si>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</si>
  <si>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</si>
  <si>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</si>
  <si>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</si>
  <si>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</si>
  <si>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</si>
  <si>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</si>
  <si>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</si>
  <si>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</si>
  <si>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</si>
  <si>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</si>
  <si>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</si>
  <si>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</si>
  <si>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</si>
  <si>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</si>
  <si>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</si>
  <si>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</si>
  <si>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</si>
  <si>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</si>
  <si>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</si>
  <si>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</si>
  <si>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</si>
  <si>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</si>
  <si>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</si>
  <si>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</si>
  <si>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</si>
  <si>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</si>
  <si>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</si>
  <si>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</si>
  <si>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</si>
  <si>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</si>
  <si>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</si>
  <si>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</si>
  <si>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</si>
  <si>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</si>
  <si>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</si>
  <si>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</si>
  <si>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</si>
  <si>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</si>
  <si>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</si>
  <si>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</si>
  <si>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</si>
  <si>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</si>
  <si>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</si>
  <si>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</si>
  <si>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</si>
  <si>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</si>
  <si>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</si>
  <si>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</si>
  <si>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</si>
  <si>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</si>
  <si>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</si>
  <si>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</si>
  <si>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</si>
  <si>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</si>
  <si>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</si>
  <si>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</si>
  <si>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</si>
  <si>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</si>
  <si>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</si>
  <si>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</si>
  <si>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</si>
  <si>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</si>
  <si>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</si>
  <si>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</si>
  <si>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</si>
  <si>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</si>
  <si>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</si>
  <si>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</si>
  <si>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</si>
  <si>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</si>
  <si>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</si>
  <si>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</si>
  <si>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</si>
  <si>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</si>
  <si>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</si>
  <si>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</si>
  <si>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</si>
  <si>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</si>
  <si>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</si>
  <si>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</si>
  <si>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</si>
  <si>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</si>
  <si>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</si>
  <si>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</si>
  <si>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</si>
  <si>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</si>
  <si>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</si>
  <si>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</si>
  <si>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</si>
  <si>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</si>
  <si>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</si>
  <si>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</si>
  <si>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</si>
  <si>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</si>
  <si>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</si>
  <si>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</si>
  <si>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</si>
  <si>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</si>
  <si>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</si>
  <si>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</si>
  <si>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</si>
  <si>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</si>
  <si>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</si>
  <si>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</si>
  <si>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</si>
  <si>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</si>
  <si>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</si>
  <si>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</si>
  <si>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</si>
  <si>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</si>
  <si>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</si>
  <si>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</si>
  <si>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</si>
  <si>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</si>
  <si>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</si>
  <si>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</si>
  <si>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</si>
  <si>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</si>
  <si>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</si>
  <si>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</si>
  <si>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</si>
  <si>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</si>
  <si>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</si>
  <si>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</si>
  <si>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</si>
  <si>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</si>
  <si>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</si>
  <si>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</si>
  <si>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</si>
  <si>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</si>
  <si>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</si>
  <si>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</si>
  <si>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</si>
  <si>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</si>
  <si>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</si>
  <si>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</si>
  <si>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</si>
  <si>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</si>
  <si>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</si>
  <si>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</si>
  <si>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</si>
  <si>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</si>
  <si>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</si>
  <si>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</si>
  <si>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</si>
  <si>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</si>
  <si>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</si>
  <si>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</si>
  <si>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</si>
  <si>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</si>
  <si>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</si>
  <si>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</si>
  <si>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</si>
  <si>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</si>
  <si>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</si>
  <si>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</si>
  <si>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</si>
  <si>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</si>
  <si>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</si>
  <si>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</si>
  <si>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</si>
  <si>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</si>
  <si>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</si>
  <si>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</si>
  <si>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</si>
  <si>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</si>
  <si>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</si>
  <si>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</si>
  <si>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</si>
  <si>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</si>
  <si>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</si>
  <si>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</si>
  <si>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</si>
  <si>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</si>
  <si>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</si>
  <si>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</si>
  <si>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</si>
  <si>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</si>
  <si>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</si>
  <si>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</si>
  <si>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</si>
  <si>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</si>
  <si>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</si>
  <si>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</si>
  <si>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</si>
  <si>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</si>
  <si>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</si>
  <si>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</si>
  <si>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</si>
  <si>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</si>
  <si>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</si>
  <si>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</si>
  <si>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</si>
  <si>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</si>
  <si>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</si>
  <si>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</si>
  <si>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</si>
  <si>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</si>
  <si>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</si>
  <si>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</si>
  <si>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</si>
  <si>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</si>
  <si>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</si>
  <si>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</si>
  <si>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</si>
  <si>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</si>
  <si>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</si>
  <si>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</si>
  <si>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</si>
  <si>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</si>
  <si>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</si>
  <si>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</si>
  <si>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</si>
  <si>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</si>
  <si>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</si>
  <si>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</si>
  <si>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</si>
  <si>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</si>
  <si>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</si>
  <si>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</si>
  <si>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</si>
  <si>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</si>
  <si>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</si>
  <si>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</si>
  <si>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</si>
  <si>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</si>
  <si>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</si>
  <si>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</si>
  <si>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</si>
  <si>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</si>
  <si>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</si>
  <si>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</si>
  <si>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</si>
  <si>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</si>
  <si>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</si>
  <si>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</si>
  <si>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</si>
  <si>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</si>
  <si>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</si>
  <si>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</si>
  <si>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</si>
  <si>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</si>
  <si>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</si>
  <si>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</si>
  <si>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</si>
  <si>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</si>
  <si>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</si>
  <si>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</si>
  <si>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</si>
  <si>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</si>
  <si>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</si>
  <si>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</si>
  <si>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</si>
  <si>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</si>
  <si>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</si>
  <si>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</si>
  <si>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</si>
  <si>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</si>
  <si>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</si>
  <si>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</si>
  <si>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</si>
  <si>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</si>
  <si>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</si>
  <si>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</si>
  <si>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</si>
  <si>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</si>
  <si>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</si>
  <si>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</si>
  <si>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</si>
  <si>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</si>
  <si>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</si>
  <si>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</si>
  <si>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</si>
  <si>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</si>
  <si>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</si>
  <si>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</si>
  <si>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</si>
  <si>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</si>
  <si>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</si>
  <si>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</si>
  <si>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</si>
  <si>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</si>
  <si>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</si>
  <si>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</si>
  <si>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</si>
  <si>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</si>
  <si>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</si>
  <si>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</si>
  <si>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</si>
  <si>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</si>
  <si>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</si>
  <si>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</si>
  <si>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</si>
  <si>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</si>
  <si>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</si>
  <si>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</si>
  <si>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</si>
  <si>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</si>
  <si>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</si>
  <si>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</si>
  <si>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</si>
  <si>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</si>
  <si>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</si>
  <si>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</si>
  <si>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</si>
  <si>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</si>
  <si>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</si>
  <si>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</si>
  <si>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</si>
  <si>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</si>
  <si>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</si>
  <si>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</si>
  <si>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</si>
  <si>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</si>
  <si>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</si>
  <si>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</si>
  <si>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</si>
  <si>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</si>
  <si>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</si>
  <si>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</si>
  <si>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</si>
  <si>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</si>
  <si>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</si>
  <si>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</si>
  <si>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</si>
  <si>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</si>
  <si>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</si>
  <si>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</si>
  <si>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</si>
  <si>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</si>
  <si>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</si>
  <si>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</si>
  <si>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</si>
  <si>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</si>
  <si>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</si>
  <si>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</si>
  <si>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</si>
  <si>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</si>
  <si>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</si>
  <si>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</si>
  <si>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</si>
  <si>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</si>
  <si>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</si>
  <si>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</si>
  <si>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</si>
  <si>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</si>
  <si>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</si>
  <si>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</si>
  <si>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</si>
  <si>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</si>
  <si>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</si>
  <si>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</si>
  <si>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</si>
  <si>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</si>
  <si>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</si>
  <si>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</si>
  <si>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</si>
  <si>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</si>
  <si>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</si>
  <si>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</si>
  <si>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</si>
  <si>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</si>
  <si>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</si>
  <si>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</si>
  <si>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</si>
  <si>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</si>
  <si>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</si>
  <si>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</si>
  <si>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</si>
  <si>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</si>
  <si>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</si>
  <si>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</si>
  <si>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</si>
  <si>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</si>
  <si>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</si>
  <si>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</si>
  <si>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</si>
  <si>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</si>
  <si>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</si>
  <si>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</si>
  <si>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</si>
  <si>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</si>
  <si>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</si>
  <si>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</si>
  <si>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</si>
  <si>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</si>
  <si>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</si>
  <si>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</si>
  <si>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</si>
  <si>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00020700000000000000</t>
  </si>
  <si>
    <t>00020702000020000180</t>
  </si>
  <si>
    <t>00020702030020000180</t>
  </si>
  <si>
    <t>00021925018020000151</t>
  </si>
  <si>
    <t>00021925445020000151</t>
  </si>
  <si>
    <t>00021935134020000151</t>
  </si>
  <si>
    <t>00021945462020000151</t>
  </si>
  <si>
    <t>Жилищное хозяйство</t>
  </si>
  <si>
    <t>0501</t>
  </si>
  <si>
    <t>00011201041010000120</t>
  </si>
  <si>
    <t>00011603000000000140</t>
  </si>
  <si>
    <t>00011603020020000140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</si>
  <si>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</si>
  <si>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</si>
  <si>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</si>
  <si>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</si>
  <si>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</si>
  <si>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</si>
  <si>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</si>
  <si>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</si>
  <si>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</si>
  <si>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</si>
  <si>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</si>
  <si>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</si>
  <si>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</si>
  <si>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</si>
  <si>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</si>
  <si>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</si>
  <si>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</si>
  <si>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</si>
  <si>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</si>
  <si>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</si>
  <si>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</si>
  <si>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</si>
  <si>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</si>
  <si>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</si>
  <si>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</si>
  <si>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</si>
  <si>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</si>
  <si>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</si>
  <si>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</si>
  <si>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</si>
  <si>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</si>
  <si>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</si>
  <si>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</si>
  <si>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</si>
  <si>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</si>
  <si>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</si>
  <si>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</si>
  <si>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владельцев транспортных средств и налог на приобретение автотранспортных средств</t>
  </si>
  <si>
    <t>Плата за размещение твердых коммунальных отходов</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</si>
  <si>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</si>
  <si>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</si>
  <si>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</si>
  <si>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</si>
  <si>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</si>
  <si>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</si>
  <si>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</si>
  <si>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</si>
  <si>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</si>
  <si>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</si>
  <si>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</si>
  <si>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</si>
  <si>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</si>
  <si>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</si>
  <si>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</si>
  <si>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</si>
  <si>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</si>
  <si>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</si>
  <si>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</si>
  <si>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00010904020020000110</t>
  </si>
  <si>
    <t>00011201042010000120</t>
  </si>
  <si>
    <t>00020215002000000151</t>
  </si>
  <si>
    <t>00020215002020000151</t>
  </si>
  <si>
    <t>00020225198020000151</t>
  </si>
  <si>
    <t>00020225674000000151</t>
  </si>
  <si>
    <t>00020225674020000151</t>
  </si>
  <si>
    <t>00020245159000000151</t>
  </si>
  <si>
    <t>00020245159020000151</t>
  </si>
  <si>
    <t>00020245390000000151</t>
  </si>
  <si>
    <t>00020245390020000151</t>
  </si>
  <si>
    <t>00020249001000000151</t>
  </si>
  <si>
    <t>00020249001020000151</t>
  </si>
  <si>
    <t>00021925039020000151</t>
  </si>
  <si>
    <t>00021925048020000151</t>
  </si>
  <si>
    <t>00021925086020000151</t>
  </si>
  <si>
    <t>00021925444020000151</t>
  </si>
  <si>
    <t>00021925446020000151</t>
  </si>
  <si>
    <t>00021925450020000151</t>
  </si>
  <si>
    <t>00021925495020000151</t>
  </si>
  <si>
    <t>00021935270020000151</t>
  </si>
  <si>
    <t>х</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</si>
  <si>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</si>
  <si>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</si>
  <si>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бюджетов субъектов Российской Федерации от возврата автономными учреждениями остатков субсидий прошлых лет</t>
  </si>
  <si>
    <t>00021802020020000180</t>
  </si>
  <si>
    <t>СВОДКА ОБ ИСПОЛНЕНИИ ОБЛАСТНОГО БЮДЖЕТА ТВЕРСКОЙ ОБЛАСТИ
НА 1 ОКТЯБРЯ 2018 ГОДА</t>
  </si>
  <si>
    <t xml:space="preserve">Утверждено законом 46-ЗО от 28.09.2018
</t>
  </si>
  <si>
    <t>Уточненный план на 01.10.2018</t>
  </si>
  <si>
    <t>Исполнено
на 01.10.2018</t>
  </si>
  <si>
    <t>Плата за выбросы загрязняющих веществ в атмосферный воздух стационарными объектами &lt;7&gt;</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</si>
  <si>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</si>
  <si>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</si>
  <si>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</si>
  <si>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</si>
  <si>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</si>
  <si>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Дотации бюджетам субъектов Российской Федерации в целях стимулирования роста налогового потенциала по налогу на прибыль организаций</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</si>
  <si>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</si>
  <si>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</si>
  <si>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</si>
  <si>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</si>
  <si>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</si>
  <si>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</si>
  <si>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00011404000000000420</t>
  </si>
  <si>
    <t>00011404020020000420</t>
  </si>
  <si>
    <t>00011406300000000430</t>
  </si>
  <si>
    <t>00011406320000000430</t>
  </si>
  <si>
    <t>00011406322020000430</t>
  </si>
  <si>
    <t>00020215213020000151</t>
  </si>
  <si>
    <t>00020225533020000151</t>
  </si>
  <si>
    <t>00020245574020000151</t>
  </si>
  <si>
    <t>00020249999000000151</t>
  </si>
  <si>
    <t>00020249999020000151</t>
  </si>
  <si>
    <t>00021925020020000151</t>
  </si>
  <si>
    <t>00021951360020000151</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</si>
  <si>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</si>
  <si>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</si>
  <si>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</si>
  <si>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</si>
  <si>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</si>
  <si>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</si>
  <si>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</si>
  <si>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</si>
  <si>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</si>
  <si>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</si>
  <si>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</si>
  <si>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</si>
  <si>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</si>
  <si>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</si>
  <si>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выбросы загрязняющих веществ в атмосферный воздух передвижными объектами</t>
  </si>
  <si>
    <t>00011201020010000120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</si>
  <si>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</si>
  <si>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</si>
  <si>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</si>
  <si>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</si>
  <si>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</si>
  <si>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</si>
  <si>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</si>
  <si>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</si>
  <si>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</si>
  <si>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</si>
  <si>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</si>
  <si>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</si>
  <si>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</si>
  <si>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</si>
  <si>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</si>
  <si>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</si>
  <si>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</si>
  <si>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</si>
  <si>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</si>
  <si>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</si>
  <si>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</si>
  <si>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</si>
  <si>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</si>
  <si>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00020245136020000151</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</si>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</sst>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b/>
      <sz val="10"/>
      <name val="Arial Cyr"/>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55">
    <xf numFmtId="0" fontId="0" fillId="0" borderId="0" xfId="0"/>
    <xf numFmtId="0" fontId="5" fillId="2" borderId="0" xfId="0" applyFont="1" applyFill="1" applyAlignment="1">
      <alignment horizontal="left"/>
    </xf>
    <xf numFmtId="0" fontId="2" fillId="2" borderId="1" xfId="0" applyFont="1" applyFill="1" applyBorder="1" applyAlignment="1"/>
    <xf numFmtId="0" fontId="6" fillId="2" borderId="4" xfId="0" applyFont="1" applyFill="1" applyBorder="1" applyAlignment="1">
      <alignment horizontal="center" vertical="center"/>
    </xf>
    <xf numFmtId="0" fontId="2" fillId="2" borderId="0" xfId="0" applyFont="1" applyFill="1" applyAlignment="1">
      <alignment horizontal="left"/>
    </xf>
    <xf numFmtId="0" fontId="5" fillId="2" borderId="0" xfId="0" applyFont="1" applyFill="1" applyAlignment="1">
      <alignment horizontal="center"/>
    </xf>
    <xf numFmtId="0" fontId="2" fillId="2" borderId="1" xfId="0" applyFont="1" applyFill="1" applyBorder="1" applyAlignment="1">
      <alignment horizontal="center"/>
    </xf>
    <xf numFmtId="0" fontId="2" fillId="2" borderId="0" xfId="0" applyFont="1" applyFill="1" applyAlignment="1">
      <alignment horizontal="center"/>
    </xf>
    <xf numFmtId="49" fontId="8" fillId="2" borderId="7" xfId="0" applyNumberFormat="1" applyFont="1" applyFill="1" applyBorder="1" applyAlignment="1">
      <alignment horizontal="center" wrapText="1"/>
    </xf>
    <xf numFmtId="49" fontId="9" fillId="2" borderId="7" xfId="0" applyNumberFormat="1" applyFont="1" applyFill="1" applyBorder="1" applyAlignment="1">
      <alignment horizontal="left" wrapText="1"/>
    </xf>
    <xf numFmtId="49" fontId="10" fillId="2" borderId="7" xfId="0" applyNumberFormat="1" applyFont="1" applyFill="1" applyBorder="1" applyAlignment="1">
      <alignment horizontal="left" wrapText="1"/>
    </xf>
    <xf numFmtId="164" fontId="1" fillId="2" borderId="4" xfId="0" applyNumberFormat="1" applyFont="1" applyFill="1" applyBorder="1" applyAlignment="1">
      <alignment horizontal="right"/>
    </xf>
    <xf numFmtId="0" fontId="1" fillId="2" borderId="0" xfId="0" applyFont="1" applyFill="1"/>
    <xf numFmtId="164" fontId="2" fillId="2" borderId="4" xfId="0" applyNumberFormat="1" applyFont="1" applyFill="1" applyBorder="1" applyAlignment="1">
      <alignment horizontal="right"/>
    </xf>
    <xf numFmtId="0" fontId="3" fillId="2" borderId="0" xfId="0" applyFont="1" applyFill="1" applyAlignment="1">
      <alignment horizontal="left"/>
    </xf>
    <xf numFmtId="0" fontId="3" fillId="2" borderId="0" xfId="0" applyFont="1" applyFill="1"/>
    <xf numFmtId="0" fontId="2" fillId="2" borderId="0" xfId="0" applyFont="1" applyFill="1" applyAlignment="1">
      <alignment horizontal="right"/>
    </xf>
    <xf numFmtId="0" fontId="2" fillId="2" borderId="0" xfId="0" applyFont="1" applyFill="1"/>
    <xf numFmtId="0" fontId="2" fillId="2" borderId="1" xfId="0" applyFont="1" applyFill="1" applyBorder="1" applyAlignment="1">
      <alignment horizontal="left"/>
    </xf>
    <xf numFmtId="0" fontId="2" fillId="2" borderId="1" xfId="0" applyFont="1" applyFill="1" applyBorder="1" applyAlignment="1">
      <alignment horizontal="right"/>
    </xf>
    <xf numFmtId="164" fontId="1" fillId="2" borderId="0" xfId="0" applyNumberFormat="1" applyFont="1" applyFill="1"/>
    <xf numFmtId="165" fontId="1" fillId="2" borderId="0" xfId="0" applyNumberFormat="1" applyFont="1" applyFill="1"/>
    <xf numFmtId="165" fontId="2" fillId="2" borderId="0" xfId="0" applyNumberFormat="1" applyFont="1" applyFill="1"/>
    <xf numFmtId="0" fontId="4" fillId="2" borderId="0" xfId="0" applyFont="1" applyFill="1" applyAlignment="1">
      <alignment horizontal="left"/>
    </xf>
    <xf numFmtId="0" fontId="4" fillId="2" borderId="0" xfId="0" applyFont="1" applyFill="1"/>
    <xf numFmtId="49" fontId="10" fillId="2" borderId="7" xfId="0" applyNumberFormat="1" applyFont="1" applyFill="1" applyBorder="1" applyAlignment="1">
      <alignment horizontal="center" wrapText="1"/>
    </xf>
    <xf numFmtId="49" fontId="3" fillId="2" borderId="0" xfId="0" applyNumberFormat="1" applyFont="1" applyFill="1" applyAlignment="1">
      <alignment horizontal="right"/>
    </xf>
    <xf numFmtId="49" fontId="10" fillId="2" borderId="0" xfId="0" applyNumberFormat="1" applyFont="1" applyFill="1" applyBorder="1" applyAlignment="1">
      <alignment horizontal="left" wrapText="1"/>
    </xf>
    <xf numFmtId="49" fontId="10" fillId="2" borderId="0" xfId="0" applyNumberFormat="1" applyFont="1" applyFill="1" applyBorder="1" applyAlignment="1">
      <alignment horizontal="center" wrapText="1"/>
    </xf>
    <xf numFmtId="164" fontId="2" fillId="2" borderId="0" xfId="0" applyNumberFormat="1" applyFont="1" applyFill="1" applyBorder="1" applyAlignment="1">
      <alignment horizontal="right"/>
    </xf>
    <xf numFmtId="49" fontId="10" fillId="2" borderId="8" xfId="0" applyNumberFormat="1" applyFont="1" applyFill="1" applyBorder="1" applyAlignment="1">
      <alignment horizontal="left" wrapText="1"/>
    </xf>
    <xf numFmtId="49" fontId="10" fillId="2" borderId="4" xfId="0" applyNumberFormat="1" applyFont="1" applyFill="1" applyBorder="1" applyAlignment="1">
      <alignment horizontal="center" wrapText="1"/>
    </xf>
    <xf numFmtId="49" fontId="10" fillId="2" borderId="9" xfId="0" applyNumberFormat="1" applyFont="1" applyFill="1" applyBorder="1" applyAlignment="1">
      <alignment horizontal="left" wrapText="1"/>
    </xf>
    <xf numFmtId="49" fontId="10" fillId="2" borderId="3" xfId="0" applyNumberFormat="1" applyFont="1" applyFill="1" applyBorder="1" applyAlignment="1">
      <alignment horizontal="center" wrapText="1"/>
    </xf>
    <xf numFmtId="164" fontId="2" fillId="2" borderId="3" xfId="0" applyNumberFormat="1" applyFont="1" applyFill="1" applyBorder="1" applyAlignment="1">
      <alignment horizontal="right"/>
    </xf>
    <xf numFmtId="49" fontId="10" fillId="2" borderId="4" xfId="0" applyNumberFormat="1" applyFont="1" applyFill="1" applyBorder="1" applyAlignment="1">
      <alignment horizontal="left"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1" xfId="0" applyFont="1" applyFill="1" applyBorder="1"/>
    <xf numFmtId="49" fontId="4"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4" fillId="2" borderId="0" xfId="0" applyFont="1" applyFill="1" applyAlignment="1">
      <alignment horizontal="center" wrapText="1"/>
    </xf>
    <xf numFmtId="0" fontId="4" fillId="2" borderId="0" xfId="0" applyFont="1" applyFill="1" applyAlignment="1">
      <alignment horizontal="left" wrapText="1"/>
    </xf>
    <xf numFmtId="49" fontId="1" fillId="2" borderId="2" xfId="0" applyNumberFormat="1" applyFont="1" applyFill="1" applyBorder="1" applyAlignment="1">
      <alignment horizontal="center" vertical="center" wrapText="1"/>
    </xf>
    <xf numFmtId="0" fontId="2" fillId="2" borderId="2" xfId="0" applyFont="1" applyFill="1" applyBorder="1" applyAlignment="1"/>
    <xf numFmtId="49" fontId="1" fillId="2" borderId="5" xfId="0" applyNumberFormat="1" applyFont="1" applyFill="1" applyBorder="1" applyAlignment="1">
      <alignment horizontal="center" vertical="center" wrapText="1"/>
    </xf>
    <xf numFmtId="0" fontId="1" fillId="2" borderId="6" xfId="0" applyFont="1" applyFill="1" applyBorder="1" applyAlignment="1">
      <alignment horizontal="center"/>
    </xf>
    <xf numFmtId="49"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9" fillId="2" borderId="7" xfId="0" applyNumberFormat="1" applyFont="1" applyFill="1" applyBorder="1" applyAlignment="1">
      <alignment horizontal="center" wrapText="1"/>
    </xf>
    <xf numFmtId="49" fontId="2" fillId="0" borderId="4" xfId="0" applyNumberFormat="1" applyFont="1" applyFill="1" applyBorder="1" applyAlignment="1">
      <alignment horizontal="center" shrinkToFit="1"/>
    </xf>
    <xf numFmtId="49" fontId="9" fillId="2" borderId="8" xfId="0" applyNumberFormat="1" applyFont="1" applyFill="1" applyBorder="1" applyAlignment="1">
      <alignment horizontal="left" wrapText="1"/>
    </xf>
    <xf numFmtId="49" fontId="9" fillId="2" borderId="4" xfId="0" applyNumberFormat="1" applyFont="1" applyFill="1" applyBorder="1" applyAlignment="1">
      <alignment horizontal="center" wrapText="1"/>
    </xf>
    <xf numFmtId="49" fontId="9" fillId="2" borderId="4" xfId="0" applyNumberFormat="1" applyFont="1" applyFill="1" applyBorder="1" applyAlignment="1">
      <alignment horizontal="left"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544"/>
  <sheetViews>
    <sheetView showGridLines="0" showZeros="0" tabSelected="1" view="pageBreakPreview" zoomScaleNormal="90" zoomScaleSheetLayoutView="100" workbookViewId="0">
      <pane ySplit="5" topLeftCell="A379" activePane="bottomLeft" state="frozen"/>
      <selection pane="bottomLeft" activeCell="B426" sqref="B426"/>
    </sheetView>
  </sheetViews>
  <sheetFormatPr defaultRowHeight="12.75" x14ac:dyDescent="0.2"/>
  <cols>
    <col min="1" max="1" width="71.42578125" style="4" customWidth="1"/>
    <col min="2" max="2" width="26.5703125" style="7" customWidth="1"/>
    <col min="3" max="4" width="16.42578125" style="4" customWidth="1"/>
    <col min="5" max="5" width="15.85546875" style="4" customWidth="1"/>
    <col min="6" max="7" width="15.140625" style="16" customWidth="1"/>
    <col min="8" max="8" width="15.140625" style="15" customWidth="1"/>
    <col min="9" max="9" width="15.140625" style="17" customWidth="1"/>
    <col min="10" max="10" width="18.28515625" style="17" customWidth="1"/>
    <col min="11" max="11" width="13" style="17" customWidth="1"/>
    <col min="12" max="16384" width="9.140625" style="17"/>
  </cols>
  <sheetData>
    <row r="1" spans="1:10" s="15" customFormat="1" ht="46.5" customHeight="1" x14ac:dyDescent="0.2">
      <c r="A1" s="41" t="s">
        <v>988</v>
      </c>
      <c r="B1" s="41"/>
      <c r="C1" s="41"/>
      <c r="D1" s="41"/>
      <c r="E1" s="41"/>
      <c r="F1" s="41"/>
      <c r="G1" s="41"/>
      <c r="H1" s="41"/>
      <c r="I1" s="41"/>
    </row>
    <row r="2" spans="1:10" x14ac:dyDescent="0.2">
      <c r="B2" s="5"/>
      <c r="C2" s="1"/>
      <c r="D2" s="1"/>
      <c r="E2" s="1"/>
    </row>
    <row r="3" spans="1:10" x14ac:dyDescent="0.2">
      <c r="A3" s="18"/>
      <c r="B3" s="6"/>
      <c r="C3" s="2"/>
      <c r="D3" s="2"/>
      <c r="E3" s="2"/>
      <c r="F3" s="19"/>
      <c r="G3" s="17"/>
      <c r="H3" s="38"/>
      <c r="I3" s="19" t="s">
        <v>5</v>
      </c>
    </row>
    <row r="4" spans="1:10" ht="12.75" customHeight="1" x14ac:dyDescent="0.2">
      <c r="A4" s="48" t="s">
        <v>0</v>
      </c>
      <c r="B4" s="48" t="s">
        <v>1</v>
      </c>
      <c r="C4" s="43" t="s">
        <v>989</v>
      </c>
      <c r="D4" s="43" t="s">
        <v>990</v>
      </c>
      <c r="E4" s="43" t="s">
        <v>991</v>
      </c>
      <c r="F4" s="45" t="s">
        <v>2</v>
      </c>
      <c r="G4" s="46"/>
      <c r="H4" s="43" t="s">
        <v>6</v>
      </c>
      <c r="I4" s="44"/>
    </row>
    <row r="5" spans="1:10" ht="80.25" customHeight="1" x14ac:dyDescent="0.2">
      <c r="A5" s="49"/>
      <c r="B5" s="49"/>
      <c r="C5" s="47"/>
      <c r="D5" s="47"/>
      <c r="E5" s="47"/>
      <c r="F5" s="36" t="s">
        <v>3</v>
      </c>
      <c r="G5" s="37" t="s">
        <v>4</v>
      </c>
      <c r="H5" s="39" t="s">
        <v>7</v>
      </c>
      <c r="I5" s="37" t="s">
        <v>8</v>
      </c>
    </row>
    <row r="6" spans="1:10" x14ac:dyDescent="0.2">
      <c r="A6" s="3">
        <v>1</v>
      </c>
      <c r="B6" s="3">
        <v>2</v>
      </c>
      <c r="C6" s="3">
        <v>3</v>
      </c>
      <c r="D6" s="3">
        <v>4</v>
      </c>
      <c r="E6" s="3">
        <v>5</v>
      </c>
      <c r="F6" s="3">
        <v>6</v>
      </c>
      <c r="G6" s="3">
        <v>7</v>
      </c>
      <c r="H6" s="40">
        <v>8</v>
      </c>
      <c r="I6" s="3">
        <v>9</v>
      </c>
    </row>
    <row r="7" spans="1:10" s="12" customFormat="1" ht="14.25" x14ac:dyDescent="0.2">
      <c r="A7" s="9" t="s">
        <v>11</v>
      </c>
      <c r="B7" s="8" t="s">
        <v>983</v>
      </c>
      <c r="C7" s="11">
        <f>C8+C223</f>
        <v>55218071.099999994</v>
      </c>
      <c r="D7" s="11">
        <f>D8+D223</f>
        <v>55601458.257159993</v>
      </c>
      <c r="E7" s="11">
        <v>41321017.797219999</v>
      </c>
      <c r="F7" s="11">
        <f t="shared" ref="F7:F74" si="0">E7/C7*100</f>
        <v>74.832418036456914</v>
      </c>
      <c r="G7" s="11">
        <f t="shared" ref="G7:G74" si="1">E7/D7*100</f>
        <v>74.316428188102336</v>
      </c>
      <c r="H7" s="11">
        <v>38506463.126339994</v>
      </c>
      <c r="I7" s="11">
        <f>E7/H7*100</f>
        <v>107.30930457478121</v>
      </c>
      <c r="J7" s="20">
        <f>C7-D7</f>
        <v>-383387.15715999901</v>
      </c>
    </row>
    <row r="8" spans="1:10" s="12" customFormat="1" ht="14.25" x14ac:dyDescent="0.2">
      <c r="A8" s="9" t="s">
        <v>12</v>
      </c>
      <c r="B8" s="8" t="s">
        <v>328</v>
      </c>
      <c r="C8" s="11">
        <v>42194857.399999999</v>
      </c>
      <c r="D8" s="11">
        <v>42194857.399999999</v>
      </c>
      <c r="E8" s="11">
        <v>33395822.527790003</v>
      </c>
      <c r="F8" s="11">
        <f t="shared" si="0"/>
        <v>79.146665223212736</v>
      </c>
      <c r="G8" s="11">
        <f t="shared" si="1"/>
        <v>79.146665223212736</v>
      </c>
      <c r="H8" s="11">
        <v>29583477.46486</v>
      </c>
      <c r="I8" s="11">
        <f>E8/H8*100</f>
        <v>112.88673742787137</v>
      </c>
    </row>
    <row r="9" spans="1:10" s="12" customFormat="1" ht="14.25" x14ac:dyDescent="0.2">
      <c r="A9" s="9" t="s">
        <v>13</v>
      </c>
      <c r="B9" s="8" t="s">
        <v>329</v>
      </c>
      <c r="C9" s="11">
        <v>23920078</v>
      </c>
      <c r="D9" s="11">
        <v>23920078</v>
      </c>
      <c r="E9" s="11">
        <v>18900264.126110002</v>
      </c>
      <c r="F9" s="11">
        <f t="shared" si="0"/>
        <v>79.014224477487076</v>
      </c>
      <c r="G9" s="11">
        <f t="shared" si="1"/>
        <v>79.014224477487076</v>
      </c>
      <c r="H9" s="11">
        <v>16038467.02815</v>
      </c>
      <c r="I9" s="11">
        <f>E9/H9*100</f>
        <v>117.84333311242968</v>
      </c>
    </row>
    <row r="10" spans="1:10" s="12" customFormat="1" ht="15" x14ac:dyDescent="0.25">
      <c r="A10" s="10" t="s">
        <v>14</v>
      </c>
      <c r="B10" s="25" t="s">
        <v>330</v>
      </c>
      <c r="C10" s="13">
        <v>11234633</v>
      </c>
      <c r="D10" s="13">
        <v>11234633</v>
      </c>
      <c r="E10" s="13">
        <v>9630287.6878999993</v>
      </c>
      <c r="F10" s="13">
        <f t="shared" si="0"/>
        <v>85.719646453070595</v>
      </c>
      <c r="G10" s="13">
        <f t="shared" si="1"/>
        <v>85.719646453070595</v>
      </c>
      <c r="H10" s="13">
        <v>7524419.3216300001</v>
      </c>
      <c r="I10" s="13">
        <f>E10/H10*100</f>
        <v>127.98712134790766</v>
      </c>
    </row>
    <row r="11" spans="1:10" ht="30" x14ac:dyDescent="0.25">
      <c r="A11" s="10" t="s">
        <v>15</v>
      </c>
      <c r="B11" s="25" t="s">
        <v>331</v>
      </c>
      <c r="C11" s="13">
        <v>11234633</v>
      </c>
      <c r="D11" s="13">
        <v>11234633</v>
      </c>
      <c r="E11" s="13">
        <v>9630287.6878999993</v>
      </c>
      <c r="F11" s="13">
        <f t="shared" si="0"/>
        <v>85.719646453070595</v>
      </c>
      <c r="G11" s="13">
        <f t="shared" si="1"/>
        <v>85.719646453070595</v>
      </c>
      <c r="H11" s="13">
        <v>7524419.3216300001</v>
      </c>
      <c r="I11" s="13">
        <f t="shared" ref="I11:I77" si="2">E11/H11*100</f>
        <v>127.98712134790766</v>
      </c>
    </row>
    <row r="12" spans="1:10" ht="45" x14ac:dyDescent="0.25">
      <c r="A12" s="10" t="s">
        <v>16</v>
      </c>
      <c r="B12" s="25" t="s">
        <v>332</v>
      </c>
      <c r="C12" s="13">
        <v>7100716</v>
      </c>
      <c r="D12" s="13">
        <v>7100716</v>
      </c>
      <c r="E12" s="13">
        <v>6525530.6012800001</v>
      </c>
      <c r="F12" s="13">
        <f t="shared" si="0"/>
        <v>91.899614085114806</v>
      </c>
      <c r="G12" s="13">
        <f t="shared" si="1"/>
        <v>91.899614085114806</v>
      </c>
      <c r="H12" s="13">
        <v>5440778.5457100002</v>
      </c>
      <c r="I12" s="13">
        <f t="shared" si="2"/>
        <v>119.93744179176925</v>
      </c>
    </row>
    <row r="13" spans="1:10" ht="45" x14ac:dyDescent="0.25">
      <c r="A13" s="10" t="s">
        <v>17</v>
      </c>
      <c r="B13" s="25" t="s">
        <v>333</v>
      </c>
      <c r="C13" s="13">
        <v>4133917</v>
      </c>
      <c r="D13" s="13">
        <v>4133917</v>
      </c>
      <c r="E13" s="13">
        <v>3104757.0866199997</v>
      </c>
      <c r="F13" s="13">
        <f t="shared" si="0"/>
        <v>75.104485325177066</v>
      </c>
      <c r="G13" s="13">
        <f t="shared" si="1"/>
        <v>75.104485325177066</v>
      </c>
      <c r="H13" s="13">
        <v>2083640.7759200002</v>
      </c>
      <c r="I13" s="13">
        <f t="shared" si="2"/>
        <v>149.00635092673983</v>
      </c>
    </row>
    <row r="14" spans="1:10" ht="15" x14ac:dyDescent="0.25">
      <c r="A14" s="10" t="s">
        <v>18</v>
      </c>
      <c r="B14" s="25" t="s">
        <v>334</v>
      </c>
      <c r="C14" s="13">
        <v>12685445</v>
      </c>
      <c r="D14" s="13">
        <v>12685445</v>
      </c>
      <c r="E14" s="13">
        <v>9269976.4382099994</v>
      </c>
      <c r="F14" s="13">
        <f t="shared" si="0"/>
        <v>73.075689802052651</v>
      </c>
      <c r="G14" s="13">
        <f t="shared" si="1"/>
        <v>73.075689802052651</v>
      </c>
      <c r="H14" s="13">
        <v>8514047.7065200005</v>
      </c>
      <c r="I14" s="13">
        <f t="shared" si="2"/>
        <v>108.87860577890717</v>
      </c>
    </row>
    <row r="15" spans="1:10" ht="60" x14ac:dyDescent="0.25">
      <c r="A15" s="10" t="s">
        <v>19</v>
      </c>
      <c r="B15" s="25" t="s">
        <v>335</v>
      </c>
      <c r="C15" s="13">
        <v>12010567</v>
      </c>
      <c r="D15" s="13">
        <v>12010567</v>
      </c>
      <c r="E15" s="13">
        <v>8644601.2101700008</v>
      </c>
      <c r="F15" s="13">
        <f t="shared" si="0"/>
        <v>71.974963464838922</v>
      </c>
      <c r="G15" s="13">
        <f t="shared" si="1"/>
        <v>71.974963464838922</v>
      </c>
      <c r="H15" s="13">
        <v>7953543.5412700009</v>
      </c>
      <c r="I15" s="13">
        <f t="shared" si="2"/>
        <v>108.68867650392788</v>
      </c>
    </row>
    <row r="16" spans="1:10" ht="90" x14ac:dyDescent="0.25">
      <c r="A16" s="10" t="s">
        <v>20</v>
      </c>
      <c r="B16" s="25" t="s">
        <v>336</v>
      </c>
      <c r="C16" s="13">
        <v>59440</v>
      </c>
      <c r="D16" s="13">
        <v>59440</v>
      </c>
      <c r="E16" s="13">
        <v>67289.296470000001</v>
      </c>
      <c r="F16" s="13">
        <f t="shared" si="0"/>
        <v>113.20541128869448</v>
      </c>
      <c r="G16" s="13">
        <f t="shared" si="1"/>
        <v>113.20541128869448</v>
      </c>
      <c r="H16" s="13">
        <v>61321.41689</v>
      </c>
      <c r="I16" s="13">
        <f t="shared" si="2"/>
        <v>109.732129299467</v>
      </c>
    </row>
    <row r="17" spans="1:9" ht="45" x14ac:dyDescent="0.25">
      <c r="A17" s="10" t="s">
        <v>21</v>
      </c>
      <c r="B17" s="25" t="s">
        <v>337</v>
      </c>
      <c r="C17" s="13">
        <v>97565</v>
      </c>
      <c r="D17" s="13">
        <v>97565</v>
      </c>
      <c r="E17" s="13">
        <v>165787.91722</v>
      </c>
      <c r="F17" s="13">
        <f t="shared" si="0"/>
        <v>169.9256057192641</v>
      </c>
      <c r="G17" s="13">
        <f t="shared" si="1"/>
        <v>169.9256057192641</v>
      </c>
      <c r="H17" s="13">
        <v>90024.060230000003</v>
      </c>
      <c r="I17" s="13">
        <f t="shared" si="2"/>
        <v>184.15956445025142</v>
      </c>
    </row>
    <row r="18" spans="1:9" ht="75" x14ac:dyDescent="0.25">
      <c r="A18" s="10" t="s">
        <v>22</v>
      </c>
      <c r="B18" s="25" t="s">
        <v>338</v>
      </c>
      <c r="C18" s="13">
        <v>517873</v>
      </c>
      <c r="D18" s="13">
        <v>517873</v>
      </c>
      <c r="E18" s="13">
        <v>392298.01435000001</v>
      </c>
      <c r="F18" s="13">
        <f t="shared" si="0"/>
        <v>75.751779751020038</v>
      </c>
      <c r="G18" s="13">
        <f t="shared" si="1"/>
        <v>75.751779751020038</v>
      </c>
      <c r="H18" s="13">
        <v>409158.68813000002</v>
      </c>
      <c r="I18" s="13">
        <f t="shared" si="2"/>
        <v>95.879184710201486</v>
      </c>
    </row>
    <row r="19" spans="1:9" s="12" customFormat="1" ht="28.5" x14ac:dyDescent="0.2">
      <c r="A19" s="9" t="s">
        <v>23</v>
      </c>
      <c r="B19" s="50" t="s">
        <v>339</v>
      </c>
      <c r="C19" s="11">
        <v>4989264</v>
      </c>
      <c r="D19" s="11">
        <v>4989264</v>
      </c>
      <c r="E19" s="11">
        <v>4669878.07993</v>
      </c>
      <c r="F19" s="11">
        <f t="shared" si="0"/>
        <v>93.598536375906349</v>
      </c>
      <c r="G19" s="11">
        <f t="shared" si="1"/>
        <v>93.598536375906349</v>
      </c>
      <c r="H19" s="11">
        <v>4514232.4845399996</v>
      </c>
      <c r="I19" s="11">
        <f t="shared" si="2"/>
        <v>103.44788612290226</v>
      </c>
    </row>
    <row r="20" spans="1:9" ht="30" x14ac:dyDescent="0.25">
      <c r="A20" s="10" t="s">
        <v>24</v>
      </c>
      <c r="B20" s="25" t="s">
        <v>340</v>
      </c>
      <c r="C20" s="13">
        <v>4989264</v>
      </c>
      <c r="D20" s="13">
        <v>4989264</v>
      </c>
      <c r="E20" s="13">
        <v>4669878.07993</v>
      </c>
      <c r="F20" s="13">
        <f t="shared" si="0"/>
        <v>93.598536375906349</v>
      </c>
      <c r="G20" s="13">
        <f t="shared" si="1"/>
        <v>93.598536375906349</v>
      </c>
      <c r="H20" s="13">
        <v>4514232.4845399996</v>
      </c>
      <c r="I20" s="13">
        <f t="shared" si="2"/>
        <v>103.44788612290226</v>
      </c>
    </row>
    <row r="21" spans="1:9" ht="60" x14ac:dyDescent="0.25">
      <c r="A21" s="10" t="s">
        <v>1017</v>
      </c>
      <c r="B21" s="51" t="s">
        <v>1018</v>
      </c>
      <c r="C21" s="13">
        <v>0</v>
      </c>
      <c r="D21" s="13">
        <v>0</v>
      </c>
      <c r="E21" s="13">
        <v>0</v>
      </c>
      <c r="F21" s="13">
        <v>0</v>
      </c>
      <c r="G21" s="13">
        <v>0</v>
      </c>
      <c r="H21" s="13">
        <v>7.35</v>
      </c>
      <c r="I21" s="13">
        <v>0</v>
      </c>
    </row>
    <row r="22" spans="1:9" ht="45" x14ac:dyDescent="0.25">
      <c r="A22" s="10" t="s">
        <v>1019</v>
      </c>
      <c r="B22" s="51" t="s">
        <v>1020</v>
      </c>
      <c r="C22" s="13">
        <v>0</v>
      </c>
      <c r="D22" s="13">
        <v>0</v>
      </c>
      <c r="E22" s="13">
        <v>0</v>
      </c>
      <c r="F22" s="13">
        <v>0</v>
      </c>
      <c r="G22" s="13">
        <v>0</v>
      </c>
      <c r="H22" s="13">
        <v>7.35</v>
      </c>
      <c r="I22" s="13">
        <v>0</v>
      </c>
    </row>
    <row r="23" spans="1:9" ht="90" x14ac:dyDescent="0.25">
      <c r="A23" s="10" t="s">
        <v>25</v>
      </c>
      <c r="B23" s="25" t="s">
        <v>341</v>
      </c>
      <c r="C23" s="13">
        <v>226908</v>
      </c>
      <c r="D23" s="13">
        <v>226908</v>
      </c>
      <c r="E23" s="13">
        <v>110932.52276000001</v>
      </c>
      <c r="F23" s="13">
        <f t="shared" si="0"/>
        <v>48.888766707211737</v>
      </c>
      <c r="G23" s="13">
        <f t="shared" si="1"/>
        <v>48.888766707211737</v>
      </c>
      <c r="H23" s="13">
        <v>141380.66899999999</v>
      </c>
      <c r="I23" s="13">
        <f t="shared" si="2"/>
        <v>78.463713281764143</v>
      </c>
    </row>
    <row r="24" spans="1:9" ht="15" x14ac:dyDescent="0.25">
      <c r="A24" s="10" t="s">
        <v>26</v>
      </c>
      <c r="B24" s="25" t="s">
        <v>342</v>
      </c>
      <c r="C24" s="13">
        <v>1376401</v>
      </c>
      <c r="D24" s="13">
        <v>1376401</v>
      </c>
      <c r="E24" s="13">
        <v>1297759.23281</v>
      </c>
      <c r="F24" s="13">
        <f t="shared" si="0"/>
        <v>94.286420368046805</v>
      </c>
      <c r="G24" s="13">
        <f t="shared" si="1"/>
        <v>94.286420368046805</v>
      </c>
      <c r="H24" s="13">
        <v>1076174.81381</v>
      </c>
      <c r="I24" s="13">
        <f t="shared" si="2"/>
        <v>120.5900023078519</v>
      </c>
    </row>
    <row r="25" spans="1:9" ht="105" x14ac:dyDescent="0.25">
      <c r="A25" s="10" t="s">
        <v>1021</v>
      </c>
      <c r="B25" s="25" t="s">
        <v>1022</v>
      </c>
      <c r="C25" s="13">
        <v>0</v>
      </c>
      <c r="D25" s="13">
        <v>0</v>
      </c>
      <c r="E25" s="13">
        <v>0</v>
      </c>
      <c r="F25" s="13">
        <v>0</v>
      </c>
      <c r="G25" s="13">
        <v>0</v>
      </c>
      <c r="H25" s="13">
        <v>109973.114</v>
      </c>
      <c r="I25" s="13"/>
    </row>
    <row r="26" spans="1:9" ht="30" x14ac:dyDescent="0.25">
      <c r="A26" s="10" t="s">
        <v>27</v>
      </c>
      <c r="B26" s="25" t="s">
        <v>343</v>
      </c>
      <c r="C26" s="13">
        <v>4200</v>
      </c>
      <c r="D26" s="13">
        <v>4200</v>
      </c>
      <c r="E26" s="13">
        <v>102.95307000000001</v>
      </c>
      <c r="F26" s="13">
        <f t="shared" si="0"/>
        <v>2.4512635714285715</v>
      </c>
      <c r="G26" s="13">
        <f t="shared" si="1"/>
        <v>2.4512635714285715</v>
      </c>
      <c r="H26" s="13">
        <v>44779.948819999998</v>
      </c>
      <c r="I26" s="13">
        <f t="shared" si="2"/>
        <v>0.22990886035586144</v>
      </c>
    </row>
    <row r="27" spans="1:9" ht="105" x14ac:dyDescent="0.25">
      <c r="A27" s="10" t="s">
        <v>28</v>
      </c>
      <c r="B27" s="25" t="s">
        <v>344</v>
      </c>
      <c r="C27" s="13">
        <v>0</v>
      </c>
      <c r="D27" s="13">
        <v>0</v>
      </c>
      <c r="E27" s="13">
        <v>-20717.645980000001</v>
      </c>
      <c r="F27" s="13">
        <v>0</v>
      </c>
      <c r="G27" s="13">
        <v>0</v>
      </c>
      <c r="H27" s="13">
        <v>233656.41</v>
      </c>
      <c r="I27" s="13">
        <v>0</v>
      </c>
    </row>
    <row r="28" spans="1:9" ht="105" x14ac:dyDescent="0.25">
      <c r="A28" s="10" t="s">
        <v>29</v>
      </c>
      <c r="B28" s="25" t="s">
        <v>345</v>
      </c>
      <c r="C28" s="13">
        <v>551835</v>
      </c>
      <c r="D28" s="13">
        <v>551835</v>
      </c>
      <c r="E28" s="13">
        <v>404984.37392000004</v>
      </c>
      <c r="F28" s="13">
        <f t="shared" si="0"/>
        <v>73.38867123687335</v>
      </c>
      <c r="G28" s="13">
        <f t="shared" si="1"/>
        <v>73.38867123687335</v>
      </c>
      <c r="H28" s="13">
        <v>227560.75440000001</v>
      </c>
      <c r="I28" s="13">
        <f t="shared" si="2"/>
        <v>177.96758276171369</v>
      </c>
    </row>
    <row r="29" spans="1:9" ht="135" x14ac:dyDescent="0.25">
      <c r="A29" s="10" t="s">
        <v>30</v>
      </c>
      <c r="B29" s="25" t="s">
        <v>346</v>
      </c>
      <c r="C29" s="13">
        <v>0</v>
      </c>
      <c r="D29" s="13">
        <v>0</v>
      </c>
      <c r="E29" s="13">
        <v>404984.37392000004</v>
      </c>
      <c r="F29" s="13">
        <v>0</v>
      </c>
      <c r="G29" s="13">
        <v>0</v>
      </c>
      <c r="H29" s="13">
        <v>0</v>
      </c>
      <c r="I29" s="13">
        <v>0</v>
      </c>
    </row>
    <row r="30" spans="1:9" ht="60" x14ac:dyDescent="0.25">
      <c r="A30" s="10" t="s">
        <v>31</v>
      </c>
      <c r="B30" s="25" t="s">
        <v>347</v>
      </c>
      <c r="C30" s="13">
        <v>1131997</v>
      </c>
      <c r="D30" s="13">
        <v>1131997</v>
      </c>
      <c r="E30" s="13">
        <v>1256226.7092800001</v>
      </c>
      <c r="F30" s="13">
        <f t="shared" si="0"/>
        <v>110.97438502752217</v>
      </c>
      <c r="G30" s="13">
        <f t="shared" si="1"/>
        <v>110.97438502752217</v>
      </c>
      <c r="H30" s="13">
        <v>1084111.8949200001</v>
      </c>
      <c r="I30" s="13">
        <f t="shared" si="2"/>
        <v>115.87611160494653</v>
      </c>
    </row>
    <row r="31" spans="1:9" ht="75" x14ac:dyDescent="0.25">
      <c r="A31" s="10" t="s">
        <v>32</v>
      </c>
      <c r="B31" s="25" t="s">
        <v>348</v>
      </c>
      <c r="C31" s="13">
        <v>11291</v>
      </c>
      <c r="D31" s="13">
        <v>11291</v>
      </c>
      <c r="E31" s="13">
        <v>11394.223669999999</v>
      </c>
      <c r="F31" s="13">
        <f t="shared" si="0"/>
        <v>100.91421193871224</v>
      </c>
      <c r="G31" s="13">
        <f t="shared" si="1"/>
        <v>100.91421193871224</v>
      </c>
      <c r="H31" s="13">
        <v>11501.192869999999</v>
      </c>
      <c r="I31" s="13">
        <f t="shared" si="2"/>
        <v>99.069929517667504</v>
      </c>
    </row>
    <row r="32" spans="1:9" ht="60" x14ac:dyDescent="0.25">
      <c r="A32" s="10" t="s">
        <v>33</v>
      </c>
      <c r="B32" s="25" t="s">
        <v>349</v>
      </c>
      <c r="C32" s="13">
        <v>1902659</v>
      </c>
      <c r="D32" s="13">
        <v>1902659</v>
      </c>
      <c r="E32" s="13">
        <v>1898462.24067</v>
      </c>
      <c r="F32" s="13">
        <f t="shared" si="0"/>
        <v>99.779426616645438</v>
      </c>
      <c r="G32" s="13">
        <f t="shared" si="1"/>
        <v>99.779426616645438</v>
      </c>
      <c r="H32" s="13">
        <v>1809795.13748</v>
      </c>
      <c r="I32" s="13">
        <f t="shared" si="2"/>
        <v>104.89928950264846</v>
      </c>
    </row>
    <row r="33" spans="1:9" ht="60" x14ac:dyDescent="0.25">
      <c r="A33" s="10" t="s">
        <v>34</v>
      </c>
      <c r="B33" s="25" t="s">
        <v>350</v>
      </c>
      <c r="C33" s="13">
        <v>-209204</v>
      </c>
      <c r="D33" s="13">
        <v>-209204</v>
      </c>
      <c r="E33" s="13">
        <v>-281389.97276999999</v>
      </c>
      <c r="F33" s="13">
        <f t="shared" si="0"/>
        <v>134.50506336876924</v>
      </c>
      <c r="G33" s="13">
        <f t="shared" si="1"/>
        <v>134.50506336876924</v>
      </c>
      <c r="H33" s="13">
        <v>-224353.06875999999</v>
      </c>
      <c r="I33" s="13">
        <f t="shared" si="2"/>
        <v>125.422832112457</v>
      </c>
    </row>
    <row r="34" spans="1:9" ht="30" x14ac:dyDescent="0.25">
      <c r="A34" s="10" t="s">
        <v>35</v>
      </c>
      <c r="B34" s="25" t="s">
        <v>351</v>
      </c>
      <c r="C34" s="13">
        <v>-6823</v>
      </c>
      <c r="D34" s="13">
        <v>-6823</v>
      </c>
      <c r="E34" s="13">
        <v>-7876.5574999999999</v>
      </c>
      <c r="F34" s="13">
        <f t="shared" si="0"/>
        <v>115.44126483951341</v>
      </c>
      <c r="G34" s="13">
        <f t="shared" si="1"/>
        <v>115.44126483951341</v>
      </c>
      <c r="H34" s="13">
        <v>-355.73200000000003</v>
      </c>
      <c r="I34" s="13" t="s">
        <v>1065</v>
      </c>
    </row>
    <row r="35" spans="1:9" ht="14.25" x14ac:dyDescent="0.2">
      <c r="A35" s="9" t="s">
        <v>36</v>
      </c>
      <c r="B35" s="50" t="s">
        <v>352</v>
      </c>
      <c r="C35" s="11">
        <v>2344203</v>
      </c>
      <c r="D35" s="11">
        <v>2344203</v>
      </c>
      <c r="E35" s="11">
        <v>2107797.2486999999</v>
      </c>
      <c r="F35" s="11">
        <f t="shared" si="0"/>
        <v>89.915303781285147</v>
      </c>
      <c r="G35" s="11">
        <f t="shared" si="1"/>
        <v>89.915303781285147</v>
      </c>
      <c r="H35" s="11">
        <v>1712849.01563</v>
      </c>
      <c r="I35" s="11">
        <f t="shared" si="2"/>
        <v>123.05797122023243</v>
      </c>
    </row>
    <row r="36" spans="1:9" s="12" customFormat="1" ht="26.25" customHeight="1" x14ac:dyDescent="0.25">
      <c r="A36" s="10" t="s">
        <v>37</v>
      </c>
      <c r="B36" s="25" t="s">
        <v>353</v>
      </c>
      <c r="C36" s="13">
        <v>2344203</v>
      </c>
      <c r="D36" s="13">
        <v>2344203</v>
      </c>
      <c r="E36" s="13">
        <v>2107797.2233299999</v>
      </c>
      <c r="F36" s="13">
        <f t="shared" si="0"/>
        <v>89.915302699040993</v>
      </c>
      <c r="G36" s="13">
        <f t="shared" si="1"/>
        <v>89.915302699040993</v>
      </c>
      <c r="H36" s="13">
        <v>1712848.34192</v>
      </c>
      <c r="I36" s="13">
        <f t="shared" si="2"/>
        <v>123.05801814113244</v>
      </c>
    </row>
    <row r="37" spans="1:9" ht="30" x14ac:dyDescent="0.25">
      <c r="A37" s="10" t="s">
        <v>38</v>
      </c>
      <c r="B37" s="25" t="s">
        <v>354</v>
      </c>
      <c r="C37" s="13">
        <v>1583962</v>
      </c>
      <c r="D37" s="13">
        <v>1583962</v>
      </c>
      <c r="E37" s="13">
        <v>1477595.5711700001</v>
      </c>
      <c r="F37" s="13">
        <f t="shared" si="0"/>
        <v>93.28478657758204</v>
      </c>
      <c r="G37" s="13">
        <f t="shared" si="1"/>
        <v>93.28478657758204</v>
      </c>
      <c r="H37" s="13">
        <v>1171345.85247</v>
      </c>
      <c r="I37" s="13">
        <f t="shared" si="2"/>
        <v>126.1451148739901</v>
      </c>
    </row>
    <row r="38" spans="1:9" s="12" customFormat="1" ht="30" x14ac:dyDescent="0.25">
      <c r="A38" s="10" t="s">
        <v>38</v>
      </c>
      <c r="B38" s="25" t="s">
        <v>355</v>
      </c>
      <c r="C38" s="13">
        <v>1583962</v>
      </c>
      <c r="D38" s="13">
        <v>1583962</v>
      </c>
      <c r="E38" s="13">
        <v>1477512.4996199999</v>
      </c>
      <c r="F38" s="13">
        <f t="shared" si="0"/>
        <v>93.279542035730643</v>
      </c>
      <c r="G38" s="13">
        <f t="shared" si="1"/>
        <v>93.279542035730643</v>
      </c>
      <c r="H38" s="13">
        <v>1171236.5503199999</v>
      </c>
      <c r="I38" s="13">
        <f t="shared" si="2"/>
        <v>126.14979435335421</v>
      </c>
    </row>
    <row r="39" spans="1:9" ht="45" x14ac:dyDescent="0.25">
      <c r="A39" s="10" t="s">
        <v>39</v>
      </c>
      <c r="B39" s="25" t="s">
        <v>356</v>
      </c>
      <c r="C39" s="13">
        <v>0</v>
      </c>
      <c r="D39" s="13">
        <v>0</v>
      </c>
      <c r="E39" s="13">
        <v>83.071550000000002</v>
      </c>
      <c r="F39" s="13">
        <v>0</v>
      </c>
      <c r="G39" s="13">
        <v>0</v>
      </c>
      <c r="H39" s="13">
        <v>109.30215</v>
      </c>
      <c r="I39" s="13">
        <f t="shared" si="2"/>
        <v>76.001752938986115</v>
      </c>
    </row>
    <row r="40" spans="1:9" ht="30" x14ac:dyDescent="0.25">
      <c r="A40" s="10" t="s">
        <v>40</v>
      </c>
      <c r="B40" s="25" t="s">
        <v>357</v>
      </c>
      <c r="C40" s="13">
        <v>760241</v>
      </c>
      <c r="D40" s="13">
        <v>760241</v>
      </c>
      <c r="E40" s="13">
        <v>631662.11522000004</v>
      </c>
      <c r="F40" s="13">
        <f t="shared" si="0"/>
        <v>83.087088859979929</v>
      </c>
      <c r="G40" s="13">
        <f t="shared" si="1"/>
        <v>83.087088859979929</v>
      </c>
      <c r="H40" s="13">
        <v>551858.53992000001</v>
      </c>
      <c r="I40" s="13">
        <f t="shared" si="2"/>
        <v>114.46087530177005</v>
      </c>
    </row>
    <row r="41" spans="1:9" ht="60" x14ac:dyDescent="0.25">
      <c r="A41" s="10" t="s">
        <v>41</v>
      </c>
      <c r="B41" s="25" t="s">
        <v>358</v>
      </c>
      <c r="C41" s="13">
        <v>760241</v>
      </c>
      <c r="D41" s="13">
        <v>760241</v>
      </c>
      <c r="E41" s="13">
        <v>631642.86152000003</v>
      </c>
      <c r="F41" s="13">
        <f t="shared" si="0"/>
        <v>83.084556281494955</v>
      </c>
      <c r="G41" s="13">
        <f t="shared" si="1"/>
        <v>83.084556281494955</v>
      </c>
      <c r="H41" s="13">
        <v>551735.13158000004</v>
      </c>
      <c r="I41" s="13">
        <f t="shared" si="2"/>
        <v>114.48298746377972</v>
      </c>
    </row>
    <row r="42" spans="1:9" ht="45" x14ac:dyDescent="0.25">
      <c r="A42" s="10" t="s">
        <v>42</v>
      </c>
      <c r="B42" s="25" t="s">
        <v>359</v>
      </c>
      <c r="C42" s="13">
        <v>0</v>
      </c>
      <c r="D42" s="13">
        <v>0</v>
      </c>
      <c r="E42" s="13">
        <v>19.253700000000002</v>
      </c>
      <c r="F42" s="13">
        <v>0</v>
      </c>
      <c r="G42" s="13">
        <v>0</v>
      </c>
      <c r="H42" s="13">
        <v>123.40834</v>
      </c>
      <c r="I42" s="13">
        <f t="shared" si="2"/>
        <v>15.601619793281396</v>
      </c>
    </row>
    <row r="43" spans="1:9" ht="30" x14ac:dyDescent="0.25">
      <c r="A43" s="10" t="s">
        <v>43</v>
      </c>
      <c r="B43" s="25" t="s">
        <v>360</v>
      </c>
      <c r="C43" s="13">
        <v>0</v>
      </c>
      <c r="D43" s="13">
        <v>0</v>
      </c>
      <c r="E43" s="13">
        <v>-1460.46306</v>
      </c>
      <c r="F43" s="13">
        <v>0</v>
      </c>
      <c r="G43" s="13">
        <v>0</v>
      </c>
      <c r="H43" s="13">
        <v>-10356.05047</v>
      </c>
      <c r="I43" s="13">
        <f t="shared" si="2"/>
        <v>14.102510066272398</v>
      </c>
    </row>
    <row r="44" spans="1:9" ht="15" x14ac:dyDescent="0.25">
      <c r="A44" s="10" t="s">
        <v>873</v>
      </c>
      <c r="B44" s="25" t="s">
        <v>874</v>
      </c>
      <c r="C44" s="13">
        <v>0</v>
      </c>
      <c r="D44" s="13">
        <v>0</v>
      </c>
      <c r="E44" s="13">
        <v>2.537E-2</v>
      </c>
      <c r="F44" s="13">
        <v>0</v>
      </c>
      <c r="G44" s="13">
        <v>0</v>
      </c>
      <c r="H44" s="13">
        <v>0.67371000000000003</v>
      </c>
      <c r="I44" s="13">
        <f t="shared" si="2"/>
        <v>3.7657152187142837</v>
      </c>
    </row>
    <row r="45" spans="1:9" ht="30" x14ac:dyDescent="0.25">
      <c r="A45" s="10" t="s">
        <v>875</v>
      </c>
      <c r="B45" s="25" t="s">
        <v>876</v>
      </c>
      <c r="C45" s="13">
        <v>0</v>
      </c>
      <c r="D45" s="13">
        <v>0</v>
      </c>
      <c r="E45" s="13">
        <v>2.537E-2</v>
      </c>
      <c r="F45" s="13">
        <v>0</v>
      </c>
      <c r="G45" s="13">
        <v>0</v>
      </c>
      <c r="H45" s="13">
        <v>0.67371000000000003</v>
      </c>
      <c r="I45" s="13">
        <f t="shared" si="2"/>
        <v>3.7657152187142837</v>
      </c>
    </row>
    <row r="46" spans="1:9" ht="14.25" x14ac:dyDescent="0.2">
      <c r="A46" s="9" t="s">
        <v>44</v>
      </c>
      <c r="B46" s="50" t="s">
        <v>361</v>
      </c>
      <c r="C46" s="11">
        <v>9155415</v>
      </c>
      <c r="D46" s="11">
        <v>9155415</v>
      </c>
      <c r="E46" s="11">
        <v>6293843.1970600002</v>
      </c>
      <c r="F46" s="11">
        <f t="shared" si="0"/>
        <v>68.744488338977533</v>
      </c>
      <c r="G46" s="11">
        <f t="shared" si="1"/>
        <v>68.744488338977533</v>
      </c>
      <c r="H46" s="11">
        <v>5865164.6896599997</v>
      </c>
      <c r="I46" s="11">
        <f t="shared" si="2"/>
        <v>107.3088912261192</v>
      </c>
    </row>
    <row r="47" spans="1:9" ht="15" x14ac:dyDescent="0.25">
      <c r="A47" s="10" t="s">
        <v>45</v>
      </c>
      <c r="B47" s="25" t="s">
        <v>362</v>
      </c>
      <c r="C47" s="13">
        <v>8039042</v>
      </c>
      <c r="D47" s="13">
        <v>8039042</v>
      </c>
      <c r="E47" s="13">
        <v>5850404.1288999999</v>
      </c>
      <c r="F47" s="13">
        <f t="shared" si="0"/>
        <v>72.774891944836213</v>
      </c>
      <c r="G47" s="13">
        <f t="shared" si="1"/>
        <v>72.774891944836213</v>
      </c>
      <c r="H47" s="13">
        <v>5513708.1975600002</v>
      </c>
      <c r="I47" s="13">
        <f t="shared" si="2"/>
        <v>106.10652430770635</v>
      </c>
    </row>
    <row r="48" spans="1:9" s="12" customFormat="1" ht="30" x14ac:dyDescent="0.25">
      <c r="A48" s="10" t="s">
        <v>46</v>
      </c>
      <c r="B48" s="25" t="s">
        <v>363</v>
      </c>
      <c r="C48" s="13">
        <v>7299450</v>
      </c>
      <c r="D48" s="13">
        <v>7299450</v>
      </c>
      <c r="E48" s="13">
        <v>5280950.7049700003</v>
      </c>
      <c r="F48" s="13">
        <f t="shared" si="0"/>
        <v>72.347241298590987</v>
      </c>
      <c r="G48" s="13">
        <f t="shared" si="1"/>
        <v>72.347241298590987</v>
      </c>
      <c r="H48" s="13">
        <v>4990302.3322799997</v>
      </c>
      <c r="I48" s="13">
        <f t="shared" si="2"/>
        <v>105.82426380882634</v>
      </c>
    </row>
    <row r="49" spans="1:9" ht="30" x14ac:dyDescent="0.25">
      <c r="A49" s="10" t="s">
        <v>47</v>
      </c>
      <c r="B49" s="25" t="s">
        <v>364</v>
      </c>
      <c r="C49" s="13">
        <v>739592</v>
      </c>
      <c r="D49" s="13">
        <v>739592</v>
      </c>
      <c r="E49" s="13">
        <v>569453.42392999993</v>
      </c>
      <c r="F49" s="13">
        <f t="shared" si="0"/>
        <v>76.995617033445455</v>
      </c>
      <c r="G49" s="13">
        <f t="shared" si="1"/>
        <v>76.995617033445455</v>
      </c>
      <c r="H49" s="13">
        <v>523405.86527999997</v>
      </c>
      <c r="I49" s="13">
        <f t="shared" si="2"/>
        <v>108.79767723377851</v>
      </c>
    </row>
    <row r="50" spans="1:9" ht="15" x14ac:dyDescent="0.25">
      <c r="A50" s="10" t="s">
        <v>48</v>
      </c>
      <c r="B50" s="25" t="s">
        <v>365</v>
      </c>
      <c r="C50" s="13">
        <v>1113949</v>
      </c>
      <c r="D50" s="13">
        <v>1113949</v>
      </c>
      <c r="E50" s="13">
        <v>440873.96416000003</v>
      </c>
      <c r="F50" s="13">
        <f t="shared" si="0"/>
        <v>39.5775716985248</v>
      </c>
      <c r="G50" s="13">
        <f t="shared" si="1"/>
        <v>39.5775716985248</v>
      </c>
      <c r="H50" s="13">
        <v>349972.46254000004</v>
      </c>
      <c r="I50" s="13">
        <f t="shared" si="2"/>
        <v>125.97390119218605</v>
      </c>
    </row>
    <row r="51" spans="1:9" s="12" customFormat="1" ht="15" x14ac:dyDescent="0.25">
      <c r="A51" s="10" t="s">
        <v>49</v>
      </c>
      <c r="B51" s="25" t="s">
        <v>366</v>
      </c>
      <c r="C51" s="13">
        <v>195172</v>
      </c>
      <c r="D51" s="13">
        <v>195172</v>
      </c>
      <c r="E51" s="13">
        <v>139029.84487</v>
      </c>
      <c r="F51" s="13">
        <f t="shared" si="0"/>
        <v>71.234523840509908</v>
      </c>
      <c r="G51" s="13">
        <f t="shared" si="1"/>
        <v>71.234523840509908</v>
      </c>
      <c r="H51" s="13">
        <v>133880.58264000001</v>
      </c>
      <c r="I51" s="13">
        <f t="shared" si="2"/>
        <v>103.84616060705842</v>
      </c>
    </row>
    <row r="52" spans="1:9" ht="15" x14ac:dyDescent="0.25">
      <c r="A52" s="10" t="s">
        <v>50</v>
      </c>
      <c r="B52" s="25" t="s">
        <v>367</v>
      </c>
      <c r="C52" s="13">
        <v>918777</v>
      </c>
      <c r="D52" s="13">
        <v>918777</v>
      </c>
      <c r="E52" s="13">
        <v>301844.11929</v>
      </c>
      <c r="F52" s="13">
        <f t="shared" si="0"/>
        <v>32.852816220911059</v>
      </c>
      <c r="G52" s="13">
        <f t="shared" si="1"/>
        <v>32.852816220911059</v>
      </c>
      <c r="H52" s="13">
        <v>216091.8799</v>
      </c>
      <c r="I52" s="13">
        <f t="shared" si="2"/>
        <v>139.68323077650268</v>
      </c>
    </row>
    <row r="53" spans="1:9" ht="15" x14ac:dyDescent="0.25">
      <c r="A53" s="10" t="s">
        <v>51</v>
      </c>
      <c r="B53" s="25" t="s">
        <v>368</v>
      </c>
      <c r="C53" s="13">
        <v>2424</v>
      </c>
      <c r="D53" s="13">
        <v>2424</v>
      </c>
      <c r="E53" s="13">
        <v>2565.1039999999998</v>
      </c>
      <c r="F53" s="13">
        <f t="shared" si="0"/>
        <v>105.82112211221121</v>
      </c>
      <c r="G53" s="13">
        <f t="shared" si="1"/>
        <v>105.82112211221121</v>
      </c>
      <c r="H53" s="13">
        <v>1484.0295599999999</v>
      </c>
      <c r="I53" s="13">
        <f t="shared" si="2"/>
        <v>172.84723088669475</v>
      </c>
    </row>
    <row r="54" spans="1:9" ht="28.5" x14ac:dyDescent="0.2">
      <c r="A54" s="9" t="s">
        <v>52</v>
      </c>
      <c r="B54" s="50" t="s">
        <v>369</v>
      </c>
      <c r="C54" s="11">
        <v>57378</v>
      </c>
      <c r="D54" s="11">
        <v>57378</v>
      </c>
      <c r="E54" s="11">
        <v>44831.500630000002</v>
      </c>
      <c r="F54" s="11">
        <f t="shared" si="0"/>
        <v>78.133606312523966</v>
      </c>
      <c r="G54" s="11">
        <f t="shared" si="1"/>
        <v>78.133606312523966</v>
      </c>
      <c r="H54" s="11">
        <v>35270.611349999999</v>
      </c>
      <c r="I54" s="11">
        <f t="shared" si="2"/>
        <v>127.10724003370586</v>
      </c>
    </row>
    <row r="55" spans="1:9" ht="15" x14ac:dyDescent="0.25">
      <c r="A55" s="10" t="s">
        <v>53</v>
      </c>
      <c r="B55" s="25" t="s">
        <v>370</v>
      </c>
      <c r="C55" s="13">
        <v>49510</v>
      </c>
      <c r="D55" s="13">
        <v>49510</v>
      </c>
      <c r="E55" s="13">
        <v>40738.135829999999</v>
      </c>
      <c r="F55" s="13">
        <f t="shared" si="0"/>
        <v>82.282641547162186</v>
      </c>
      <c r="G55" s="13">
        <f t="shared" si="1"/>
        <v>82.282641547162186</v>
      </c>
      <c r="H55" s="13">
        <v>30792.498899999999</v>
      </c>
      <c r="I55" s="13">
        <f t="shared" si="2"/>
        <v>132.29889513773759</v>
      </c>
    </row>
    <row r="56" spans="1:9" s="12" customFormat="1" ht="15" x14ac:dyDescent="0.25">
      <c r="A56" s="10" t="s">
        <v>54</v>
      </c>
      <c r="B56" s="25" t="s">
        <v>371</v>
      </c>
      <c r="C56" s="13">
        <v>48302</v>
      </c>
      <c r="D56" s="13">
        <v>48302</v>
      </c>
      <c r="E56" s="13">
        <v>40452.874100000001</v>
      </c>
      <c r="F56" s="13">
        <f t="shared" si="0"/>
        <v>83.749894621340744</v>
      </c>
      <c r="G56" s="13">
        <f t="shared" si="1"/>
        <v>83.749894621340744</v>
      </c>
      <c r="H56" s="13">
        <v>30361.384999999998</v>
      </c>
      <c r="I56" s="13">
        <f t="shared" si="2"/>
        <v>133.23790762509682</v>
      </c>
    </row>
    <row r="57" spans="1:9" ht="30" x14ac:dyDescent="0.25">
      <c r="A57" s="10" t="s">
        <v>55</v>
      </c>
      <c r="B57" s="25" t="s">
        <v>372</v>
      </c>
      <c r="C57" s="13">
        <v>1208</v>
      </c>
      <c r="D57" s="13">
        <v>1208</v>
      </c>
      <c r="E57" s="13">
        <v>285.26173</v>
      </c>
      <c r="F57" s="13">
        <f t="shared" si="0"/>
        <v>23.614381622516557</v>
      </c>
      <c r="G57" s="13">
        <f t="shared" si="1"/>
        <v>23.614381622516557</v>
      </c>
      <c r="H57" s="13">
        <v>431.1139</v>
      </c>
      <c r="I57" s="13">
        <f t="shared" si="2"/>
        <v>66.168529940695493</v>
      </c>
    </row>
    <row r="58" spans="1:9" ht="30" x14ac:dyDescent="0.25">
      <c r="A58" s="10" t="s">
        <v>56</v>
      </c>
      <c r="B58" s="25" t="s">
        <v>373</v>
      </c>
      <c r="C58" s="13">
        <v>7868</v>
      </c>
      <c r="D58" s="13">
        <v>7868</v>
      </c>
      <c r="E58" s="13">
        <v>4093.3647999999998</v>
      </c>
      <c r="F58" s="13">
        <f t="shared" si="0"/>
        <v>52.025480427046269</v>
      </c>
      <c r="G58" s="13">
        <f t="shared" si="1"/>
        <v>52.025480427046269</v>
      </c>
      <c r="H58" s="13">
        <v>4478.1124500000005</v>
      </c>
      <c r="I58" s="13">
        <f t="shared" si="2"/>
        <v>91.408262872005352</v>
      </c>
    </row>
    <row r="59" spans="1:9" s="12" customFormat="1" ht="15" x14ac:dyDescent="0.25">
      <c r="A59" s="10" t="s">
        <v>57</v>
      </c>
      <c r="B59" s="25" t="s">
        <v>374</v>
      </c>
      <c r="C59" s="13">
        <v>7859</v>
      </c>
      <c r="D59" s="13">
        <v>7859</v>
      </c>
      <c r="E59" s="13">
        <v>4092.1291099999999</v>
      </c>
      <c r="F59" s="13">
        <f t="shared" si="0"/>
        <v>52.069335920600579</v>
      </c>
      <c r="G59" s="13">
        <f t="shared" si="1"/>
        <v>52.069335920600579</v>
      </c>
      <c r="H59" s="13">
        <v>4475.8844300000001</v>
      </c>
      <c r="I59" s="13">
        <f t="shared" si="2"/>
        <v>91.426156640063198</v>
      </c>
    </row>
    <row r="60" spans="1:9" ht="30" x14ac:dyDescent="0.25">
      <c r="A60" s="10" t="s">
        <v>58</v>
      </c>
      <c r="B60" s="25" t="s">
        <v>375</v>
      </c>
      <c r="C60" s="13">
        <v>9</v>
      </c>
      <c r="D60" s="13">
        <v>9</v>
      </c>
      <c r="E60" s="13">
        <v>1.23569</v>
      </c>
      <c r="F60" s="13">
        <f t="shared" si="0"/>
        <v>13.729888888888889</v>
      </c>
      <c r="G60" s="13">
        <f t="shared" si="1"/>
        <v>13.729888888888889</v>
      </c>
      <c r="H60" s="13">
        <v>2.2280199999999999</v>
      </c>
      <c r="I60" s="13">
        <f t="shared" si="2"/>
        <v>55.461351334368636</v>
      </c>
    </row>
    <row r="61" spans="1:9" ht="14.25" x14ac:dyDescent="0.2">
      <c r="A61" s="9" t="s">
        <v>59</v>
      </c>
      <c r="B61" s="50" t="s">
        <v>376</v>
      </c>
      <c r="C61" s="11">
        <v>270392.59999999998</v>
      </c>
      <c r="D61" s="11">
        <v>270392.59999999998</v>
      </c>
      <c r="E61" s="11">
        <v>178259.45303999999</v>
      </c>
      <c r="F61" s="11">
        <f t="shared" si="0"/>
        <v>65.926158127108508</v>
      </c>
      <c r="G61" s="11">
        <f t="shared" si="1"/>
        <v>65.926158127108508</v>
      </c>
      <c r="H61" s="11">
        <v>135380.94475999998</v>
      </c>
      <c r="I61" s="11">
        <f t="shared" si="2"/>
        <v>131.67248415647711</v>
      </c>
    </row>
    <row r="62" spans="1:9" ht="60" x14ac:dyDescent="0.25">
      <c r="A62" s="10" t="s">
        <v>60</v>
      </c>
      <c r="B62" s="25" t="s">
        <v>377</v>
      </c>
      <c r="C62" s="13">
        <v>10771</v>
      </c>
      <c r="D62" s="13">
        <v>10771</v>
      </c>
      <c r="E62" s="13">
        <v>7923.63</v>
      </c>
      <c r="F62" s="13">
        <f t="shared" si="0"/>
        <v>73.564478692786182</v>
      </c>
      <c r="G62" s="13">
        <f t="shared" si="1"/>
        <v>73.564478692786182</v>
      </c>
      <c r="H62" s="13">
        <v>8545.0750000000007</v>
      </c>
      <c r="I62" s="13">
        <f t="shared" si="2"/>
        <v>92.727448266984197</v>
      </c>
    </row>
    <row r="63" spans="1:9" s="12" customFormat="1" ht="30" x14ac:dyDescent="0.25">
      <c r="A63" s="10" t="s">
        <v>61</v>
      </c>
      <c r="B63" s="25" t="s">
        <v>378</v>
      </c>
      <c r="C63" s="13">
        <v>259621.6</v>
      </c>
      <c r="D63" s="13">
        <v>259621.6</v>
      </c>
      <c r="E63" s="13">
        <v>170335.82303999999</v>
      </c>
      <c r="F63" s="13">
        <f t="shared" si="0"/>
        <v>65.609264806934391</v>
      </c>
      <c r="G63" s="13">
        <f t="shared" si="1"/>
        <v>65.609264806934391</v>
      </c>
      <c r="H63" s="13">
        <v>126835.86976</v>
      </c>
      <c r="I63" s="13">
        <f t="shared" si="2"/>
        <v>134.29625496502763</v>
      </c>
    </row>
    <row r="64" spans="1:9" s="12" customFormat="1" ht="75" x14ac:dyDescent="0.25">
      <c r="A64" s="10" t="s">
        <v>62</v>
      </c>
      <c r="B64" s="25" t="s">
        <v>379</v>
      </c>
      <c r="C64" s="13">
        <v>285</v>
      </c>
      <c r="D64" s="13">
        <v>285</v>
      </c>
      <c r="E64" s="13">
        <v>239.92699999999999</v>
      </c>
      <c r="F64" s="13">
        <f t="shared" si="0"/>
        <v>84.184912280701752</v>
      </c>
      <c r="G64" s="13">
        <f t="shared" si="1"/>
        <v>84.184912280701752</v>
      </c>
      <c r="H64" s="13">
        <v>197.2</v>
      </c>
      <c r="I64" s="13">
        <f t="shared" si="2"/>
        <v>121.66683569979718</v>
      </c>
    </row>
    <row r="65" spans="1:9" ht="30" x14ac:dyDescent="0.25">
      <c r="A65" s="10" t="s">
        <v>63</v>
      </c>
      <c r="B65" s="25" t="s">
        <v>380</v>
      </c>
      <c r="C65" s="13">
        <v>178262.39999999999</v>
      </c>
      <c r="D65" s="13">
        <v>178262.39999999999</v>
      </c>
      <c r="E65" s="13">
        <v>99197.628939999995</v>
      </c>
      <c r="F65" s="13">
        <f t="shared" si="0"/>
        <v>55.646972631356917</v>
      </c>
      <c r="G65" s="13">
        <f t="shared" si="1"/>
        <v>55.646972631356917</v>
      </c>
      <c r="H65" s="13">
        <v>62969.759560000006</v>
      </c>
      <c r="I65" s="13">
        <f t="shared" si="2"/>
        <v>157.53217041503976</v>
      </c>
    </row>
    <row r="66" spans="1:9" ht="45" x14ac:dyDescent="0.25">
      <c r="A66" s="10" t="s">
        <v>64</v>
      </c>
      <c r="B66" s="25" t="s">
        <v>381</v>
      </c>
      <c r="C66" s="13">
        <v>47217.8</v>
      </c>
      <c r="D66" s="13">
        <v>47217.8</v>
      </c>
      <c r="E66" s="13">
        <v>43126.9</v>
      </c>
      <c r="F66" s="13">
        <f t="shared" si="0"/>
        <v>91.336106298895757</v>
      </c>
      <c r="G66" s="13">
        <f t="shared" si="1"/>
        <v>91.336106298895757</v>
      </c>
      <c r="H66" s="13">
        <v>38621.565360000001</v>
      </c>
      <c r="I66" s="13">
        <f t="shared" si="2"/>
        <v>111.66533411581017</v>
      </c>
    </row>
    <row r="67" spans="1:9" ht="60" x14ac:dyDescent="0.25">
      <c r="A67" s="10" t="s">
        <v>65</v>
      </c>
      <c r="B67" s="25" t="s">
        <v>382</v>
      </c>
      <c r="C67" s="13">
        <v>47217.8</v>
      </c>
      <c r="D67" s="13">
        <v>47217.8</v>
      </c>
      <c r="E67" s="13">
        <v>43126.9</v>
      </c>
      <c r="F67" s="13">
        <f t="shared" si="0"/>
        <v>91.336106298895757</v>
      </c>
      <c r="G67" s="13">
        <f t="shared" si="1"/>
        <v>91.336106298895757</v>
      </c>
      <c r="H67" s="13">
        <v>38621.565360000001</v>
      </c>
      <c r="I67" s="13">
        <f t="shared" si="2"/>
        <v>111.66533411581017</v>
      </c>
    </row>
    <row r="68" spans="1:9" ht="30" x14ac:dyDescent="0.25">
      <c r="A68" s="10" t="s">
        <v>66</v>
      </c>
      <c r="B68" s="25" t="s">
        <v>383</v>
      </c>
      <c r="C68" s="13">
        <v>5292</v>
      </c>
      <c r="D68" s="13">
        <v>5292</v>
      </c>
      <c r="E68" s="13">
        <v>5227.607</v>
      </c>
      <c r="F68" s="13">
        <f t="shared" si="0"/>
        <v>98.783201058201058</v>
      </c>
      <c r="G68" s="13">
        <f t="shared" si="1"/>
        <v>98.783201058201058</v>
      </c>
      <c r="H68" s="13">
        <v>4434.2955000000002</v>
      </c>
      <c r="I68" s="13">
        <f t="shared" si="2"/>
        <v>117.89036161437593</v>
      </c>
    </row>
    <row r="69" spans="1:9" ht="60" x14ac:dyDescent="0.25">
      <c r="A69" s="10" t="s">
        <v>67</v>
      </c>
      <c r="B69" s="25" t="s">
        <v>384</v>
      </c>
      <c r="C69" s="13">
        <v>176</v>
      </c>
      <c r="D69" s="13">
        <v>176</v>
      </c>
      <c r="E69" s="13">
        <v>91.4</v>
      </c>
      <c r="F69" s="13">
        <f t="shared" si="0"/>
        <v>51.931818181818187</v>
      </c>
      <c r="G69" s="13">
        <f t="shared" si="1"/>
        <v>51.931818181818187</v>
      </c>
      <c r="H69" s="13">
        <v>96</v>
      </c>
      <c r="I69" s="13">
        <f t="shared" si="2"/>
        <v>95.208333333333343</v>
      </c>
    </row>
    <row r="70" spans="1:9" ht="30" x14ac:dyDescent="0.25">
      <c r="A70" s="10" t="s">
        <v>68</v>
      </c>
      <c r="B70" s="25" t="s">
        <v>385</v>
      </c>
      <c r="C70" s="13">
        <v>10.5</v>
      </c>
      <c r="D70" s="13">
        <v>10.5</v>
      </c>
      <c r="E70" s="13">
        <v>7</v>
      </c>
      <c r="F70" s="13">
        <f t="shared" si="0"/>
        <v>66.666666666666657</v>
      </c>
      <c r="G70" s="13">
        <f t="shared" si="1"/>
        <v>66.666666666666657</v>
      </c>
      <c r="H70" s="13">
        <v>7</v>
      </c>
      <c r="I70" s="13">
        <f t="shared" si="2"/>
        <v>100</v>
      </c>
    </row>
    <row r="71" spans="1:9" ht="90" x14ac:dyDescent="0.25">
      <c r="A71" s="10" t="s">
        <v>69</v>
      </c>
      <c r="B71" s="25" t="s">
        <v>386</v>
      </c>
      <c r="C71" s="13">
        <v>162.30000000000001</v>
      </c>
      <c r="D71" s="13">
        <v>162.30000000000001</v>
      </c>
      <c r="E71" s="13">
        <v>39.65</v>
      </c>
      <c r="F71" s="13">
        <f t="shared" si="0"/>
        <v>24.430067775723966</v>
      </c>
      <c r="G71" s="13">
        <f t="shared" si="1"/>
        <v>24.430067775723966</v>
      </c>
      <c r="H71" s="13">
        <v>89.2</v>
      </c>
      <c r="I71" s="13">
        <f t="shared" si="2"/>
        <v>44.450672645739907</v>
      </c>
    </row>
    <row r="72" spans="1:9" ht="60" x14ac:dyDescent="0.25">
      <c r="A72" s="10" t="s">
        <v>70</v>
      </c>
      <c r="B72" s="25" t="s">
        <v>387</v>
      </c>
      <c r="C72" s="13">
        <v>22023.3</v>
      </c>
      <c r="D72" s="13">
        <v>22023.3</v>
      </c>
      <c r="E72" s="13">
        <v>18199.756000000001</v>
      </c>
      <c r="F72" s="13">
        <f t="shared" si="0"/>
        <v>82.638641802091428</v>
      </c>
      <c r="G72" s="13">
        <f t="shared" si="1"/>
        <v>82.638641802091428</v>
      </c>
      <c r="H72" s="13">
        <v>16236.9</v>
      </c>
      <c r="I72" s="13">
        <f t="shared" si="2"/>
        <v>112.0888593265956</v>
      </c>
    </row>
    <row r="73" spans="1:9" ht="75" x14ac:dyDescent="0.25">
      <c r="A73" s="10" t="s">
        <v>71</v>
      </c>
      <c r="B73" s="25" t="s">
        <v>388</v>
      </c>
      <c r="C73" s="13">
        <v>0</v>
      </c>
      <c r="D73" s="13">
        <v>0</v>
      </c>
      <c r="E73" s="13">
        <v>1850.35</v>
      </c>
      <c r="F73" s="13">
        <v>0</v>
      </c>
      <c r="G73" s="13">
        <v>0</v>
      </c>
      <c r="H73" s="13">
        <v>1</v>
      </c>
      <c r="I73" s="13" t="s">
        <v>1065</v>
      </c>
    </row>
    <row r="74" spans="1:9" ht="150" x14ac:dyDescent="0.25">
      <c r="A74" s="10" t="s">
        <v>72</v>
      </c>
      <c r="B74" s="25" t="s">
        <v>389</v>
      </c>
      <c r="C74" s="13">
        <v>22023.3</v>
      </c>
      <c r="D74" s="13">
        <v>22023.3</v>
      </c>
      <c r="E74" s="13">
        <v>16349.406000000001</v>
      </c>
      <c r="F74" s="13">
        <f t="shared" si="0"/>
        <v>74.236858236504077</v>
      </c>
      <c r="G74" s="13">
        <f t="shared" si="1"/>
        <v>74.236858236504077</v>
      </c>
      <c r="H74" s="13">
        <v>16235.9</v>
      </c>
      <c r="I74" s="13">
        <f t="shared" si="2"/>
        <v>100.69910506962965</v>
      </c>
    </row>
    <row r="75" spans="1:9" ht="105" x14ac:dyDescent="0.25">
      <c r="A75" s="10" t="s">
        <v>73</v>
      </c>
      <c r="B75" s="25" t="s">
        <v>390</v>
      </c>
      <c r="C75" s="13">
        <v>8</v>
      </c>
      <c r="D75" s="13">
        <v>8</v>
      </c>
      <c r="E75" s="13">
        <v>6.4</v>
      </c>
      <c r="F75" s="13">
        <f t="shared" ref="F75:F145" si="3">E75/C75*100</f>
        <v>80</v>
      </c>
      <c r="G75" s="13">
        <f t="shared" ref="G75:G145" si="4">E75/D75*100</f>
        <v>80</v>
      </c>
      <c r="H75" s="13">
        <v>8</v>
      </c>
      <c r="I75" s="13">
        <f t="shared" si="2"/>
        <v>80</v>
      </c>
    </row>
    <row r="76" spans="1:9" ht="60" x14ac:dyDescent="0.25">
      <c r="A76" s="10" t="s">
        <v>74</v>
      </c>
      <c r="B76" s="25" t="s">
        <v>391</v>
      </c>
      <c r="C76" s="13">
        <v>1539.3</v>
      </c>
      <c r="D76" s="13">
        <v>1539.3</v>
      </c>
      <c r="E76" s="13">
        <v>1280.2</v>
      </c>
      <c r="F76" s="13">
        <f t="shared" si="3"/>
        <v>83.167673617878251</v>
      </c>
      <c r="G76" s="13">
        <f t="shared" si="4"/>
        <v>83.167673617878251</v>
      </c>
      <c r="H76" s="13">
        <v>1107.8</v>
      </c>
      <c r="I76" s="13">
        <f t="shared" si="2"/>
        <v>115.56237588012277</v>
      </c>
    </row>
    <row r="77" spans="1:9" ht="75" x14ac:dyDescent="0.25">
      <c r="A77" s="10" t="s">
        <v>75</v>
      </c>
      <c r="B77" s="25" t="s">
        <v>392</v>
      </c>
      <c r="C77" s="13">
        <v>1539.3</v>
      </c>
      <c r="D77" s="13">
        <v>1539.3</v>
      </c>
      <c r="E77" s="13">
        <v>1280.2</v>
      </c>
      <c r="F77" s="13">
        <f t="shared" si="3"/>
        <v>83.167673617878251</v>
      </c>
      <c r="G77" s="13">
        <f t="shared" si="4"/>
        <v>83.167673617878251</v>
      </c>
      <c r="H77" s="13">
        <v>1107.8</v>
      </c>
      <c r="I77" s="13">
        <f t="shared" si="2"/>
        <v>115.56237588012277</v>
      </c>
    </row>
    <row r="78" spans="1:9" ht="30" x14ac:dyDescent="0.25">
      <c r="A78" s="10" t="s">
        <v>76</v>
      </c>
      <c r="B78" s="25" t="s">
        <v>393</v>
      </c>
      <c r="C78" s="13">
        <v>630</v>
      </c>
      <c r="D78" s="13">
        <v>630</v>
      </c>
      <c r="E78" s="13">
        <v>416.5</v>
      </c>
      <c r="F78" s="13">
        <f t="shared" si="3"/>
        <v>66.111111111111114</v>
      </c>
      <c r="G78" s="13">
        <f t="shared" si="4"/>
        <v>66.111111111111114</v>
      </c>
      <c r="H78" s="13">
        <v>441</v>
      </c>
      <c r="I78" s="13">
        <f t="shared" ref="I78:I148" si="5">E78/H78*100</f>
        <v>94.444444444444443</v>
      </c>
    </row>
    <row r="79" spans="1:9" ht="60" x14ac:dyDescent="0.25">
      <c r="A79" s="10" t="s">
        <v>77</v>
      </c>
      <c r="B79" s="25" t="s">
        <v>394</v>
      </c>
      <c r="C79" s="13">
        <v>630</v>
      </c>
      <c r="D79" s="13">
        <v>630</v>
      </c>
      <c r="E79" s="13">
        <v>416.5</v>
      </c>
      <c r="F79" s="13">
        <f t="shared" si="3"/>
        <v>66.111111111111114</v>
      </c>
      <c r="G79" s="13">
        <f t="shared" si="4"/>
        <v>66.111111111111114</v>
      </c>
      <c r="H79" s="13">
        <v>441</v>
      </c>
      <c r="I79" s="13">
        <f t="shared" si="5"/>
        <v>94.444444444444443</v>
      </c>
    </row>
    <row r="80" spans="1:9" ht="60" x14ac:dyDescent="0.25">
      <c r="A80" s="10" t="s">
        <v>78</v>
      </c>
      <c r="B80" s="25" t="s">
        <v>395</v>
      </c>
      <c r="C80" s="13">
        <v>240</v>
      </c>
      <c r="D80" s="13">
        <v>240</v>
      </c>
      <c r="E80" s="13">
        <v>246.85</v>
      </c>
      <c r="F80" s="13">
        <f t="shared" si="3"/>
        <v>102.85416666666667</v>
      </c>
      <c r="G80" s="13">
        <f t="shared" si="4"/>
        <v>102.85416666666667</v>
      </c>
      <c r="H80" s="13">
        <v>280.64999999999998</v>
      </c>
      <c r="I80" s="13">
        <f t="shared" si="5"/>
        <v>87.956529485123824</v>
      </c>
    </row>
    <row r="81" spans="1:9" ht="75" x14ac:dyDescent="0.25">
      <c r="A81" s="10" t="s">
        <v>79</v>
      </c>
      <c r="B81" s="25" t="s">
        <v>396</v>
      </c>
      <c r="C81" s="13">
        <v>240</v>
      </c>
      <c r="D81" s="13">
        <v>240</v>
      </c>
      <c r="E81" s="13">
        <v>246.85</v>
      </c>
      <c r="F81" s="13">
        <f t="shared" si="3"/>
        <v>102.85416666666667</v>
      </c>
      <c r="G81" s="13">
        <f t="shared" si="4"/>
        <v>102.85416666666667</v>
      </c>
      <c r="H81" s="13">
        <v>280.64999999999998</v>
      </c>
      <c r="I81" s="13">
        <f t="shared" si="5"/>
        <v>87.956529485123824</v>
      </c>
    </row>
    <row r="82" spans="1:9" ht="60" x14ac:dyDescent="0.25">
      <c r="A82" s="10" t="s">
        <v>80</v>
      </c>
      <c r="B82" s="25" t="s">
        <v>397</v>
      </c>
      <c r="C82" s="13">
        <v>2935</v>
      </c>
      <c r="D82" s="13">
        <v>2935</v>
      </c>
      <c r="E82" s="13">
        <v>786</v>
      </c>
      <c r="F82" s="13">
        <f t="shared" si="3"/>
        <v>26.780238500851787</v>
      </c>
      <c r="G82" s="13">
        <f t="shared" si="4"/>
        <v>26.780238500851787</v>
      </c>
      <c r="H82" s="13">
        <v>1091.4993400000001</v>
      </c>
      <c r="I82" s="13">
        <f t="shared" si="5"/>
        <v>72.011037587984234</v>
      </c>
    </row>
    <row r="83" spans="1:9" s="12" customFormat="1" ht="75" x14ac:dyDescent="0.25">
      <c r="A83" s="10" t="s">
        <v>81</v>
      </c>
      <c r="B83" s="25" t="s">
        <v>398</v>
      </c>
      <c r="C83" s="13">
        <v>345</v>
      </c>
      <c r="D83" s="13">
        <v>345</v>
      </c>
      <c r="E83" s="13">
        <v>590</v>
      </c>
      <c r="F83" s="13">
        <f t="shared" si="3"/>
        <v>171.01449275362319</v>
      </c>
      <c r="G83" s="13">
        <f t="shared" si="4"/>
        <v>171.01449275362319</v>
      </c>
      <c r="H83" s="13">
        <v>490</v>
      </c>
      <c r="I83" s="13">
        <f t="shared" si="5"/>
        <v>120.40816326530613</v>
      </c>
    </row>
    <row r="84" spans="1:9" ht="60" x14ac:dyDescent="0.25">
      <c r="A84" s="10" t="s">
        <v>82</v>
      </c>
      <c r="B84" s="25" t="s">
        <v>399</v>
      </c>
      <c r="C84" s="13">
        <v>495</v>
      </c>
      <c r="D84" s="13">
        <v>495</v>
      </c>
      <c r="E84" s="13">
        <v>880.00409999999999</v>
      </c>
      <c r="F84" s="13">
        <f t="shared" si="3"/>
        <v>177.77860606060608</v>
      </c>
      <c r="G84" s="13">
        <f t="shared" si="4"/>
        <v>177.77860606060608</v>
      </c>
      <c r="H84" s="13">
        <v>765</v>
      </c>
      <c r="I84" s="13">
        <f t="shared" si="5"/>
        <v>115.03321568627452</v>
      </c>
    </row>
    <row r="85" spans="1:9" ht="28.5" x14ac:dyDescent="0.2">
      <c r="A85" s="9" t="s">
        <v>83</v>
      </c>
      <c r="B85" s="50" t="s">
        <v>400</v>
      </c>
      <c r="C85" s="11">
        <v>72</v>
      </c>
      <c r="D85" s="11">
        <v>72</v>
      </c>
      <c r="E85" s="11">
        <v>102.42525999999999</v>
      </c>
      <c r="F85" s="11">
        <f t="shared" si="3"/>
        <v>142.25730555555555</v>
      </c>
      <c r="G85" s="11">
        <f t="shared" si="4"/>
        <v>142.25730555555555</v>
      </c>
      <c r="H85" s="11">
        <v>73.35445</v>
      </c>
      <c r="I85" s="11">
        <f t="shared" si="5"/>
        <v>139.63060182442919</v>
      </c>
    </row>
    <row r="86" spans="1:9" ht="30" x14ac:dyDescent="0.25">
      <c r="A86" s="10" t="s">
        <v>939</v>
      </c>
      <c r="B86" s="25" t="s">
        <v>401</v>
      </c>
      <c r="C86" s="13">
        <v>2</v>
      </c>
      <c r="D86" s="13">
        <v>2</v>
      </c>
      <c r="E86" s="13">
        <v>6.1776</v>
      </c>
      <c r="F86" s="13" t="s">
        <v>1065</v>
      </c>
      <c r="G86" s="13" t="s">
        <v>1065</v>
      </c>
      <c r="H86" s="13">
        <v>1.0829000000000002</v>
      </c>
      <c r="I86" s="13" t="s">
        <v>1065</v>
      </c>
    </row>
    <row r="87" spans="1:9" s="12" customFormat="1" ht="45" x14ac:dyDescent="0.25">
      <c r="A87" s="10" t="s">
        <v>940</v>
      </c>
      <c r="B87" s="25" t="s">
        <v>890</v>
      </c>
      <c r="C87" s="13">
        <v>0</v>
      </c>
      <c r="D87" s="13">
        <v>0</v>
      </c>
      <c r="E87" s="13">
        <v>0.80546000000000006</v>
      </c>
      <c r="F87" s="13">
        <v>0</v>
      </c>
      <c r="G87" s="13">
        <v>0</v>
      </c>
      <c r="H87" s="13">
        <v>-1.1285699999999999</v>
      </c>
      <c r="I87" s="13">
        <v>0</v>
      </c>
    </row>
    <row r="88" spans="1:9" ht="30" x14ac:dyDescent="0.25">
      <c r="A88" s="10" t="s">
        <v>84</v>
      </c>
      <c r="B88" s="25" t="s">
        <v>402</v>
      </c>
      <c r="C88" s="13">
        <v>2</v>
      </c>
      <c r="D88" s="13">
        <v>2</v>
      </c>
      <c r="E88" s="13">
        <v>5.3721399999999999</v>
      </c>
      <c r="F88" s="13" t="s">
        <v>1065</v>
      </c>
      <c r="G88" s="13" t="s">
        <v>1065</v>
      </c>
      <c r="H88" s="13">
        <v>2.2114699999999998</v>
      </c>
      <c r="I88" s="13" t="s">
        <v>1065</v>
      </c>
    </row>
    <row r="89" spans="1:9" ht="15" x14ac:dyDescent="0.25">
      <c r="A89" s="10" t="s">
        <v>85</v>
      </c>
      <c r="B89" s="25" t="s">
        <v>403</v>
      </c>
      <c r="C89" s="13">
        <v>40</v>
      </c>
      <c r="D89" s="13">
        <v>40</v>
      </c>
      <c r="E89" s="13">
        <v>33.672330000000002</v>
      </c>
      <c r="F89" s="13">
        <f t="shared" si="3"/>
        <v>84.180824999999999</v>
      </c>
      <c r="G89" s="13">
        <f t="shared" si="4"/>
        <v>84.180824999999999</v>
      </c>
      <c r="H89" s="13">
        <v>21.786919999999999</v>
      </c>
      <c r="I89" s="13">
        <f t="shared" si="5"/>
        <v>154.55296113447886</v>
      </c>
    </row>
    <row r="90" spans="1:9" ht="15" x14ac:dyDescent="0.25">
      <c r="A90" s="10" t="s">
        <v>86</v>
      </c>
      <c r="B90" s="25" t="s">
        <v>404</v>
      </c>
      <c r="C90" s="13">
        <v>1</v>
      </c>
      <c r="D90" s="13">
        <v>1</v>
      </c>
      <c r="E90" s="13">
        <v>0.32323000000000002</v>
      </c>
      <c r="F90" s="13">
        <f t="shared" si="3"/>
        <v>32.323</v>
      </c>
      <c r="G90" s="13">
        <f t="shared" si="4"/>
        <v>32.323</v>
      </c>
      <c r="H90" s="13">
        <v>0.62972000000000006</v>
      </c>
      <c r="I90" s="13">
        <f t="shared" si="5"/>
        <v>51.329162167312461</v>
      </c>
    </row>
    <row r="91" spans="1:9" ht="15" x14ac:dyDescent="0.25">
      <c r="A91" s="10" t="s">
        <v>87</v>
      </c>
      <c r="B91" s="25" t="s">
        <v>405</v>
      </c>
      <c r="C91" s="13">
        <v>1</v>
      </c>
      <c r="D91" s="13">
        <v>1</v>
      </c>
      <c r="E91" s="13">
        <v>0.32323000000000002</v>
      </c>
      <c r="F91" s="13">
        <f t="shared" si="3"/>
        <v>32.323</v>
      </c>
      <c r="G91" s="13">
        <f t="shared" si="4"/>
        <v>32.323</v>
      </c>
      <c r="H91" s="13">
        <v>0.62972000000000006</v>
      </c>
      <c r="I91" s="13">
        <f t="shared" si="5"/>
        <v>51.329162167312461</v>
      </c>
    </row>
    <row r="92" spans="1:9" ht="15" x14ac:dyDescent="0.25">
      <c r="A92" s="10" t="s">
        <v>88</v>
      </c>
      <c r="B92" s="25" t="s">
        <v>406</v>
      </c>
      <c r="C92" s="13">
        <v>39</v>
      </c>
      <c r="D92" s="13">
        <v>39</v>
      </c>
      <c r="E92" s="13">
        <v>33.3491</v>
      </c>
      <c r="F92" s="13">
        <f t="shared" si="3"/>
        <v>85.510512820512815</v>
      </c>
      <c r="G92" s="13">
        <f t="shared" si="4"/>
        <v>85.510512820512815</v>
      </c>
      <c r="H92" s="13">
        <v>21.1572</v>
      </c>
      <c r="I92" s="13">
        <f t="shared" si="5"/>
        <v>157.62530013423327</v>
      </c>
    </row>
    <row r="93" spans="1:9" ht="60" x14ac:dyDescent="0.25">
      <c r="A93" s="10" t="s">
        <v>89</v>
      </c>
      <c r="B93" s="25" t="s">
        <v>407</v>
      </c>
      <c r="C93" s="13">
        <v>39</v>
      </c>
      <c r="D93" s="13">
        <v>39</v>
      </c>
      <c r="E93" s="13">
        <v>33.3491</v>
      </c>
      <c r="F93" s="13">
        <f t="shared" si="3"/>
        <v>85.510512820512815</v>
      </c>
      <c r="G93" s="13">
        <f t="shared" si="4"/>
        <v>85.510512820512815</v>
      </c>
      <c r="H93" s="13">
        <v>21.1572</v>
      </c>
      <c r="I93" s="13">
        <f t="shared" si="5"/>
        <v>157.62530013423327</v>
      </c>
    </row>
    <row r="94" spans="1:9" ht="15" x14ac:dyDescent="0.25">
      <c r="A94" s="10" t="s">
        <v>90</v>
      </c>
      <c r="B94" s="25" t="s">
        <v>408</v>
      </c>
      <c r="C94" s="13">
        <v>4</v>
      </c>
      <c r="D94" s="13">
        <v>4</v>
      </c>
      <c r="E94" s="13">
        <v>11.312610000000001</v>
      </c>
      <c r="F94" s="13" t="s">
        <v>1065</v>
      </c>
      <c r="G94" s="13" t="s">
        <v>1065</v>
      </c>
      <c r="H94" s="13">
        <v>36.406089999999999</v>
      </c>
      <c r="I94" s="13">
        <f t="shared" si="5"/>
        <v>31.073400082238994</v>
      </c>
    </row>
    <row r="95" spans="1:9" ht="15" x14ac:dyDescent="0.25">
      <c r="A95" s="10" t="s">
        <v>91</v>
      </c>
      <c r="B95" s="25" t="s">
        <v>409</v>
      </c>
      <c r="C95" s="13">
        <v>2</v>
      </c>
      <c r="D95" s="13">
        <v>2</v>
      </c>
      <c r="E95" s="13">
        <v>0.56267999999999996</v>
      </c>
      <c r="F95" s="13">
        <f t="shared" si="3"/>
        <v>28.133999999999997</v>
      </c>
      <c r="G95" s="13">
        <f t="shared" si="4"/>
        <v>28.133999999999997</v>
      </c>
      <c r="H95" s="13">
        <v>0.64478999999999997</v>
      </c>
      <c r="I95" s="13">
        <f t="shared" si="5"/>
        <v>87.265621365095612</v>
      </c>
    </row>
    <row r="96" spans="1:9" ht="30" x14ac:dyDescent="0.25">
      <c r="A96" s="10" t="s">
        <v>941</v>
      </c>
      <c r="B96" s="25" t="s">
        <v>962</v>
      </c>
      <c r="C96" s="13">
        <v>0</v>
      </c>
      <c r="D96" s="13">
        <v>0</v>
      </c>
      <c r="E96" s="13">
        <v>8.2946000000000009</v>
      </c>
      <c r="F96" s="13">
        <v>0</v>
      </c>
      <c r="G96" s="13">
        <v>0</v>
      </c>
      <c r="H96" s="13">
        <v>0.1638</v>
      </c>
      <c r="I96" s="13" t="s">
        <v>1065</v>
      </c>
    </row>
    <row r="97" spans="1:9" ht="15" x14ac:dyDescent="0.25">
      <c r="A97" s="10" t="s">
        <v>92</v>
      </c>
      <c r="B97" s="25" t="s">
        <v>410</v>
      </c>
      <c r="C97" s="13">
        <v>2</v>
      </c>
      <c r="D97" s="13">
        <v>2</v>
      </c>
      <c r="E97" s="13">
        <v>2.45533</v>
      </c>
      <c r="F97" s="13">
        <f t="shared" si="3"/>
        <v>122.76650000000001</v>
      </c>
      <c r="G97" s="13">
        <f t="shared" si="4"/>
        <v>122.76650000000001</v>
      </c>
      <c r="H97" s="13">
        <v>41.558169999999997</v>
      </c>
      <c r="I97" s="13">
        <f t="shared" si="5"/>
        <v>5.908176418740287</v>
      </c>
    </row>
    <row r="98" spans="1:9" ht="15" x14ac:dyDescent="0.25">
      <c r="A98" s="10" t="s">
        <v>1023</v>
      </c>
      <c r="B98" s="25" t="s">
        <v>1024</v>
      </c>
      <c r="C98" s="13">
        <v>0</v>
      </c>
      <c r="D98" s="13">
        <v>0</v>
      </c>
      <c r="E98" s="13">
        <v>0</v>
      </c>
      <c r="F98" s="13">
        <v>0</v>
      </c>
      <c r="G98" s="13">
        <v>0</v>
      </c>
      <c r="H98" s="13">
        <v>-5.9606700000000004</v>
      </c>
      <c r="I98" s="13">
        <f t="shared" si="5"/>
        <v>0</v>
      </c>
    </row>
    <row r="99" spans="1:9" ht="15" x14ac:dyDescent="0.25">
      <c r="A99" s="10" t="s">
        <v>93</v>
      </c>
      <c r="B99" s="25" t="s">
        <v>411</v>
      </c>
      <c r="C99" s="13">
        <v>0</v>
      </c>
      <c r="D99" s="13">
        <v>0</v>
      </c>
      <c r="E99" s="13">
        <v>-0.4</v>
      </c>
      <c r="F99" s="13">
        <v>0</v>
      </c>
      <c r="G99" s="13">
        <v>0</v>
      </c>
      <c r="H99" s="13">
        <v>0</v>
      </c>
      <c r="I99" s="13">
        <v>0</v>
      </c>
    </row>
    <row r="100" spans="1:9" ht="30" x14ac:dyDescent="0.25">
      <c r="A100" s="10" t="s">
        <v>94</v>
      </c>
      <c r="B100" s="25" t="s">
        <v>412</v>
      </c>
      <c r="C100" s="13">
        <v>0</v>
      </c>
      <c r="D100" s="13">
        <v>0</v>
      </c>
      <c r="E100" s="13">
        <v>-0.4</v>
      </c>
      <c r="F100" s="13">
        <v>0</v>
      </c>
      <c r="G100" s="13">
        <v>0</v>
      </c>
      <c r="H100" s="13">
        <v>0</v>
      </c>
      <c r="I100" s="13">
        <v>0</v>
      </c>
    </row>
    <row r="101" spans="1:9" ht="30" x14ac:dyDescent="0.25">
      <c r="A101" s="10" t="s">
        <v>95</v>
      </c>
      <c r="B101" s="25" t="s">
        <v>413</v>
      </c>
      <c r="C101" s="13">
        <v>26</v>
      </c>
      <c r="D101" s="13">
        <v>26</v>
      </c>
      <c r="E101" s="13">
        <v>51.66272</v>
      </c>
      <c r="F101" s="13">
        <f t="shared" si="3"/>
        <v>198.70276923076923</v>
      </c>
      <c r="G101" s="13">
        <f t="shared" si="4"/>
        <v>198.70276923076923</v>
      </c>
      <c r="H101" s="13">
        <v>14.07854</v>
      </c>
      <c r="I101" s="13" t="s">
        <v>1065</v>
      </c>
    </row>
    <row r="102" spans="1:9" ht="15" x14ac:dyDescent="0.25">
      <c r="A102" s="10" t="s">
        <v>96</v>
      </c>
      <c r="B102" s="25" t="s">
        <v>414</v>
      </c>
      <c r="C102" s="13">
        <v>26</v>
      </c>
      <c r="D102" s="13">
        <v>26</v>
      </c>
      <c r="E102" s="13">
        <v>50.927399999999999</v>
      </c>
      <c r="F102" s="13">
        <f t="shared" si="3"/>
        <v>195.87461538461537</v>
      </c>
      <c r="G102" s="13">
        <f t="shared" si="4"/>
        <v>195.87461538461537</v>
      </c>
      <c r="H102" s="13">
        <v>14.057319999999999</v>
      </c>
      <c r="I102" s="13" t="s">
        <v>1065</v>
      </c>
    </row>
    <row r="103" spans="1:9" ht="30" x14ac:dyDescent="0.25">
      <c r="A103" s="10" t="s">
        <v>883</v>
      </c>
      <c r="B103" s="25" t="s">
        <v>891</v>
      </c>
      <c r="C103" s="13">
        <v>0</v>
      </c>
      <c r="D103" s="13">
        <v>0</v>
      </c>
      <c r="E103" s="13">
        <v>0.73532000000000008</v>
      </c>
      <c r="F103" s="13">
        <v>0</v>
      </c>
      <c r="G103" s="13">
        <v>0</v>
      </c>
      <c r="H103" s="13">
        <v>2.1219999999999999E-2</v>
      </c>
      <c r="I103" s="13" t="s">
        <v>1065</v>
      </c>
    </row>
    <row r="104" spans="1:9" ht="42.75" x14ac:dyDescent="0.2">
      <c r="A104" s="9" t="s">
        <v>97</v>
      </c>
      <c r="B104" s="50" t="s">
        <v>415</v>
      </c>
      <c r="C104" s="11">
        <v>141860.79999999999</v>
      </c>
      <c r="D104" s="11">
        <v>141860.79999999999</v>
      </c>
      <c r="E104" s="11">
        <v>124511.53836000001</v>
      </c>
      <c r="F104" s="11">
        <f t="shared" si="3"/>
        <v>87.770221484723066</v>
      </c>
      <c r="G104" s="11">
        <f t="shared" si="4"/>
        <v>87.770221484723066</v>
      </c>
      <c r="H104" s="11">
        <v>58635.308899999996</v>
      </c>
      <c r="I104" s="11" t="s">
        <v>1065</v>
      </c>
    </row>
    <row r="105" spans="1:9" ht="60" x14ac:dyDescent="0.25">
      <c r="A105" s="10" t="s">
        <v>98</v>
      </c>
      <c r="B105" s="25" t="s">
        <v>416</v>
      </c>
      <c r="C105" s="13">
        <v>9973</v>
      </c>
      <c r="D105" s="13">
        <v>9973</v>
      </c>
      <c r="E105" s="13">
        <v>51411.555</v>
      </c>
      <c r="F105" s="13" t="s">
        <v>1065</v>
      </c>
      <c r="G105" s="13" t="s">
        <v>1065</v>
      </c>
      <c r="H105" s="13">
        <v>4463</v>
      </c>
      <c r="I105" s="13" t="s">
        <v>1065</v>
      </c>
    </row>
    <row r="106" spans="1:9" ht="45" x14ac:dyDescent="0.25">
      <c r="A106" s="10" t="s">
        <v>99</v>
      </c>
      <c r="B106" s="25" t="s">
        <v>417</v>
      </c>
      <c r="C106" s="13">
        <v>9973</v>
      </c>
      <c r="D106" s="13">
        <v>9973</v>
      </c>
      <c r="E106" s="13">
        <v>51411.555</v>
      </c>
      <c r="F106" s="13" t="s">
        <v>1065</v>
      </c>
      <c r="G106" s="13" t="s">
        <v>1065</v>
      </c>
      <c r="H106" s="13">
        <v>4463</v>
      </c>
      <c r="I106" s="13" t="s">
        <v>1065</v>
      </c>
    </row>
    <row r="107" spans="1:9" ht="30" x14ac:dyDescent="0.25">
      <c r="A107" s="10" t="s">
        <v>100</v>
      </c>
      <c r="B107" s="25" t="s">
        <v>418</v>
      </c>
      <c r="C107" s="13">
        <v>4874.8</v>
      </c>
      <c r="D107" s="13">
        <v>4874.8</v>
      </c>
      <c r="E107" s="13">
        <v>2907.44173</v>
      </c>
      <c r="F107" s="13">
        <f t="shared" si="3"/>
        <v>59.642277221629605</v>
      </c>
      <c r="G107" s="13">
        <f t="shared" si="4"/>
        <v>59.642277221629605</v>
      </c>
      <c r="H107" s="13">
        <v>10015.090119999999</v>
      </c>
      <c r="I107" s="13">
        <f t="shared" si="5"/>
        <v>29.030609761502578</v>
      </c>
    </row>
    <row r="108" spans="1:9" ht="30" x14ac:dyDescent="0.25">
      <c r="A108" s="10" t="s">
        <v>101</v>
      </c>
      <c r="B108" s="25" t="s">
        <v>419</v>
      </c>
      <c r="C108" s="13">
        <v>4874.8</v>
      </c>
      <c r="D108" s="13">
        <v>4874.8</v>
      </c>
      <c r="E108" s="13">
        <v>2907.44173</v>
      </c>
      <c r="F108" s="13">
        <f t="shared" si="3"/>
        <v>59.642277221629605</v>
      </c>
      <c r="G108" s="13">
        <f t="shared" si="4"/>
        <v>59.642277221629605</v>
      </c>
      <c r="H108" s="13">
        <v>10015.090119999999</v>
      </c>
      <c r="I108" s="13">
        <f t="shared" si="5"/>
        <v>29.030609761502578</v>
      </c>
    </row>
    <row r="109" spans="1:9" s="12" customFormat="1" ht="75" x14ac:dyDescent="0.25">
      <c r="A109" s="10" t="s">
        <v>102</v>
      </c>
      <c r="B109" s="25" t="s">
        <v>420</v>
      </c>
      <c r="C109" s="13">
        <v>98208.2</v>
      </c>
      <c r="D109" s="13">
        <v>98208.2</v>
      </c>
      <c r="E109" s="13">
        <v>47001.510270000006</v>
      </c>
      <c r="F109" s="13">
        <f t="shared" si="3"/>
        <v>47.859048704690657</v>
      </c>
      <c r="G109" s="13">
        <f t="shared" si="4"/>
        <v>47.859048704690657</v>
      </c>
      <c r="H109" s="13">
        <v>40162.526469999997</v>
      </c>
      <c r="I109" s="13">
        <f t="shared" si="5"/>
        <v>117.02827088108737</v>
      </c>
    </row>
    <row r="110" spans="1:9" ht="60" x14ac:dyDescent="0.25">
      <c r="A110" s="10" t="s">
        <v>103</v>
      </c>
      <c r="B110" s="25" t="s">
        <v>421</v>
      </c>
      <c r="C110" s="13">
        <v>73261.600000000006</v>
      </c>
      <c r="D110" s="13">
        <v>73261.600000000006</v>
      </c>
      <c r="E110" s="13">
        <v>29413.701499999999</v>
      </c>
      <c r="F110" s="13">
        <f t="shared" si="3"/>
        <v>40.148865845135781</v>
      </c>
      <c r="G110" s="13">
        <f t="shared" si="4"/>
        <v>40.148865845135781</v>
      </c>
      <c r="H110" s="13">
        <v>23036.18893</v>
      </c>
      <c r="I110" s="13">
        <f t="shared" si="5"/>
        <v>127.68475544882587</v>
      </c>
    </row>
    <row r="111" spans="1:9" s="12" customFormat="1" ht="75" x14ac:dyDescent="0.25">
      <c r="A111" s="10" t="s">
        <v>104</v>
      </c>
      <c r="B111" s="25" t="s">
        <v>422</v>
      </c>
      <c r="C111" s="13">
        <v>73261.600000000006</v>
      </c>
      <c r="D111" s="13">
        <v>73261.600000000006</v>
      </c>
      <c r="E111" s="13">
        <v>29413.701499999999</v>
      </c>
      <c r="F111" s="13">
        <f t="shared" si="3"/>
        <v>40.148865845135781</v>
      </c>
      <c r="G111" s="13">
        <f t="shared" si="4"/>
        <v>40.148865845135781</v>
      </c>
      <c r="H111" s="13">
        <v>23036.18893</v>
      </c>
      <c r="I111" s="13">
        <f t="shared" si="5"/>
        <v>127.68475544882587</v>
      </c>
    </row>
    <row r="112" spans="1:9" ht="75" x14ac:dyDescent="0.25">
      <c r="A112" s="10" t="s">
        <v>105</v>
      </c>
      <c r="B112" s="25" t="s">
        <v>423</v>
      </c>
      <c r="C112" s="13">
        <v>3363.1</v>
      </c>
      <c r="D112" s="13">
        <v>3363.1</v>
      </c>
      <c r="E112" s="13">
        <v>2715.9943499999999</v>
      </c>
      <c r="F112" s="13">
        <f t="shared" si="3"/>
        <v>80.758655704558294</v>
      </c>
      <c r="G112" s="13">
        <f t="shared" si="4"/>
        <v>80.758655704558294</v>
      </c>
      <c r="H112" s="13">
        <v>2521.7530400000001</v>
      </c>
      <c r="I112" s="13">
        <f t="shared" si="5"/>
        <v>107.70263015128553</v>
      </c>
    </row>
    <row r="113" spans="1:9" ht="60" x14ac:dyDescent="0.25">
      <c r="A113" s="10" t="s">
        <v>106</v>
      </c>
      <c r="B113" s="25" t="s">
        <v>424</v>
      </c>
      <c r="C113" s="13">
        <v>3363.1</v>
      </c>
      <c r="D113" s="13">
        <v>3363.1</v>
      </c>
      <c r="E113" s="13">
        <v>2715.9943499999999</v>
      </c>
      <c r="F113" s="13">
        <f t="shared" si="3"/>
        <v>80.758655704558294</v>
      </c>
      <c r="G113" s="13">
        <f t="shared" si="4"/>
        <v>80.758655704558294</v>
      </c>
      <c r="H113" s="13">
        <v>2521.7530400000001</v>
      </c>
      <c r="I113" s="13">
        <f t="shared" si="5"/>
        <v>107.70263015128553</v>
      </c>
    </row>
    <row r="114" spans="1:9" ht="30" x14ac:dyDescent="0.25">
      <c r="A114" s="10" t="s">
        <v>107</v>
      </c>
      <c r="B114" s="25" t="s">
        <v>425</v>
      </c>
      <c r="C114" s="13">
        <v>21583.5</v>
      </c>
      <c r="D114" s="13">
        <v>21583.5</v>
      </c>
      <c r="E114" s="13">
        <v>14871.048500000001</v>
      </c>
      <c r="F114" s="13">
        <f t="shared" si="3"/>
        <v>68.900078763870553</v>
      </c>
      <c r="G114" s="13">
        <f t="shared" si="4"/>
        <v>68.900078763870553</v>
      </c>
      <c r="H114" s="13">
        <v>14603.851500000001</v>
      </c>
      <c r="I114" s="13">
        <f t="shared" si="5"/>
        <v>101.82963377845905</v>
      </c>
    </row>
    <row r="115" spans="1:9" ht="30" x14ac:dyDescent="0.25">
      <c r="A115" s="10" t="s">
        <v>108</v>
      </c>
      <c r="B115" s="25" t="s">
        <v>426</v>
      </c>
      <c r="C115" s="13">
        <v>21583.5</v>
      </c>
      <c r="D115" s="13">
        <v>21583.5</v>
      </c>
      <c r="E115" s="13">
        <v>14871.048500000001</v>
      </c>
      <c r="F115" s="13">
        <f t="shared" si="3"/>
        <v>68.900078763870553</v>
      </c>
      <c r="G115" s="13">
        <f t="shared" si="4"/>
        <v>68.900078763870553</v>
      </c>
      <c r="H115" s="13">
        <v>14603.851500000001</v>
      </c>
      <c r="I115" s="13">
        <f t="shared" si="5"/>
        <v>101.82963377845905</v>
      </c>
    </row>
    <row r="116" spans="1:9" ht="105" x14ac:dyDescent="0.25">
      <c r="A116" s="10" t="s">
        <v>935</v>
      </c>
      <c r="B116" s="25" t="s">
        <v>936</v>
      </c>
      <c r="C116" s="13">
        <v>0</v>
      </c>
      <c r="D116" s="13">
        <v>0</v>
      </c>
      <c r="E116" s="13">
        <v>0.76591999999999993</v>
      </c>
      <c r="F116" s="13">
        <v>0</v>
      </c>
      <c r="G116" s="13">
        <v>0</v>
      </c>
      <c r="H116" s="13">
        <v>0.73299999999999998</v>
      </c>
      <c r="I116" s="13">
        <f t="shared" si="5"/>
        <v>104.49113233287856</v>
      </c>
    </row>
    <row r="117" spans="1:9" ht="45" x14ac:dyDescent="0.25">
      <c r="A117" s="10" t="s">
        <v>109</v>
      </c>
      <c r="B117" s="25" t="s">
        <v>427</v>
      </c>
      <c r="C117" s="13">
        <v>34</v>
      </c>
      <c r="D117" s="13">
        <v>34</v>
      </c>
      <c r="E117" s="13">
        <v>94.151440000000008</v>
      </c>
      <c r="F117" s="13" t="s">
        <v>1065</v>
      </c>
      <c r="G117" s="13" t="s">
        <v>1065</v>
      </c>
      <c r="H117" s="13">
        <v>18.587949999999999</v>
      </c>
      <c r="I117" s="13" t="s">
        <v>1065</v>
      </c>
    </row>
    <row r="118" spans="1:9" ht="30" x14ac:dyDescent="0.25">
      <c r="A118" s="10" t="s">
        <v>110</v>
      </c>
      <c r="B118" s="25" t="s">
        <v>428</v>
      </c>
      <c r="C118" s="13">
        <v>34</v>
      </c>
      <c r="D118" s="13">
        <v>34</v>
      </c>
      <c r="E118" s="13">
        <v>94.151440000000008</v>
      </c>
      <c r="F118" s="13" t="s">
        <v>1065</v>
      </c>
      <c r="G118" s="13" t="s">
        <v>1065</v>
      </c>
      <c r="H118" s="13">
        <v>18.587949999999999</v>
      </c>
      <c r="I118" s="13" t="s">
        <v>1065</v>
      </c>
    </row>
    <row r="119" spans="1:9" ht="90" x14ac:dyDescent="0.25">
      <c r="A119" s="10" t="s">
        <v>111</v>
      </c>
      <c r="B119" s="25" t="s">
        <v>429</v>
      </c>
      <c r="C119" s="13">
        <v>34</v>
      </c>
      <c r="D119" s="13">
        <v>34</v>
      </c>
      <c r="E119" s="13">
        <v>94.151440000000008</v>
      </c>
      <c r="F119" s="13" t="s">
        <v>1065</v>
      </c>
      <c r="G119" s="13" t="s">
        <v>1065</v>
      </c>
      <c r="H119" s="13">
        <v>18.587949999999999</v>
      </c>
      <c r="I119" s="13" t="s">
        <v>1065</v>
      </c>
    </row>
    <row r="120" spans="1:9" ht="15" x14ac:dyDescent="0.25">
      <c r="A120" s="10" t="s">
        <v>112</v>
      </c>
      <c r="B120" s="25" t="s">
        <v>430</v>
      </c>
      <c r="C120" s="13">
        <v>28770.799999999999</v>
      </c>
      <c r="D120" s="13">
        <v>28770.799999999999</v>
      </c>
      <c r="E120" s="13">
        <v>23096.879920000003</v>
      </c>
      <c r="F120" s="13">
        <f t="shared" si="3"/>
        <v>80.27889360045603</v>
      </c>
      <c r="G120" s="13">
        <f t="shared" si="4"/>
        <v>80.27889360045603</v>
      </c>
      <c r="H120" s="13">
        <v>3619.3711000000003</v>
      </c>
      <c r="I120" s="13" t="s">
        <v>1065</v>
      </c>
    </row>
    <row r="121" spans="1:9" ht="45" x14ac:dyDescent="0.25">
      <c r="A121" s="10" t="s">
        <v>113</v>
      </c>
      <c r="B121" s="25" t="s">
        <v>431</v>
      </c>
      <c r="C121" s="13">
        <v>28770.799999999999</v>
      </c>
      <c r="D121" s="13">
        <v>28770.799999999999</v>
      </c>
      <c r="E121" s="13">
        <v>23096.879920000003</v>
      </c>
      <c r="F121" s="13">
        <f t="shared" si="3"/>
        <v>80.27889360045603</v>
      </c>
      <c r="G121" s="13">
        <f t="shared" si="4"/>
        <v>80.27889360045603</v>
      </c>
      <c r="H121" s="13">
        <v>3619.3711000000003</v>
      </c>
      <c r="I121" s="13" t="s">
        <v>1065</v>
      </c>
    </row>
    <row r="122" spans="1:9" ht="45" x14ac:dyDescent="0.25">
      <c r="A122" s="10" t="s">
        <v>114</v>
      </c>
      <c r="B122" s="25" t="s">
        <v>432</v>
      </c>
      <c r="C122" s="13">
        <v>28770.799999999999</v>
      </c>
      <c r="D122" s="13">
        <v>28770.799999999999</v>
      </c>
      <c r="E122" s="13">
        <v>23096.879920000003</v>
      </c>
      <c r="F122" s="13">
        <f t="shared" si="3"/>
        <v>80.27889360045603</v>
      </c>
      <c r="G122" s="13">
        <f t="shared" si="4"/>
        <v>80.27889360045603</v>
      </c>
      <c r="H122" s="13">
        <v>3619.3711000000003</v>
      </c>
      <c r="I122" s="13" t="s">
        <v>1065</v>
      </c>
    </row>
    <row r="123" spans="1:9" ht="75" x14ac:dyDescent="0.25">
      <c r="A123" s="10" t="s">
        <v>1025</v>
      </c>
      <c r="B123" s="25" t="s">
        <v>1026</v>
      </c>
      <c r="C123" s="13">
        <v>0</v>
      </c>
      <c r="D123" s="13">
        <v>0</v>
      </c>
      <c r="E123" s="13">
        <v>0</v>
      </c>
      <c r="F123" s="13">
        <v>0</v>
      </c>
      <c r="G123" s="13">
        <v>0</v>
      </c>
      <c r="H123" s="13">
        <v>356.73326000000003</v>
      </c>
      <c r="I123" s="13">
        <v>0</v>
      </c>
    </row>
    <row r="124" spans="1:9" ht="75" x14ac:dyDescent="0.25">
      <c r="A124" s="10" t="s">
        <v>1027</v>
      </c>
      <c r="B124" s="25" t="s">
        <v>1028</v>
      </c>
      <c r="C124" s="13">
        <v>0</v>
      </c>
      <c r="D124" s="13">
        <v>0</v>
      </c>
      <c r="E124" s="13">
        <v>0</v>
      </c>
      <c r="F124" s="13">
        <v>0</v>
      </c>
      <c r="G124" s="13">
        <v>0</v>
      </c>
      <c r="H124" s="13">
        <v>356.73326000000003</v>
      </c>
      <c r="I124" s="13">
        <v>0</v>
      </c>
    </row>
    <row r="125" spans="1:9" ht="75" x14ac:dyDescent="0.25">
      <c r="A125" s="10" t="s">
        <v>1029</v>
      </c>
      <c r="B125" s="25" t="s">
        <v>1030</v>
      </c>
      <c r="C125" s="13">
        <v>0</v>
      </c>
      <c r="D125" s="13">
        <v>0</v>
      </c>
      <c r="E125" s="13">
        <v>0</v>
      </c>
      <c r="F125" s="13">
        <v>0</v>
      </c>
      <c r="G125" s="13">
        <v>0</v>
      </c>
      <c r="H125" s="13">
        <v>356.73326000000003</v>
      </c>
      <c r="I125" s="13">
        <v>0</v>
      </c>
    </row>
    <row r="126" spans="1:9" ht="14.25" x14ac:dyDescent="0.2">
      <c r="A126" s="9" t="s">
        <v>115</v>
      </c>
      <c r="B126" s="50" t="s">
        <v>433</v>
      </c>
      <c r="C126" s="11">
        <v>276837.59999999998</v>
      </c>
      <c r="D126" s="11">
        <v>276837.59999999998</v>
      </c>
      <c r="E126" s="11">
        <v>281317.95237000001</v>
      </c>
      <c r="F126" s="11">
        <f t="shared" si="3"/>
        <v>101.61840457004396</v>
      </c>
      <c r="G126" s="11">
        <f t="shared" si="4"/>
        <v>101.61840457004396</v>
      </c>
      <c r="H126" s="11">
        <v>233016.18493000002</v>
      </c>
      <c r="I126" s="11">
        <f t="shared" si="5"/>
        <v>120.72893239347742</v>
      </c>
    </row>
    <row r="127" spans="1:9" ht="15" x14ac:dyDescent="0.25">
      <c r="A127" s="10" t="s">
        <v>116</v>
      </c>
      <c r="B127" s="25" t="s">
        <v>434</v>
      </c>
      <c r="C127" s="13">
        <v>31320.7</v>
      </c>
      <c r="D127" s="13">
        <v>31320.7</v>
      </c>
      <c r="E127" s="13">
        <v>16173.609859999999</v>
      </c>
      <c r="F127" s="13">
        <f t="shared" si="3"/>
        <v>51.638724102590295</v>
      </c>
      <c r="G127" s="13">
        <f t="shared" si="4"/>
        <v>51.638724102590295</v>
      </c>
      <c r="H127" s="13">
        <v>20327.040870000001</v>
      </c>
      <c r="I127" s="13">
        <f t="shared" si="5"/>
        <v>79.56696679775996</v>
      </c>
    </row>
    <row r="128" spans="1:9" ht="30" x14ac:dyDescent="0.25">
      <c r="A128" s="10" t="s">
        <v>992</v>
      </c>
      <c r="B128" s="25" t="s">
        <v>435</v>
      </c>
      <c r="C128" s="13">
        <v>5611.8</v>
      </c>
      <c r="D128" s="13">
        <v>5611.8</v>
      </c>
      <c r="E128" s="13">
        <v>3625.3110699999997</v>
      </c>
      <c r="F128" s="13">
        <f t="shared" si="3"/>
        <v>64.601572935599989</v>
      </c>
      <c r="G128" s="13">
        <f t="shared" si="4"/>
        <v>64.601572935599989</v>
      </c>
      <c r="H128" s="13">
        <v>4326.9535500000002</v>
      </c>
      <c r="I128" s="13">
        <f t="shared" si="5"/>
        <v>83.784376885672813</v>
      </c>
    </row>
    <row r="129" spans="1:9" ht="30" x14ac:dyDescent="0.25">
      <c r="A129" s="10" t="s">
        <v>1031</v>
      </c>
      <c r="B129" s="25" t="s">
        <v>1032</v>
      </c>
      <c r="C129" s="13">
        <v>0</v>
      </c>
      <c r="D129" s="13">
        <v>0</v>
      </c>
      <c r="E129" s="13">
        <v>0</v>
      </c>
      <c r="F129" s="13">
        <v>0</v>
      </c>
      <c r="G129" s="13">
        <v>0</v>
      </c>
      <c r="H129" s="13">
        <v>67.460210000000004</v>
      </c>
      <c r="I129" s="13">
        <v>0</v>
      </c>
    </row>
    <row r="130" spans="1:9" ht="15" x14ac:dyDescent="0.25">
      <c r="A130" s="10" t="s">
        <v>117</v>
      </c>
      <c r="B130" s="25" t="s">
        <v>436</v>
      </c>
      <c r="C130" s="13">
        <v>8195.9</v>
      </c>
      <c r="D130" s="13">
        <v>8195.9</v>
      </c>
      <c r="E130" s="13">
        <v>2336.2336099999998</v>
      </c>
      <c r="F130" s="13">
        <f t="shared" si="3"/>
        <v>28.504906233604604</v>
      </c>
      <c r="G130" s="13">
        <f t="shared" si="4"/>
        <v>28.504906233604604</v>
      </c>
      <c r="H130" s="13">
        <v>3991.9213999999997</v>
      </c>
      <c r="I130" s="13">
        <f t="shared" si="5"/>
        <v>58.524038324001069</v>
      </c>
    </row>
    <row r="131" spans="1:9" ht="15" x14ac:dyDescent="0.25">
      <c r="A131" s="10" t="s">
        <v>118</v>
      </c>
      <c r="B131" s="25" t="s">
        <v>437</v>
      </c>
      <c r="C131" s="13">
        <v>17513</v>
      </c>
      <c r="D131" s="13">
        <v>17513</v>
      </c>
      <c r="E131" s="13">
        <v>0</v>
      </c>
      <c r="F131" s="13">
        <f t="shared" si="3"/>
        <v>0</v>
      </c>
      <c r="G131" s="13">
        <f t="shared" si="4"/>
        <v>0</v>
      </c>
      <c r="H131" s="13">
        <v>11927.96226</v>
      </c>
      <c r="I131" s="13">
        <f t="shared" si="5"/>
        <v>0</v>
      </c>
    </row>
    <row r="132" spans="1:9" s="12" customFormat="1" ht="15" x14ac:dyDescent="0.25">
      <c r="A132" s="10" t="s">
        <v>918</v>
      </c>
      <c r="B132" s="25" t="s">
        <v>901</v>
      </c>
      <c r="C132" s="13">
        <v>0</v>
      </c>
      <c r="D132" s="13">
        <v>0</v>
      </c>
      <c r="E132" s="13">
        <v>10143.260269999999</v>
      </c>
      <c r="F132" s="13">
        <v>0</v>
      </c>
      <c r="G132" s="13">
        <v>0</v>
      </c>
      <c r="H132" s="13">
        <v>0</v>
      </c>
      <c r="I132" s="13">
        <v>0</v>
      </c>
    </row>
    <row r="133" spans="1:9" s="12" customFormat="1" ht="15" x14ac:dyDescent="0.25">
      <c r="A133" s="10" t="s">
        <v>942</v>
      </c>
      <c r="B133" s="25" t="s">
        <v>963</v>
      </c>
      <c r="C133" s="13">
        <v>0</v>
      </c>
      <c r="D133" s="13">
        <v>0</v>
      </c>
      <c r="E133" s="13">
        <v>68.804910000000007</v>
      </c>
      <c r="F133" s="13">
        <v>0</v>
      </c>
      <c r="G133" s="13">
        <v>0</v>
      </c>
      <c r="H133" s="13">
        <v>0</v>
      </c>
      <c r="I133" s="13">
        <v>0</v>
      </c>
    </row>
    <row r="134" spans="1:9" s="12" customFormat="1" ht="15" x14ac:dyDescent="0.25">
      <c r="A134" s="10" t="s">
        <v>1033</v>
      </c>
      <c r="B134" s="25" t="s">
        <v>1034</v>
      </c>
      <c r="C134" s="13">
        <v>0</v>
      </c>
      <c r="D134" s="13">
        <v>0</v>
      </c>
      <c r="E134" s="13">
        <v>0</v>
      </c>
      <c r="F134" s="13">
        <v>0</v>
      </c>
      <c r="G134" s="13">
        <v>0</v>
      </c>
      <c r="H134" s="13">
        <v>0.34461999999999998</v>
      </c>
      <c r="I134" s="13">
        <v>0</v>
      </c>
    </row>
    <row r="135" spans="1:9" s="12" customFormat="1" ht="30" x14ac:dyDescent="0.25">
      <c r="A135" s="10" t="s">
        <v>1035</v>
      </c>
      <c r="B135" s="25" t="s">
        <v>1036</v>
      </c>
      <c r="C135" s="13">
        <v>0</v>
      </c>
      <c r="D135" s="13">
        <v>0</v>
      </c>
      <c r="E135" s="13">
        <v>0</v>
      </c>
      <c r="F135" s="13">
        <v>0</v>
      </c>
      <c r="G135" s="13">
        <v>0</v>
      </c>
      <c r="H135" s="13">
        <v>12.39883</v>
      </c>
      <c r="I135" s="13">
        <v>0</v>
      </c>
    </row>
    <row r="136" spans="1:9" s="12" customFormat="1" ht="15" x14ac:dyDescent="0.25">
      <c r="A136" s="10" t="s">
        <v>119</v>
      </c>
      <c r="B136" s="25" t="s">
        <v>438</v>
      </c>
      <c r="C136" s="13">
        <v>30733.4</v>
      </c>
      <c r="D136" s="13">
        <v>30733.4</v>
      </c>
      <c r="E136" s="13">
        <v>20498.2575</v>
      </c>
      <c r="F136" s="13">
        <f t="shared" si="3"/>
        <v>66.697005537948939</v>
      </c>
      <c r="G136" s="13">
        <f t="shared" si="4"/>
        <v>66.697005537948939</v>
      </c>
      <c r="H136" s="13">
        <v>25021.79189</v>
      </c>
      <c r="I136" s="13">
        <f t="shared" si="5"/>
        <v>81.9216209219299</v>
      </c>
    </row>
    <row r="137" spans="1:9" s="12" customFormat="1" ht="45" x14ac:dyDescent="0.25">
      <c r="A137" s="10" t="s">
        <v>120</v>
      </c>
      <c r="B137" s="25" t="s">
        <v>439</v>
      </c>
      <c r="C137" s="13">
        <v>29496.400000000001</v>
      </c>
      <c r="D137" s="13">
        <v>29496.400000000001</v>
      </c>
      <c r="E137" s="13">
        <v>20062.741959999999</v>
      </c>
      <c r="F137" s="13">
        <f t="shared" si="3"/>
        <v>68.017595231960499</v>
      </c>
      <c r="G137" s="13">
        <f t="shared" si="4"/>
        <v>68.017595231960499</v>
      </c>
      <c r="H137" s="13">
        <v>24679.974399999999</v>
      </c>
      <c r="I137" s="13">
        <f t="shared" si="5"/>
        <v>81.29158334945437</v>
      </c>
    </row>
    <row r="138" spans="1:9" ht="45" x14ac:dyDescent="0.25">
      <c r="A138" s="10" t="s">
        <v>121</v>
      </c>
      <c r="B138" s="25" t="s">
        <v>440</v>
      </c>
      <c r="C138" s="13">
        <v>29496.400000000001</v>
      </c>
      <c r="D138" s="13">
        <v>29496.400000000001</v>
      </c>
      <c r="E138" s="13">
        <v>20062.741959999999</v>
      </c>
      <c r="F138" s="13">
        <f t="shared" si="3"/>
        <v>68.017595231960499</v>
      </c>
      <c r="G138" s="13">
        <f t="shared" si="4"/>
        <v>68.017595231960499</v>
      </c>
      <c r="H138" s="13">
        <v>24679.974399999999</v>
      </c>
      <c r="I138" s="13">
        <f t="shared" si="5"/>
        <v>81.29158334945437</v>
      </c>
    </row>
    <row r="139" spans="1:9" ht="30" x14ac:dyDescent="0.25">
      <c r="A139" s="10" t="s">
        <v>122</v>
      </c>
      <c r="B139" s="25" t="s">
        <v>441</v>
      </c>
      <c r="C139" s="13">
        <v>167</v>
      </c>
      <c r="D139" s="13">
        <v>167</v>
      </c>
      <c r="E139" s="13">
        <v>60.515540000000001</v>
      </c>
      <c r="F139" s="13">
        <f t="shared" si="3"/>
        <v>36.236850299401198</v>
      </c>
      <c r="G139" s="13">
        <f t="shared" si="4"/>
        <v>36.236850299401198</v>
      </c>
      <c r="H139" s="13">
        <v>96.817490000000006</v>
      </c>
      <c r="I139" s="13">
        <f t="shared" si="5"/>
        <v>62.504760245282121</v>
      </c>
    </row>
    <row r="140" spans="1:9" ht="45" x14ac:dyDescent="0.25">
      <c r="A140" s="10" t="s">
        <v>123</v>
      </c>
      <c r="B140" s="25" t="s">
        <v>442</v>
      </c>
      <c r="C140" s="13">
        <v>690</v>
      </c>
      <c r="D140" s="13">
        <v>690</v>
      </c>
      <c r="E140" s="13">
        <v>335</v>
      </c>
      <c r="F140" s="13">
        <f t="shared" si="3"/>
        <v>48.550724637681157</v>
      </c>
      <c r="G140" s="13">
        <f t="shared" si="4"/>
        <v>48.550724637681157</v>
      </c>
      <c r="H140" s="13">
        <v>225</v>
      </c>
      <c r="I140" s="13">
        <f t="shared" si="5"/>
        <v>148.88888888888889</v>
      </c>
    </row>
    <row r="141" spans="1:9" ht="45" x14ac:dyDescent="0.25">
      <c r="A141" s="10" t="s">
        <v>124</v>
      </c>
      <c r="B141" s="25" t="s">
        <v>443</v>
      </c>
      <c r="C141" s="13">
        <v>690</v>
      </c>
      <c r="D141" s="13">
        <v>690</v>
      </c>
      <c r="E141" s="13">
        <v>335</v>
      </c>
      <c r="F141" s="13">
        <f t="shared" si="3"/>
        <v>48.550724637681157</v>
      </c>
      <c r="G141" s="13">
        <f t="shared" si="4"/>
        <v>48.550724637681157</v>
      </c>
      <c r="H141" s="13">
        <v>225</v>
      </c>
      <c r="I141" s="13">
        <f t="shared" si="5"/>
        <v>148.88888888888889</v>
      </c>
    </row>
    <row r="142" spans="1:9" ht="30" x14ac:dyDescent="0.25">
      <c r="A142" s="10" t="s">
        <v>125</v>
      </c>
      <c r="B142" s="25" t="s">
        <v>444</v>
      </c>
      <c r="C142" s="13">
        <v>380</v>
      </c>
      <c r="D142" s="13">
        <v>380</v>
      </c>
      <c r="E142" s="13">
        <v>40</v>
      </c>
      <c r="F142" s="13">
        <f t="shared" si="3"/>
        <v>10.526315789473683</v>
      </c>
      <c r="G142" s="13">
        <f t="shared" si="4"/>
        <v>10.526315789473683</v>
      </c>
      <c r="H142" s="13">
        <v>20</v>
      </c>
      <c r="I142" s="13" t="s">
        <v>1065</v>
      </c>
    </row>
    <row r="143" spans="1:9" ht="30" x14ac:dyDescent="0.25">
      <c r="A143" s="10" t="s">
        <v>126</v>
      </c>
      <c r="B143" s="25" t="s">
        <v>445</v>
      </c>
      <c r="C143" s="13">
        <v>380</v>
      </c>
      <c r="D143" s="13">
        <v>380</v>
      </c>
      <c r="E143" s="13">
        <v>40</v>
      </c>
      <c r="F143" s="13">
        <f t="shared" si="3"/>
        <v>10.526315789473683</v>
      </c>
      <c r="G143" s="13">
        <f t="shared" si="4"/>
        <v>10.526315789473683</v>
      </c>
      <c r="H143" s="13">
        <v>20</v>
      </c>
      <c r="I143" s="13" t="s">
        <v>1065</v>
      </c>
    </row>
    <row r="144" spans="1:9" s="12" customFormat="1" ht="15" x14ac:dyDescent="0.25">
      <c r="A144" s="10" t="s">
        <v>127</v>
      </c>
      <c r="B144" s="25" t="s">
        <v>446</v>
      </c>
      <c r="C144" s="13">
        <v>214783.5</v>
      </c>
      <c r="D144" s="13">
        <v>214783.5</v>
      </c>
      <c r="E144" s="13">
        <v>244646.08500999998</v>
      </c>
      <c r="F144" s="13">
        <f t="shared" si="3"/>
        <v>113.9035749999418</v>
      </c>
      <c r="G144" s="13">
        <f t="shared" si="4"/>
        <v>113.9035749999418</v>
      </c>
      <c r="H144" s="13">
        <v>187667.35217</v>
      </c>
      <c r="I144" s="13">
        <f t="shared" si="5"/>
        <v>130.36155846030445</v>
      </c>
    </row>
    <row r="145" spans="1:9" ht="15" x14ac:dyDescent="0.25">
      <c r="A145" s="10" t="s">
        <v>128</v>
      </c>
      <c r="B145" s="25" t="s">
        <v>447</v>
      </c>
      <c r="C145" s="13">
        <v>214783.5</v>
      </c>
      <c r="D145" s="13">
        <v>214783.5</v>
      </c>
      <c r="E145" s="13">
        <v>244646.08500999998</v>
      </c>
      <c r="F145" s="13">
        <f t="shared" si="3"/>
        <v>113.9035749999418</v>
      </c>
      <c r="G145" s="13">
        <f t="shared" si="4"/>
        <v>113.9035749999418</v>
      </c>
      <c r="H145" s="13">
        <v>187667.35217</v>
      </c>
      <c r="I145" s="13">
        <f t="shared" si="5"/>
        <v>130.36155846030445</v>
      </c>
    </row>
    <row r="146" spans="1:9" ht="45" x14ac:dyDescent="0.25">
      <c r="A146" s="10" t="s">
        <v>129</v>
      </c>
      <c r="B146" s="25" t="s">
        <v>448</v>
      </c>
      <c r="C146" s="13">
        <v>15334.6</v>
      </c>
      <c r="D146" s="13">
        <v>15334.6</v>
      </c>
      <c r="E146" s="13">
        <v>15539.280550000001</v>
      </c>
      <c r="F146" s="13">
        <f t="shared" ref="F146:F211" si="6">E146/C146*100</f>
        <v>101.33476288915264</v>
      </c>
      <c r="G146" s="13">
        <f t="shared" ref="G146:G211" si="7">E146/D146*100</f>
        <v>101.33476288915264</v>
      </c>
      <c r="H146" s="13">
        <v>26007.399170000001</v>
      </c>
      <c r="I146" s="13">
        <f t="shared" si="5"/>
        <v>59.749459945709745</v>
      </c>
    </row>
    <row r="147" spans="1:9" ht="30" x14ac:dyDescent="0.25">
      <c r="A147" s="10" t="s">
        <v>130</v>
      </c>
      <c r="B147" s="25" t="s">
        <v>449</v>
      </c>
      <c r="C147" s="13">
        <v>177238.3</v>
      </c>
      <c r="D147" s="13">
        <v>177238.3</v>
      </c>
      <c r="E147" s="13">
        <v>212812.94147999998</v>
      </c>
      <c r="F147" s="13">
        <f t="shared" si="6"/>
        <v>120.07164449218932</v>
      </c>
      <c r="G147" s="13">
        <f t="shared" si="7"/>
        <v>120.07164449218932</v>
      </c>
      <c r="H147" s="13">
        <v>148512.29183</v>
      </c>
      <c r="I147" s="13">
        <f t="shared" si="5"/>
        <v>143.29651698029417</v>
      </c>
    </row>
    <row r="148" spans="1:9" ht="45" x14ac:dyDescent="0.25">
      <c r="A148" s="10" t="s">
        <v>131</v>
      </c>
      <c r="B148" s="25" t="s">
        <v>450</v>
      </c>
      <c r="C148" s="13">
        <v>22210.6</v>
      </c>
      <c r="D148" s="13">
        <v>22210.6</v>
      </c>
      <c r="E148" s="13">
        <v>16293.86298</v>
      </c>
      <c r="F148" s="13">
        <f t="shared" si="6"/>
        <v>73.360751082816321</v>
      </c>
      <c r="G148" s="13">
        <f t="shared" si="7"/>
        <v>73.360751082816321</v>
      </c>
      <c r="H148" s="13">
        <v>13147.661169999999</v>
      </c>
      <c r="I148" s="13">
        <f t="shared" si="5"/>
        <v>123.92974514112764</v>
      </c>
    </row>
    <row r="149" spans="1:9" ht="28.5" x14ac:dyDescent="0.2">
      <c r="A149" s="9" t="s">
        <v>132</v>
      </c>
      <c r="B149" s="50" t="s">
        <v>451</v>
      </c>
      <c r="C149" s="11">
        <v>226283.8</v>
      </c>
      <c r="D149" s="11">
        <v>226283.8</v>
      </c>
      <c r="E149" s="11">
        <v>192202.29001</v>
      </c>
      <c r="F149" s="11">
        <f t="shared" si="6"/>
        <v>84.938599232468263</v>
      </c>
      <c r="G149" s="11">
        <f t="shared" si="7"/>
        <v>84.938599232468263</v>
      </c>
      <c r="H149" s="11">
        <v>198782.03943999999</v>
      </c>
      <c r="I149" s="11">
        <f t="shared" ref="I149:I214" si="8">E149/H149*100</f>
        <v>96.689967841895481</v>
      </c>
    </row>
    <row r="150" spans="1:9" ht="15" x14ac:dyDescent="0.25">
      <c r="A150" s="10" t="s">
        <v>133</v>
      </c>
      <c r="B150" s="25" t="s">
        <v>452</v>
      </c>
      <c r="C150" s="13">
        <v>18469.099999999999</v>
      </c>
      <c r="D150" s="13">
        <v>18469.099999999999</v>
      </c>
      <c r="E150" s="13">
        <v>11655.37923</v>
      </c>
      <c r="F150" s="13">
        <f t="shared" si="6"/>
        <v>63.107456400149445</v>
      </c>
      <c r="G150" s="13">
        <f t="shared" si="7"/>
        <v>63.107456400149445</v>
      </c>
      <c r="H150" s="13">
        <v>12926.25548</v>
      </c>
      <c r="I150" s="13">
        <f t="shared" si="8"/>
        <v>90.168256754894344</v>
      </c>
    </row>
    <row r="151" spans="1:9" ht="45" x14ac:dyDescent="0.25">
      <c r="A151" s="10" t="s">
        <v>134</v>
      </c>
      <c r="B151" s="25" t="s">
        <v>453</v>
      </c>
      <c r="C151" s="13">
        <v>0</v>
      </c>
      <c r="D151" s="13">
        <v>0</v>
      </c>
      <c r="E151" s="13">
        <v>4.5999999999999996</v>
      </c>
      <c r="F151" s="13">
        <v>0</v>
      </c>
      <c r="G151" s="13">
        <v>0</v>
      </c>
      <c r="H151" s="13">
        <v>2.8</v>
      </c>
      <c r="I151" s="13">
        <f t="shared" si="8"/>
        <v>164.28571428571428</v>
      </c>
    </row>
    <row r="152" spans="1:9" ht="30" x14ac:dyDescent="0.25">
      <c r="A152" s="10" t="s">
        <v>135</v>
      </c>
      <c r="B152" s="25" t="s">
        <v>454</v>
      </c>
      <c r="C152" s="13">
        <v>84.9</v>
      </c>
      <c r="D152" s="13">
        <v>84.9</v>
      </c>
      <c r="E152" s="13">
        <v>338.71352000000002</v>
      </c>
      <c r="F152" s="13" t="s">
        <v>1065</v>
      </c>
      <c r="G152" s="13" t="s">
        <v>1065</v>
      </c>
      <c r="H152" s="13">
        <v>152.12191000000001</v>
      </c>
      <c r="I152" s="13" t="s">
        <v>1065</v>
      </c>
    </row>
    <row r="153" spans="1:9" ht="30" x14ac:dyDescent="0.25">
      <c r="A153" s="10" t="s">
        <v>136</v>
      </c>
      <c r="B153" s="25" t="s">
        <v>455</v>
      </c>
      <c r="C153" s="13">
        <v>0</v>
      </c>
      <c r="D153" s="13">
        <v>0</v>
      </c>
      <c r="E153" s="13">
        <v>0.35</v>
      </c>
      <c r="F153" s="13">
        <v>0</v>
      </c>
      <c r="G153" s="13">
        <v>0</v>
      </c>
      <c r="H153" s="13">
        <v>0.2</v>
      </c>
      <c r="I153" s="13">
        <f t="shared" si="8"/>
        <v>174.99999999999997</v>
      </c>
    </row>
    <row r="154" spans="1:9" ht="30" x14ac:dyDescent="0.25">
      <c r="A154" s="10" t="s">
        <v>137</v>
      </c>
      <c r="B154" s="25" t="s">
        <v>456</v>
      </c>
      <c r="C154" s="13">
        <v>0</v>
      </c>
      <c r="D154" s="13">
        <v>0</v>
      </c>
      <c r="E154" s="13">
        <v>15.25</v>
      </c>
      <c r="F154" s="13">
        <v>0</v>
      </c>
      <c r="G154" s="13">
        <v>0</v>
      </c>
      <c r="H154" s="13">
        <v>18.600000000000001</v>
      </c>
      <c r="I154" s="13">
        <f t="shared" si="8"/>
        <v>81.989247311827953</v>
      </c>
    </row>
    <row r="155" spans="1:9" ht="75" x14ac:dyDescent="0.25">
      <c r="A155" s="10" t="s">
        <v>138</v>
      </c>
      <c r="B155" s="25" t="s">
        <v>457</v>
      </c>
      <c r="C155" s="13">
        <v>0</v>
      </c>
      <c r="D155" s="13">
        <v>0</v>
      </c>
      <c r="E155" s="13">
        <v>15.25</v>
      </c>
      <c r="F155" s="13">
        <v>0</v>
      </c>
      <c r="G155" s="13">
        <v>0</v>
      </c>
      <c r="H155" s="13">
        <v>18.600000000000001</v>
      </c>
      <c r="I155" s="13">
        <f t="shared" si="8"/>
        <v>81.989247311827953</v>
      </c>
    </row>
    <row r="156" spans="1:9" ht="30" x14ac:dyDescent="0.25">
      <c r="A156" s="10" t="s">
        <v>139</v>
      </c>
      <c r="B156" s="25" t="s">
        <v>458</v>
      </c>
      <c r="C156" s="13">
        <v>75</v>
      </c>
      <c r="D156" s="13">
        <v>75</v>
      </c>
      <c r="E156" s="13">
        <v>30.951799999999999</v>
      </c>
      <c r="F156" s="13">
        <f t="shared" si="6"/>
        <v>41.269066666666667</v>
      </c>
      <c r="G156" s="13">
        <f t="shared" si="7"/>
        <v>41.269066666666667</v>
      </c>
      <c r="H156" s="13">
        <v>35.103900000000003</v>
      </c>
      <c r="I156" s="13">
        <f t="shared" si="8"/>
        <v>88.171969496266783</v>
      </c>
    </row>
    <row r="157" spans="1:9" ht="60" x14ac:dyDescent="0.25">
      <c r="A157" s="10" t="s">
        <v>140</v>
      </c>
      <c r="B157" s="25" t="s">
        <v>459</v>
      </c>
      <c r="C157" s="13">
        <v>75</v>
      </c>
      <c r="D157" s="13">
        <v>75</v>
      </c>
      <c r="E157" s="13">
        <v>30.951799999999999</v>
      </c>
      <c r="F157" s="13">
        <f t="shared" si="6"/>
        <v>41.269066666666667</v>
      </c>
      <c r="G157" s="13">
        <f t="shared" si="7"/>
        <v>41.269066666666667</v>
      </c>
      <c r="H157" s="13">
        <v>35.103900000000003</v>
      </c>
      <c r="I157" s="13">
        <f t="shared" si="8"/>
        <v>88.171969496266783</v>
      </c>
    </row>
    <row r="158" spans="1:9" ht="15" x14ac:dyDescent="0.25">
      <c r="A158" s="10" t="s">
        <v>141</v>
      </c>
      <c r="B158" s="25" t="s">
        <v>460</v>
      </c>
      <c r="C158" s="13">
        <v>18309.2</v>
      </c>
      <c r="D158" s="13">
        <v>18309.2</v>
      </c>
      <c r="E158" s="13">
        <v>11265.51391</v>
      </c>
      <c r="F158" s="13">
        <f t="shared" si="6"/>
        <v>61.529252561553747</v>
      </c>
      <c r="G158" s="13">
        <f t="shared" si="7"/>
        <v>61.529252561553747</v>
      </c>
      <c r="H158" s="13">
        <v>12717.42967</v>
      </c>
      <c r="I158" s="13">
        <f t="shared" si="8"/>
        <v>88.583260944426357</v>
      </c>
    </row>
    <row r="159" spans="1:9" ht="30" x14ac:dyDescent="0.25">
      <c r="A159" s="10" t="s">
        <v>142</v>
      </c>
      <c r="B159" s="25" t="s">
        <v>461</v>
      </c>
      <c r="C159" s="13">
        <v>18309.2</v>
      </c>
      <c r="D159" s="13">
        <v>18309.2</v>
      </c>
      <c r="E159" s="13">
        <v>11265.51391</v>
      </c>
      <c r="F159" s="13">
        <f t="shared" si="6"/>
        <v>61.529252561553747</v>
      </c>
      <c r="G159" s="13">
        <f t="shared" si="7"/>
        <v>61.529252561553747</v>
      </c>
      <c r="H159" s="13">
        <v>12717.42967</v>
      </c>
      <c r="I159" s="13">
        <f t="shared" si="8"/>
        <v>88.583260944426357</v>
      </c>
    </row>
    <row r="160" spans="1:9" s="12" customFormat="1" ht="15" x14ac:dyDescent="0.25">
      <c r="A160" s="10" t="s">
        <v>143</v>
      </c>
      <c r="B160" s="25" t="s">
        <v>462</v>
      </c>
      <c r="C160" s="13">
        <v>207814.7</v>
      </c>
      <c r="D160" s="13">
        <v>207814.7</v>
      </c>
      <c r="E160" s="13">
        <v>180546.91078000001</v>
      </c>
      <c r="F160" s="13">
        <f t="shared" si="6"/>
        <v>86.878796726121877</v>
      </c>
      <c r="G160" s="13">
        <f t="shared" si="7"/>
        <v>86.878796726121877</v>
      </c>
      <c r="H160" s="13">
        <v>185855.78396</v>
      </c>
      <c r="I160" s="13">
        <f t="shared" si="8"/>
        <v>97.143552346402856</v>
      </c>
    </row>
    <row r="161" spans="1:9" ht="30" x14ac:dyDescent="0.25">
      <c r="A161" s="10" t="s">
        <v>144</v>
      </c>
      <c r="B161" s="25" t="s">
        <v>463</v>
      </c>
      <c r="C161" s="13">
        <v>8613.7999999999993</v>
      </c>
      <c r="D161" s="13">
        <v>8613.7999999999993</v>
      </c>
      <c r="E161" s="13">
        <v>4852.0489000000007</v>
      </c>
      <c r="F161" s="13">
        <f t="shared" si="6"/>
        <v>56.328785205135958</v>
      </c>
      <c r="G161" s="13">
        <f t="shared" si="7"/>
        <v>56.328785205135958</v>
      </c>
      <c r="H161" s="13">
        <v>6063.2236600000006</v>
      </c>
      <c r="I161" s="13">
        <f t="shared" si="8"/>
        <v>80.024244066892962</v>
      </c>
    </row>
    <row r="162" spans="1:9" ht="30" x14ac:dyDescent="0.25">
      <c r="A162" s="10" t="s">
        <v>145</v>
      </c>
      <c r="B162" s="25" t="s">
        <v>464</v>
      </c>
      <c r="C162" s="13">
        <v>8613.7999999999993</v>
      </c>
      <c r="D162" s="13">
        <v>8613.7999999999993</v>
      </c>
      <c r="E162" s="13">
        <v>4852.0489000000007</v>
      </c>
      <c r="F162" s="13">
        <f t="shared" si="6"/>
        <v>56.328785205135958</v>
      </c>
      <c r="G162" s="13">
        <f t="shared" si="7"/>
        <v>56.328785205135958</v>
      </c>
      <c r="H162" s="13">
        <v>6063.2236600000006</v>
      </c>
      <c r="I162" s="13">
        <f t="shared" si="8"/>
        <v>80.024244066892962</v>
      </c>
    </row>
    <row r="163" spans="1:9" ht="15" x14ac:dyDescent="0.25">
      <c r="A163" s="10" t="s">
        <v>146</v>
      </c>
      <c r="B163" s="25" t="s">
        <v>465</v>
      </c>
      <c r="C163" s="13">
        <v>199200.9</v>
      </c>
      <c r="D163" s="13">
        <v>199200.9</v>
      </c>
      <c r="E163" s="13">
        <v>175694.86187999998</v>
      </c>
      <c r="F163" s="13">
        <f t="shared" si="6"/>
        <v>88.199833374246793</v>
      </c>
      <c r="G163" s="13">
        <f t="shared" si="7"/>
        <v>88.199833374246793</v>
      </c>
      <c r="H163" s="13">
        <v>179792.56030000001</v>
      </c>
      <c r="I163" s="13">
        <f t="shared" si="8"/>
        <v>97.720874315843403</v>
      </c>
    </row>
    <row r="164" spans="1:9" ht="30" x14ac:dyDescent="0.25">
      <c r="A164" s="10" t="s">
        <v>147</v>
      </c>
      <c r="B164" s="25" t="s">
        <v>466</v>
      </c>
      <c r="C164" s="13">
        <v>199200.9</v>
      </c>
      <c r="D164" s="13">
        <v>199200.9</v>
      </c>
      <c r="E164" s="13">
        <v>175694.86187999998</v>
      </c>
      <c r="F164" s="13">
        <f t="shared" si="6"/>
        <v>88.199833374246793</v>
      </c>
      <c r="G164" s="13">
        <f t="shared" si="7"/>
        <v>88.199833374246793</v>
      </c>
      <c r="H164" s="13">
        <v>179792.56030000001</v>
      </c>
      <c r="I164" s="13">
        <f t="shared" si="8"/>
        <v>97.720874315843403</v>
      </c>
    </row>
    <row r="165" spans="1:9" ht="28.5" x14ac:dyDescent="0.2">
      <c r="A165" s="9" t="s">
        <v>148</v>
      </c>
      <c r="B165" s="50" t="s">
        <v>467</v>
      </c>
      <c r="C165" s="11">
        <v>346.8</v>
      </c>
      <c r="D165" s="11">
        <v>346.8</v>
      </c>
      <c r="E165" s="11">
        <v>4122.3353399999996</v>
      </c>
      <c r="F165" s="11" t="s">
        <v>1065</v>
      </c>
      <c r="G165" s="11" t="s">
        <v>1065</v>
      </c>
      <c r="H165" s="11">
        <v>2136.7216899999999</v>
      </c>
      <c r="I165" s="11">
        <f t="shared" si="8"/>
        <v>192.92804295911836</v>
      </c>
    </row>
    <row r="166" spans="1:9" s="12" customFormat="1" ht="15" x14ac:dyDescent="0.25">
      <c r="A166" s="10" t="s">
        <v>149</v>
      </c>
      <c r="B166" s="25" t="s">
        <v>468</v>
      </c>
      <c r="C166" s="13">
        <v>77.599999999999994</v>
      </c>
      <c r="D166" s="13">
        <v>77.599999999999994</v>
      </c>
      <c r="E166" s="13">
        <v>0</v>
      </c>
      <c r="F166" s="13">
        <f t="shared" si="6"/>
        <v>0</v>
      </c>
      <c r="G166" s="13">
        <f t="shared" si="7"/>
        <v>0</v>
      </c>
      <c r="H166" s="13">
        <v>0</v>
      </c>
      <c r="I166" s="13">
        <v>0</v>
      </c>
    </row>
    <row r="167" spans="1:9" ht="30" x14ac:dyDescent="0.25">
      <c r="A167" s="10" t="s">
        <v>150</v>
      </c>
      <c r="B167" s="25" t="s">
        <v>469</v>
      </c>
      <c r="C167" s="13">
        <v>77.599999999999994</v>
      </c>
      <c r="D167" s="13">
        <v>77.599999999999994</v>
      </c>
      <c r="E167" s="13">
        <v>0</v>
      </c>
      <c r="F167" s="13">
        <f t="shared" si="6"/>
        <v>0</v>
      </c>
      <c r="G167" s="13">
        <f t="shared" si="7"/>
        <v>0</v>
      </c>
      <c r="H167" s="13">
        <v>0</v>
      </c>
      <c r="I167" s="13">
        <v>0</v>
      </c>
    </row>
    <row r="168" spans="1:9" ht="75" x14ac:dyDescent="0.25">
      <c r="A168" s="10" t="s">
        <v>151</v>
      </c>
      <c r="B168" s="25" t="s">
        <v>470</v>
      </c>
      <c r="C168" s="13">
        <v>269.2</v>
      </c>
      <c r="D168" s="13">
        <v>269.2</v>
      </c>
      <c r="E168" s="13">
        <v>768.54508999999996</v>
      </c>
      <c r="F168" s="13" t="s">
        <v>1065</v>
      </c>
      <c r="G168" s="13" t="s">
        <v>1065</v>
      </c>
      <c r="H168" s="13">
        <v>1498.77955</v>
      </c>
      <c r="I168" s="13">
        <f t="shared" si="8"/>
        <v>51.278060872928243</v>
      </c>
    </row>
    <row r="169" spans="1:9" ht="90" x14ac:dyDescent="0.25">
      <c r="A169" s="10" t="s">
        <v>152</v>
      </c>
      <c r="B169" s="25" t="s">
        <v>471</v>
      </c>
      <c r="C169" s="13">
        <v>246</v>
      </c>
      <c r="D169" s="13">
        <v>246</v>
      </c>
      <c r="E169" s="13">
        <v>688.79978000000006</v>
      </c>
      <c r="F169" s="13" t="s">
        <v>1065</v>
      </c>
      <c r="G169" s="13" t="s">
        <v>1065</v>
      </c>
      <c r="H169" s="13">
        <v>1498.77955</v>
      </c>
      <c r="I169" s="13">
        <f t="shared" si="8"/>
        <v>45.957377787814096</v>
      </c>
    </row>
    <row r="170" spans="1:9" ht="90" x14ac:dyDescent="0.25">
      <c r="A170" s="10" t="s">
        <v>153</v>
      </c>
      <c r="B170" s="25" t="s">
        <v>472</v>
      </c>
      <c r="C170" s="13">
        <v>23.2</v>
      </c>
      <c r="D170" s="13">
        <v>23.2</v>
      </c>
      <c r="E170" s="13">
        <v>79.745310000000003</v>
      </c>
      <c r="F170" s="13" t="s">
        <v>1065</v>
      </c>
      <c r="G170" s="13" t="s">
        <v>1065</v>
      </c>
      <c r="H170" s="13">
        <v>0</v>
      </c>
      <c r="I170" s="13">
        <v>0</v>
      </c>
    </row>
    <row r="171" spans="1:9" ht="75" x14ac:dyDescent="0.25">
      <c r="A171" s="10" t="s">
        <v>154</v>
      </c>
      <c r="B171" s="25" t="s">
        <v>473</v>
      </c>
      <c r="C171" s="13">
        <v>246</v>
      </c>
      <c r="D171" s="13">
        <v>246</v>
      </c>
      <c r="E171" s="13">
        <v>52.184779999999996</v>
      </c>
      <c r="F171" s="13">
        <f t="shared" si="6"/>
        <v>21.213325203252033</v>
      </c>
      <c r="G171" s="13">
        <f t="shared" si="7"/>
        <v>21.213325203252033</v>
      </c>
      <c r="H171" s="13">
        <v>111.99460999999999</v>
      </c>
      <c r="I171" s="13">
        <f t="shared" si="8"/>
        <v>46.595795994110787</v>
      </c>
    </row>
    <row r="172" spans="1:9" ht="75" x14ac:dyDescent="0.25">
      <c r="A172" s="10" t="s">
        <v>155</v>
      </c>
      <c r="B172" s="25" t="s">
        <v>474</v>
      </c>
      <c r="C172" s="13">
        <v>23.2</v>
      </c>
      <c r="D172" s="13">
        <v>23.2</v>
      </c>
      <c r="E172" s="13">
        <v>79.745310000000003</v>
      </c>
      <c r="F172" s="13" t="s">
        <v>1065</v>
      </c>
      <c r="G172" s="13" t="s">
        <v>1065</v>
      </c>
      <c r="H172" s="13">
        <v>0</v>
      </c>
      <c r="I172" s="13">
        <v>0</v>
      </c>
    </row>
    <row r="173" spans="1:9" ht="90" x14ac:dyDescent="0.25">
      <c r="A173" s="10" t="s">
        <v>984</v>
      </c>
      <c r="B173" s="25" t="s">
        <v>985</v>
      </c>
      <c r="C173" s="13">
        <v>0</v>
      </c>
      <c r="D173" s="13">
        <v>0</v>
      </c>
      <c r="E173" s="13">
        <v>636.61500000000001</v>
      </c>
      <c r="F173" s="13">
        <v>0</v>
      </c>
      <c r="G173" s="13">
        <v>0</v>
      </c>
      <c r="H173" s="13">
        <v>1386.78494</v>
      </c>
      <c r="I173" s="13">
        <f t="shared" si="8"/>
        <v>45.905820119448371</v>
      </c>
    </row>
    <row r="174" spans="1:9" ht="15" x14ac:dyDescent="0.25">
      <c r="A174" s="10" t="s">
        <v>993</v>
      </c>
      <c r="B174" s="25" t="s">
        <v>1005</v>
      </c>
      <c r="C174" s="13">
        <v>0</v>
      </c>
      <c r="D174" s="13">
        <v>0</v>
      </c>
      <c r="E174" s="13">
        <v>10</v>
      </c>
      <c r="F174" s="13">
        <v>0</v>
      </c>
      <c r="G174" s="13">
        <v>0</v>
      </c>
      <c r="H174" s="13">
        <v>0</v>
      </c>
      <c r="I174" s="13">
        <v>0</v>
      </c>
    </row>
    <row r="175" spans="1:9" ht="30" x14ac:dyDescent="0.25">
      <c r="A175" s="10" t="s">
        <v>994</v>
      </c>
      <c r="B175" s="25" t="s">
        <v>1006</v>
      </c>
      <c r="C175" s="13">
        <v>0</v>
      </c>
      <c r="D175" s="13">
        <v>0</v>
      </c>
      <c r="E175" s="13">
        <v>10</v>
      </c>
      <c r="F175" s="13">
        <v>0</v>
      </c>
      <c r="G175" s="13">
        <v>0</v>
      </c>
      <c r="H175" s="13">
        <v>0</v>
      </c>
      <c r="I175" s="13">
        <v>0</v>
      </c>
    </row>
    <row r="176" spans="1:9" s="12" customFormat="1" ht="30" x14ac:dyDescent="0.25">
      <c r="A176" s="10" t="s">
        <v>156</v>
      </c>
      <c r="B176" s="25" t="s">
        <v>475</v>
      </c>
      <c r="C176" s="13">
        <v>0</v>
      </c>
      <c r="D176" s="13">
        <v>0</v>
      </c>
      <c r="E176" s="13">
        <v>3077.1487700000002</v>
      </c>
      <c r="F176" s="13">
        <v>0</v>
      </c>
      <c r="G176" s="13">
        <v>0</v>
      </c>
      <c r="H176" s="13">
        <v>637.94213999999999</v>
      </c>
      <c r="I176" s="13" t="s">
        <v>1065</v>
      </c>
    </row>
    <row r="177" spans="1:9" s="12" customFormat="1" ht="45" x14ac:dyDescent="0.25">
      <c r="A177" s="10" t="s">
        <v>157</v>
      </c>
      <c r="B177" s="25" t="s">
        <v>476</v>
      </c>
      <c r="C177" s="13">
        <v>0</v>
      </c>
      <c r="D177" s="13">
        <v>0</v>
      </c>
      <c r="E177" s="13">
        <v>3077.1487700000002</v>
      </c>
      <c r="F177" s="13">
        <v>0</v>
      </c>
      <c r="G177" s="13">
        <v>0</v>
      </c>
      <c r="H177" s="13">
        <v>637.94213999999999</v>
      </c>
      <c r="I177" s="13" t="s">
        <v>1065</v>
      </c>
    </row>
    <row r="178" spans="1:9" ht="45" x14ac:dyDescent="0.25">
      <c r="A178" s="10" t="s">
        <v>158</v>
      </c>
      <c r="B178" s="25" t="s">
        <v>477</v>
      </c>
      <c r="C178" s="13">
        <v>0</v>
      </c>
      <c r="D178" s="13">
        <v>0</v>
      </c>
      <c r="E178" s="13">
        <v>3077.1487700000002</v>
      </c>
      <c r="F178" s="13">
        <v>0</v>
      </c>
      <c r="G178" s="13">
        <v>0</v>
      </c>
      <c r="H178" s="13">
        <v>637.94213999999999</v>
      </c>
      <c r="I178" s="13" t="s">
        <v>1065</v>
      </c>
    </row>
    <row r="179" spans="1:9" ht="60" x14ac:dyDescent="0.25">
      <c r="A179" s="10" t="s">
        <v>995</v>
      </c>
      <c r="B179" s="25" t="s">
        <v>1007</v>
      </c>
      <c r="C179" s="13">
        <v>0</v>
      </c>
      <c r="D179" s="13">
        <v>0</v>
      </c>
      <c r="E179" s="13">
        <v>266.64148</v>
      </c>
      <c r="F179" s="13">
        <v>0</v>
      </c>
      <c r="G179" s="13">
        <v>0</v>
      </c>
      <c r="H179" s="13">
        <v>0</v>
      </c>
      <c r="I179" s="13">
        <v>0</v>
      </c>
    </row>
    <row r="180" spans="1:9" ht="60" x14ac:dyDescent="0.25">
      <c r="A180" s="10" t="s">
        <v>996</v>
      </c>
      <c r="B180" s="25" t="s">
        <v>1008</v>
      </c>
      <c r="C180" s="13">
        <v>0</v>
      </c>
      <c r="D180" s="13">
        <v>0</v>
      </c>
      <c r="E180" s="13">
        <v>266.64148</v>
      </c>
      <c r="F180" s="13">
        <v>0</v>
      </c>
      <c r="G180" s="13">
        <v>0</v>
      </c>
      <c r="H180" s="13">
        <v>0</v>
      </c>
      <c r="I180" s="13">
        <v>0</v>
      </c>
    </row>
    <row r="181" spans="1:9" ht="60" x14ac:dyDescent="0.25">
      <c r="A181" s="10" t="s">
        <v>997</v>
      </c>
      <c r="B181" s="25" t="s">
        <v>1009</v>
      </c>
      <c r="C181" s="13">
        <v>0</v>
      </c>
      <c r="D181" s="13">
        <v>0</v>
      </c>
      <c r="E181" s="13">
        <v>266.64148</v>
      </c>
      <c r="F181" s="13">
        <v>0</v>
      </c>
      <c r="G181" s="13">
        <v>0</v>
      </c>
      <c r="H181" s="13">
        <v>0</v>
      </c>
      <c r="I181" s="13">
        <v>0</v>
      </c>
    </row>
    <row r="182" spans="1:9" ht="14.25" x14ac:dyDescent="0.2">
      <c r="A182" s="9" t="s">
        <v>159</v>
      </c>
      <c r="B182" s="50" t="s">
        <v>478</v>
      </c>
      <c r="C182" s="11">
        <v>5875.8</v>
      </c>
      <c r="D182" s="11">
        <v>5875.8</v>
      </c>
      <c r="E182" s="11">
        <v>4915.1122500000001</v>
      </c>
      <c r="F182" s="11">
        <f t="shared" si="6"/>
        <v>83.650094455223126</v>
      </c>
      <c r="G182" s="11">
        <f t="shared" si="7"/>
        <v>83.650094455223126</v>
      </c>
      <c r="H182" s="11">
        <v>5046.6324400000003</v>
      </c>
      <c r="I182" s="11">
        <f t="shared" si="8"/>
        <v>97.393901942262303</v>
      </c>
    </row>
    <row r="183" spans="1:9" ht="30" x14ac:dyDescent="0.25">
      <c r="A183" s="10" t="s">
        <v>160</v>
      </c>
      <c r="B183" s="25" t="s">
        <v>479</v>
      </c>
      <c r="C183" s="13">
        <v>5875.8</v>
      </c>
      <c r="D183" s="13">
        <v>5875.8</v>
      </c>
      <c r="E183" s="13">
        <v>4915.1122500000001</v>
      </c>
      <c r="F183" s="13">
        <f t="shared" si="6"/>
        <v>83.650094455223126</v>
      </c>
      <c r="G183" s="13">
        <f t="shared" si="7"/>
        <v>83.650094455223126</v>
      </c>
      <c r="H183" s="13">
        <v>5046.6324400000003</v>
      </c>
      <c r="I183" s="13">
        <f t="shared" si="8"/>
        <v>97.393901942262303</v>
      </c>
    </row>
    <row r="184" spans="1:9" ht="30" x14ac:dyDescent="0.25">
      <c r="A184" s="10" t="s">
        <v>161</v>
      </c>
      <c r="B184" s="25" t="s">
        <v>480</v>
      </c>
      <c r="C184" s="13">
        <v>5875.8</v>
      </c>
      <c r="D184" s="13">
        <v>5875.8</v>
      </c>
      <c r="E184" s="13">
        <v>4915.1122500000001</v>
      </c>
      <c r="F184" s="13">
        <f t="shared" si="6"/>
        <v>83.650094455223126</v>
      </c>
      <c r="G184" s="13">
        <f t="shared" si="7"/>
        <v>83.650094455223126</v>
      </c>
      <c r="H184" s="13">
        <v>5046.6324400000003</v>
      </c>
      <c r="I184" s="13">
        <f t="shared" si="8"/>
        <v>97.393901942262303</v>
      </c>
    </row>
    <row r="185" spans="1:9" ht="14.25" x14ac:dyDescent="0.2">
      <c r="A185" s="9" t="s">
        <v>162</v>
      </c>
      <c r="B185" s="50" t="s">
        <v>481</v>
      </c>
      <c r="C185" s="11">
        <v>806741.1</v>
      </c>
      <c r="D185" s="11">
        <v>806741.1</v>
      </c>
      <c r="E185" s="11">
        <v>594649.87300999998</v>
      </c>
      <c r="F185" s="11">
        <f t="shared" si="6"/>
        <v>73.710124971939578</v>
      </c>
      <c r="G185" s="11">
        <f t="shared" si="7"/>
        <v>73.710124971939578</v>
      </c>
      <c r="H185" s="11">
        <v>772248.87121000001</v>
      </c>
      <c r="I185" s="11">
        <f t="shared" si="8"/>
        <v>77.002362214951688</v>
      </c>
    </row>
    <row r="186" spans="1:9" ht="75" x14ac:dyDescent="0.25">
      <c r="A186" s="10" t="s">
        <v>163</v>
      </c>
      <c r="B186" s="25" t="s">
        <v>482</v>
      </c>
      <c r="C186" s="13">
        <v>874</v>
      </c>
      <c r="D186" s="13">
        <v>874</v>
      </c>
      <c r="E186" s="13">
        <v>485.47899999999998</v>
      </c>
      <c r="F186" s="13">
        <f t="shared" si="6"/>
        <v>55.546796338672763</v>
      </c>
      <c r="G186" s="13">
        <f t="shared" si="7"/>
        <v>55.546796338672763</v>
      </c>
      <c r="H186" s="13">
        <v>494.71199999999999</v>
      </c>
      <c r="I186" s="13">
        <f t="shared" si="8"/>
        <v>98.133661605135913</v>
      </c>
    </row>
    <row r="187" spans="1:9" ht="75" x14ac:dyDescent="0.25">
      <c r="A187" s="10" t="s">
        <v>164</v>
      </c>
      <c r="B187" s="25" t="s">
        <v>483</v>
      </c>
      <c r="C187" s="13">
        <v>874</v>
      </c>
      <c r="D187" s="13">
        <v>874</v>
      </c>
      <c r="E187" s="13">
        <v>485.47899999999998</v>
      </c>
      <c r="F187" s="13">
        <f t="shared" si="6"/>
        <v>55.546796338672763</v>
      </c>
      <c r="G187" s="13">
        <f t="shared" si="7"/>
        <v>55.546796338672763</v>
      </c>
      <c r="H187" s="13">
        <v>494.71199999999999</v>
      </c>
      <c r="I187" s="13">
        <f t="shared" si="8"/>
        <v>98.133661605135913</v>
      </c>
    </row>
    <row r="188" spans="1:9" ht="30" x14ac:dyDescent="0.25">
      <c r="A188" s="10" t="s">
        <v>919</v>
      </c>
      <c r="B188" s="25" t="s">
        <v>902</v>
      </c>
      <c r="C188" s="13">
        <v>0</v>
      </c>
      <c r="D188" s="13">
        <v>0</v>
      </c>
      <c r="E188" s="13">
        <v>0.9</v>
      </c>
      <c r="F188" s="13">
        <v>0</v>
      </c>
      <c r="G188" s="13">
        <v>0</v>
      </c>
      <c r="H188" s="13">
        <v>0</v>
      </c>
      <c r="I188" s="13">
        <v>0</v>
      </c>
    </row>
    <row r="189" spans="1:9" s="12" customFormat="1" ht="45" x14ac:dyDescent="0.25">
      <c r="A189" s="10" t="s">
        <v>920</v>
      </c>
      <c r="B189" s="25" t="s">
        <v>903</v>
      </c>
      <c r="C189" s="13">
        <v>0</v>
      </c>
      <c r="D189" s="13">
        <v>0</v>
      </c>
      <c r="E189" s="13">
        <v>0.9</v>
      </c>
      <c r="F189" s="13">
        <v>0</v>
      </c>
      <c r="G189" s="13">
        <v>0</v>
      </c>
      <c r="H189" s="13">
        <v>0</v>
      </c>
      <c r="I189" s="13">
        <v>0</v>
      </c>
    </row>
    <row r="190" spans="1:9" ht="30" x14ac:dyDescent="0.25">
      <c r="A190" s="10" t="s">
        <v>165</v>
      </c>
      <c r="B190" s="25" t="s">
        <v>484</v>
      </c>
      <c r="C190" s="13">
        <v>192.3</v>
      </c>
      <c r="D190" s="13">
        <v>192.3</v>
      </c>
      <c r="E190" s="13">
        <v>249.77554000000001</v>
      </c>
      <c r="F190" s="13">
        <f t="shared" si="6"/>
        <v>129.88847633905357</v>
      </c>
      <c r="G190" s="13">
        <f t="shared" si="7"/>
        <v>129.88847633905357</v>
      </c>
      <c r="H190" s="13">
        <v>229.45405</v>
      </c>
      <c r="I190" s="13">
        <f t="shared" si="8"/>
        <v>108.85645295866428</v>
      </c>
    </row>
    <row r="191" spans="1:9" s="12" customFormat="1" ht="30" x14ac:dyDescent="0.25">
      <c r="A191" s="10" t="s">
        <v>166</v>
      </c>
      <c r="B191" s="25" t="s">
        <v>485</v>
      </c>
      <c r="C191" s="13">
        <v>192.3</v>
      </c>
      <c r="D191" s="13">
        <v>192.3</v>
      </c>
      <c r="E191" s="13">
        <v>249.77554000000001</v>
      </c>
      <c r="F191" s="13">
        <f t="shared" si="6"/>
        <v>129.88847633905357</v>
      </c>
      <c r="G191" s="13">
        <f t="shared" si="7"/>
        <v>129.88847633905357</v>
      </c>
      <c r="H191" s="13">
        <v>229.45405</v>
      </c>
      <c r="I191" s="13">
        <f t="shared" si="8"/>
        <v>108.85645295866428</v>
      </c>
    </row>
    <row r="192" spans="1:9" s="12" customFormat="1" ht="30" x14ac:dyDescent="0.25">
      <c r="A192" s="10" t="s">
        <v>167</v>
      </c>
      <c r="B192" s="25" t="s">
        <v>486</v>
      </c>
      <c r="C192" s="13">
        <v>6.8</v>
      </c>
      <c r="D192" s="13">
        <v>6.8</v>
      </c>
      <c r="E192" s="13">
        <v>0</v>
      </c>
      <c r="F192" s="13">
        <f t="shared" si="6"/>
        <v>0</v>
      </c>
      <c r="G192" s="13">
        <f t="shared" si="7"/>
        <v>0</v>
      </c>
      <c r="H192" s="13">
        <v>0</v>
      </c>
      <c r="I192" s="13">
        <v>0</v>
      </c>
    </row>
    <row r="193" spans="1:9" ht="45" x14ac:dyDescent="0.25">
      <c r="A193" s="10" t="s">
        <v>168</v>
      </c>
      <c r="B193" s="25" t="s">
        <v>487</v>
      </c>
      <c r="C193" s="13">
        <v>6.8</v>
      </c>
      <c r="D193" s="13">
        <v>6.8</v>
      </c>
      <c r="E193" s="13">
        <v>0</v>
      </c>
      <c r="F193" s="13">
        <f t="shared" si="6"/>
        <v>0</v>
      </c>
      <c r="G193" s="13">
        <f t="shared" si="7"/>
        <v>0</v>
      </c>
      <c r="H193" s="13">
        <v>0</v>
      </c>
      <c r="I193" s="13">
        <v>0</v>
      </c>
    </row>
    <row r="194" spans="1:9" s="12" customFormat="1" ht="15" x14ac:dyDescent="0.25">
      <c r="A194" s="10" t="s">
        <v>169</v>
      </c>
      <c r="B194" s="25" t="s">
        <v>488</v>
      </c>
      <c r="C194" s="13">
        <v>69.8</v>
      </c>
      <c r="D194" s="13">
        <v>69.8</v>
      </c>
      <c r="E194" s="13">
        <v>138.86482999999998</v>
      </c>
      <c r="F194" s="13">
        <f t="shared" si="6"/>
        <v>198.94674785100287</v>
      </c>
      <c r="G194" s="13">
        <f t="shared" si="7"/>
        <v>198.94674785100287</v>
      </c>
      <c r="H194" s="13">
        <v>64.128599999999992</v>
      </c>
      <c r="I194" s="13" t="s">
        <v>1065</v>
      </c>
    </row>
    <row r="195" spans="1:9" ht="45" x14ac:dyDescent="0.25">
      <c r="A195" s="10" t="s">
        <v>170</v>
      </c>
      <c r="B195" s="25" t="s">
        <v>489</v>
      </c>
      <c r="C195" s="13">
        <v>69.8</v>
      </c>
      <c r="D195" s="13">
        <v>69.8</v>
      </c>
      <c r="E195" s="13">
        <v>138.86482999999998</v>
      </c>
      <c r="F195" s="13">
        <f t="shared" si="6"/>
        <v>198.94674785100287</v>
      </c>
      <c r="G195" s="13">
        <f t="shared" si="7"/>
        <v>198.94674785100287</v>
      </c>
      <c r="H195" s="13">
        <v>64.128599999999992</v>
      </c>
      <c r="I195" s="13" t="s">
        <v>1065</v>
      </c>
    </row>
    <row r="196" spans="1:9" ht="60" x14ac:dyDescent="0.25">
      <c r="A196" s="10" t="s">
        <v>171</v>
      </c>
      <c r="B196" s="25" t="s">
        <v>490</v>
      </c>
      <c r="C196" s="13">
        <v>69.8</v>
      </c>
      <c r="D196" s="13">
        <v>69.8</v>
      </c>
      <c r="E196" s="13">
        <v>138.86482999999998</v>
      </c>
      <c r="F196" s="13">
        <f t="shared" si="6"/>
        <v>198.94674785100287</v>
      </c>
      <c r="G196" s="13">
        <f t="shared" si="7"/>
        <v>198.94674785100287</v>
      </c>
      <c r="H196" s="13">
        <v>64.128599999999992</v>
      </c>
      <c r="I196" s="13" t="s">
        <v>1065</v>
      </c>
    </row>
    <row r="197" spans="1:9" ht="90" x14ac:dyDescent="0.25">
      <c r="A197" s="10" t="s">
        <v>172</v>
      </c>
      <c r="B197" s="25" t="s">
        <v>491</v>
      </c>
      <c r="C197" s="13">
        <v>645.4</v>
      </c>
      <c r="D197" s="13">
        <v>645.4</v>
      </c>
      <c r="E197" s="13">
        <v>617.64679000000001</v>
      </c>
      <c r="F197" s="13">
        <f t="shared" si="6"/>
        <v>95.699843507902088</v>
      </c>
      <c r="G197" s="13">
        <f t="shared" si="7"/>
        <v>95.699843507902088</v>
      </c>
      <c r="H197" s="13">
        <v>3507.5995600000001</v>
      </c>
      <c r="I197" s="13">
        <f t="shared" si="8"/>
        <v>17.608817068046388</v>
      </c>
    </row>
    <row r="198" spans="1:9" ht="15" x14ac:dyDescent="0.25">
      <c r="A198" s="10" t="s">
        <v>1037</v>
      </c>
      <c r="B198" s="25" t="s">
        <v>1038</v>
      </c>
      <c r="C198" s="13">
        <v>0</v>
      </c>
      <c r="D198" s="13">
        <v>0</v>
      </c>
      <c r="E198" s="13">
        <v>0</v>
      </c>
      <c r="F198" s="13">
        <v>0</v>
      </c>
      <c r="G198" s="13">
        <v>0</v>
      </c>
      <c r="H198" s="13">
        <v>30</v>
      </c>
      <c r="I198" s="13">
        <v>0</v>
      </c>
    </row>
    <row r="199" spans="1:9" ht="45" x14ac:dyDescent="0.25">
      <c r="A199" s="10" t="s">
        <v>1039</v>
      </c>
      <c r="B199" s="25" t="s">
        <v>1040</v>
      </c>
      <c r="C199" s="13">
        <v>0</v>
      </c>
      <c r="D199" s="13">
        <v>0</v>
      </c>
      <c r="E199" s="13">
        <v>0</v>
      </c>
      <c r="F199" s="13">
        <v>0</v>
      </c>
      <c r="G199" s="13">
        <v>0</v>
      </c>
      <c r="H199" s="13">
        <v>30</v>
      </c>
      <c r="I199" s="13">
        <v>0</v>
      </c>
    </row>
    <row r="200" spans="1:9" ht="15" x14ac:dyDescent="0.25">
      <c r="A200" s="10" t="s">
        <v>173</v>
      </c>
      <c r="B200" s="25" t="s">
        <v>492</v>
      </c>
      <c r="C200" s="13">
        <v>645.4</v>
      </c>
      <c r="D200" s="13">
        <v>645.4</v>
      </c>
      <c r="E200" s="13">
        <v>617.64679000000001</v>
      </c>
      <c r="F200" s="13">
        <f t="shared" si="6"/>
        <v>95.699843507902088</v>
      </c>
      <c r="G200" s="13">
        <f t="shared" si="7"/>
        <v>95.699843507902088</v>
      </c>
      <c r="H200" s="13">
        <v>3477.5995600000001</v>
      </c>
      <c r="I200" s="13">
        <f t="shared" si="8"/>
        <v>17.760721996410648</v>
      </c>
    </row>
    <row r="201" spans="1:9" ht="60" x14ac:dyDescent="0.25">
      <c r="A201" s="10" t="s">
        <v>174</v>
      </c>
      <c r="B201" s="25" t="s">
        <v>493</v>
      </c>
      <c r="C201" s="13">
        <v>645.4</v>
      </c>
      <c r="D201" s="13">
        <v>645.4</v>
      </c>
      <c r="E201" s="13">
        <v>617.64679000000001</v>
      </c>
      <c r="F201" s="13">
        <f t="shared" si="6"/>
        <v>95.699843507902088</v>
      </c>
      <c r="G201" s="13">
        <f t="shared" si="7"/>
        <v>95.699843507902088</v>
      </c>
      <c r="H201" s="13">
        <v>3477.5995600000001</v>
      </c>
      <c r="I201" s="13">
        <f t="shared" si="8"/>
        <v>17.760721996410648</v>
      </c>
    </row>
    <row r="202" spans="1:9" ht="15" x14ac:dyDescent="0.25">
      <c r="A202" s="10" t="s">
        <v>175</v>
      </c>
      <c r="B202" s="25" t="s">
        <v>494</v>
      </c>
      <c r="C202" s="13">
        <v>225.5</v>
      </c>
      <c r="D202" s="13">
        <v>225.5</v>
      </c>
      <c r="E202" s="13">
        <v>231.6</v>
      </c>
      <c r="F202" s="13">
        <f t="shared" si="6"/>
        <v>102.70509977827051</v>
      </c>
      <c r="G202" s="13">
        <f t="shared" si="7"/>
        <v>102.70509977827051</v>
      </c>
      <c r="H202" s="13">
        <v>106.49846000000001</v>
      </c>
      <c r="I202" s="13" t="s">
        <v>1065</v>
      </c>
    </row>
    <row r="203" spans="1:9" ht="30" x14ac:dyDescent="0.25">
      <c r="A203" s="10" t="s">
        <v>176</v>
      </c>
      <c r="B203" s="25" t="s">
        <v>495</v>
      </c>
      <c r="C203" s="13">
        <v>4171.2</v>
      </c>
      <c r="D203" s="13">
        <v>4171.2</v>
      </c>
      <c r="E203" s="13">
        <v>3703.2398800000001</v>
      </c>
      <c r="F203" s="13">
        <f t="shared" si="6"/>
        <v>88.781163214422705</v>
      </c>
      <c r="G203" s="13">
        <f t="shared" si="7"/>
        <v>88.781163214422705</v>
      </c>
      <c r="H203" s="13">
        <v>3333.1294700000003</v>
      </c>
      <c r="I203" s="13">
        <f t="shared" si="8"/>
        <v>111.10399140901058</v>
      </c>
    </row>
    <row r="204" spans="1:9" ht="30" x14ac:dyDescent="0.25">
      <c r="A204" s="10" t="s">
        <v>177</v>
      </c>
      <c r="B204" s="25" t="s">
        <v>496</v>
      </c>
      <c r="C204" s="13">
        <v>773740.8</v>
      </c>
      <c r="D204" s="13">
        <v>773740.8</v>
      </c>
      <c r="E204" s="13">
        <v>571221.44290999998</v>
      </c>
      <c r="F204" s="13">
        <f t="shared" si="6"/>
        <v>73.825943120745336</v>
      </c>
      <c r="G204" s="13">
        <f t="shared" si="7"/>
        <v>73.825943120745336</v>
      </c>
      <c r="H204" s="13">
        <v>729824.59363000002</v>
      </c>
      <c r="I204" s="13">
        <f t="shared" si="8"/>
        <v>78.268319250363987</v>
      </c>
    </row>
    <row r="205" spans="1:9" ht="45" x14ac:dyDescent="0.25">
      <c r="A205" s="10" t="s">
        <v>178</v>
      </c>
      <c r="B205" s="25" t="s">
        <v>497</v>
      </c>
      <c r="C205" s="13">
        <v>722</v>
      </c>
      <c r="D205" s="13">
        <v>722</v>
      </c>
      <c r="E205" s="13">
        <v>18</v>
      </c>
      <c r="F205" s="13">
        <f t="shared" si="6"/>
        <v>2.4930747922437675</v>
      </c>
      <c r="G205" s="13">
        <f t="shared" si="7"/>
        <v>2.4930747922437675</v>
      </c>
      <c r="H205" s="13">
        <v>736.75</v>
      </c>
      <c r="I205" s="13">
        <f t="shared" si="8"/>
        <v>2.4431625381744144</v>
      </c>
    </row>
    <row r="206" spans="1:9" ht="45" x14ac:dyDescent="0.25">
      <c r="A206" s="10" t="s">
        <v>179</v>
      </c>
      <c r="B206" s="25" t="s">
        <v>498</v>
      </c>
      <c r="C206" s="13">
        <v>722</v>
      </c>
      <c r="D206" s="13">
        <v>722</v>
      </c>
      <c r="E206" s="13">
        <v>18</v>
      </c>
      <c r="F206" s="13">
        <f t="shared" si="6"/>
        <v>2.4930747922437675</v>
      </c>
      <c r="G206" s="13">
        <f t="shared" si="7"/>
        <v>2.4930747922437675</v>
      </c>
      <c r="H206" s="13">
        <v>736.75</v>
      </c>
      <c r="I206" s="13">
        <f t="shared" si="8"/>
        <v>2.4431625381744144</v>
      </c>
    </row>
    <row r="207" spans="1:9" ht="30" x14ac:dyDescent="0.25">
      <c r="A207" s="10" t="s">
        <v>180</v>
      </c>
      <c r="B207" s="25" t="s">
        <v>499</v>
      </c>
      <c r="C207" s="13">
        <v>773018.8</v>
      </c>
      <c r="D207" s="13">
        <v>773018.8</v>
      </c>
      <c r="E207" s="13">
        <v>571203.44290999998</v>
      </c>
      <c r="F207" s="13">
        <f t="shared" si="6"/>
        <v>73.892568060440439</v>
      </c>
      <c r="G207" s="13">
        <f t="shared" si="7"/>
        <v>73.892568060440439</v>
      </c>
      <c r="H207" s="13">
        <v>729087.84363000002</v>
      </c>
      <c r="I207" s="13">
        <f t="shared" si="8"/>
        <v>78.34494127155908</v>
      </c>
    </row>
    <row r="208" spans="1:9" ht="45" x14ac:dyDescent="0.25">
      <c r="A208" s="10" t="s">
        <v>181</v>
      </c>
      <c r="B208" s="25" t="s">
        <v>500</v>
      </c>
      <c r="C208" s="13">
        <v>571.1</v>
      </c>
      <c r="D208" s="13">
        <v>571.1</v>
      </c>
      <c r="E208" s="13">
        <v>724.17620999999997</v>
      </c>
      <c r="F208" s="13">
        <f t="shared" si="6"/>
        <v>126.80374890562072</v>
      </c>
      <c r="G208" s="13">
        <f t="shared" si="7"/>
        <v>126.80374890562072</v>
      </c>
      <c r="H208" s="13">
        <v>356.13720000000001</v>
      </c>
      <c r="I208" s="13" t="s">
        <v>1065</v>
      </c>
    </row>
    <row r="209" spans="1:9" ht="60" x14ac:dyDescent="0.25">
      <c r="A209" s="10" t="s">
        <v>182</v>
      </c>
      <c r="B209" s="25" t="s">
        <v>501</v>
      </c>
      <c r="C209" s="13">
        <v>571.1</v>
      </c>
      <c r="D209" s="13">
        <v>571.1</v>
      </c>
      <c r="E209" s="13">
        <v>724.17620999999997</v>
      </c>
      <c r="F209" s="13">
        <f t="shared" si="6"/>
        <v>126.80374890562072</v>
      </c>
      <c r="G209" s="13">
        <f t="shared" si="7"/>
        <v>126.80374890562072</v>
      </c>
      <c r="H209" s="13">
        <v>356.13720000000001</v>
      </c>
      <c r="I209" s="13" t="s">
        <v>1065</v>
      </c>
    </row>
    <row r="210" spans="1:9" ht="45" x14ac:dyDescent="0.25">
      <c r="A210" s="10" t="s">
        <v>183</v>
      </c>
      <c r="B210" s="25" t="s">
        <v>502</v>
      </c>
      <c r="C210" s="13">
        <v>6042.4</v>
      </c>
      <c r="D210" s="13">
        <v>6042.4</v>
      </c>
      <c r="E210" s="13">
        <v>5015.1144000000004</v>
      </c>
      <c r="F210" s="13">
        <f t="shared" si="6"/>
        <v>82.998715742089246</v>
      </c>
      <c r="G210" s="13">
        <f t="shared" si="7"/>
        <v>82.998715742089246</v>
      </c>
      <c r="H210" s="13">
        <v>4370.5657199999996</v>
      </c>
      <c r="I210" s="13">
        <f t="shared" si="8"/>
        <v>114.74748856996939</v>
      </c>
    </row>
    <row r="211" spans="1:9" ht="75" x14ac:dyDescent="0.25">
      <c r="A211" s="10" t="s">
        <v>184</v>
      </c>
      <c r="B211" s="25" t="s">
        <v>503</v>
      </c>
      <c r="C211" s="13">
        <v>6042.4</v>
      </c>
      <c r="D211" s="13">
        <v>6042.4</v>
      </c>
      <c r="E211" s="13">
        <v>5015.1144000000004</v>
      </c>
      <c r="F211" s="13">
        <f t="shared" si="6"/>
        <v>82.998715742089246</v>
      </c>
      <c r="G211" s="13">
        <f t="shared" si="7"/>
        <v>82.998715742089246</v>
      </c>
      <c r="H211" s="13">
        <v>4370.5657199999996</v>
      </c>
      <c r="I211" s="13">
        <f t="shared" si="8"/>
        <v>114.74748856996939</v>
      </c>
    </row>
    <row r="212" spans="1:9" ht="30" x14ac:dyDescent="0.25">
      <c r="A212" s="10" t="s">
        <v>185</v>
      </c>
      <c r="B212" s="25" t="s">
        <v>504</v>
      </c>
      <c r="C212" s="13">
        <v>182</v>
      </c>
      <c r="D212" s="13">
        <v>182</v>
      </c>
      <c r="E212" s="13">
        <v>252.87985999999998</v>
      </c>
      <c r="F212" s="13">
        <f t="shared" ref="F212:F279" si="9">E212/C212*100</f>
        <v>138.94497802197802</v>
      </c>
      <c r="G212" s="13">
        <f t="shared" ref="G212:G279" si="10">E212/D212*100</f>
        <v>138.94497802197802</v>
      </c>
      <c r="H212" s="13">
        <v>0</v>
      </c>
      <c r="I212" s="13">
        <v>0</v>
      </c>
    </row>
    <row r="213" spans="1:9" ht="45" x14ac:dyDescent="0.25">
      <c r="A213" s="10" t="s">
        <v>186</v>
      </c>
      <c r="B213" s="25" t="s">
        <v>505</v>
      </c>
      <c r="C213" s="13">
        <v>182</v>
      </c>
      <c r="D213" s="13">
        <v>182</v>
      </c>
      <c r="E213" s="13">
        <v>252.87985999999998</v>
      </c>
      <c r="F213" s="13">
        <f t="shared" si="9"/>
        <v>138.94497802197802</v>
      </c>
      <c r="G213" s="13">
        <f t="shared" si="10"/>
        <v>138.94497802197802</v>
      </c>
      <c r="H213" s="13">
        <v>0</v>
      </c>
      <c r="I213" s="13">
        <v>0</v>
      </c>
    </row>
    <row r="214" spans="1:9" ht="60" x14ac:dyDescent="0.25">
      <c r="A214" s="10" t="s">
        <v>187</v>
      </c>
      <c r="B214" s="25" t="s">
        <v>506</v>
      </c>
      <c r="C214" s="13">
        <v>13550.3</v>
      </c>
      <c r="D214" s="13">
        <v>13550.3</v>
      </c>
      <c r="E214" s="13">
        <v>2099.48144</v>
      </c>
      <c r="F214" s="13">
        <f t="shared" si="9"/>
        <v>15.493984930222949</v>
      </c>
      <c r="G214" s="13">
        <f t="shared" si="10"/>
        <v>15.493984930222949</v>
      </c>
      <c r="H214" s="13">
        <v>20658.559870000001</v>
      </c>
      <c r="I214" s="13">
        <f t="shared" si="8"/>
        <v>10.162767652787018</v>
      </c>
    </row>
    <row r="215" spans="1:9" ht="75" x14ac:dyDescent="0.25">
      <c r="A215" s="10" t="s">
        <v>188</v>
      </c>
      <c r="B215" s="25" t="s">
        <v>507</v>
      </c>
      <c r="C215" s="13">
        <v>13550.3</v>
      </c>
      <c r="D215" s="13">
        <v>13550.3</v>
      </c>
      <c r="E215" s="13">
        <v>2099.48144</v>
      </c>
      <c r="F215" s="13">
        <f t="shared" si="9"/>
        <v>15.493984930222949</v>
      </c>
      <c r="G215" s="13">
        <f t="shared" si="10"/>
        <v>15.493984930222949</v>
      </c>
      <c r="H215" s="13">
        <v>20658.559870000001</v>
      </c>
      <c r="I215" s="13">
        <f t="shared" ref="I215:I284" si="11">E215/H215*100</f>
        <v>10.162767652787018</v>
      </c>
    </row>
    <row r="216" spans="1:9" ht="30" x14ac:dyDescent="0.25">
      <c r="A216" s="10" t="s">
        <v>189</v>
      </c>
      <c r="B216" s="25" t="s">
        <v>508</v>
      </c>
      <c r="C216" s="13">
        <v>6469.5</v>
      </c>
      <c r="D216" s="13">
        <v>6469.5</v>
      </c>
      <c r="E216" s="13">
        <v>9909.2721500000007</v>
      </c>
      <c r="F216" s="13">
        <f t="shared" si="9"/>
        <v>153.16905711415103</v>
      </c>
      <c r="G216" s="13">
        <f t="shared" si="10"/>
        <v>153.16905711415103</v>
      </c>
      <c r="H216" s="13">
        <v>9303.4926500000001</v>
      </c>
      <c r="I216" s="13">
        <f t="shared" si="11"/>
        <v>106.51131271652051</v>
      </c>
    </row>
    <row r="217" spans="1:9" ht="45" x14ac:dyDescent="0.25">
      <c r="A217" s="10" t="s">
        <v>190</v>
      </c>
      <c r="B217" s="25" t="s">
        <v>509</v>
      </c>
      <c r="C217" s="13">
        <v>6469.5</v>
      </c>
      <c r="D217" s="13">
        <v>6469.5</v>
      </c>
      <c r="E217" s="13">
        <v>9909.2721500000007</v>
      </c>
      <c r="F217" s="13">
        <f t="shared" si="9"/>
        <v>153.16905711415103</v>
      </c>
      <c r="G217" s="13">
        <f t="shared" si="10"/>
        <v>153.16905711415103</v>
      </c>
      <c r="H217" s="13">
        <v>9303.4926500000001</v>
      </c>
      <c r="I217" s="13">
        <f t="shared" si="11"/>
        <v>106.51131271652051</v>
      </c>
    </row>
    <row r="218" spans="1:9" ht="14.25" x14ac:dyDescent="0.2">
      <c r="A218" s="9" t="s">
        <v>191</v>
      </c>
      <c r="B218" s="50" t="s">
        <v>510</v>
      </c>
      <c r="C218" s="11">
        <v>108.9</v>
      </c>
      <c r="D218" s="11">
        <v>108.9</v>
      </c>
      <c r="E218" s="11">
        <v>-872.60428000000002</v>
      </c>
      <c r="F218" s="11">
        <v>0</v>
      </c>
      <c r="G218" s="11">
        <v>0</v>
      </c>
      <c r="H218" s="11">
        <v>12173.577710000001</v>
      </c>
      <c r="I218" s="11">
        <v>0</v>
      </c>
    </row>
    <row r="219" spans="1:9" ht="15" x14ac:dyDescent="0.25">
      <c r="A219" s="10" t="s">
        <v>192</v>
      </c>
      <c r="B219" s="25" t="s">
        <v>511</v>
      </c>
      <c r="C219" s="13">
        <v>0</v>
      </c>
      <c r="D219" s="13">
        <v>0</v>
      </c>
      <c r="E219" s="13">
        <v>-984.35480000000007</v>
      </c>
      <c r="F219" s="13">
        <v>0</v>
      </c>
      <c r="G219" s="13">
        <v>0</v>
      </c>
      <c r="H219" s="13">
        <v>12035.39278</v>
      </c>
      <c r="I219" s="13">
        <v>0</v>
      </c>
    </row>
    <row r="220" spans="1:9" ht="30" x14ac:dyDescent="0.25">
      <c r="A220" s="10" t="s">
        <v>193</v>
      </c>
      <c r="B220" s="25" t="s">
        <v>512</v>
      </c>
      <c r="C220" s="13">
        <v>0</v>
      </c>
      <c r="D220" s="13">
        <v>0</v>
      </c>
      <c r="E220" s="13">
        <v>-984.35480000000007</v>
      </c>
      <c r="F220" s="13">
        <v>0</v>
      </c>
      <c r="G220" s="13">
        <v>0</v>
      </c>
      <c r="H220" s="13">
        <v>12035.39278</v>
      </c>
      <c r="I220" s="13">
        <v>0</v>
      </c>
    </row>
    <row r="221" spans="1:9" ht="15" x14ac:dyDescent="0.25">
      <c r="A221" s="10" t="s">
        <v>194</v>
      </c>
      <c r="B221" s="25" t="s">
        <v>513</v>
      </c>
      <c r="C221" s="13">
        <v>108.9</v>
      </c>
      <c r="D221" s="13">
        <v>108.9</v>
      </c>
      <c r="E221" s="13">
        <v>111.75052000000001</v>
      </c>
      <c r="F221" s="13">
        <f t="shared" si="9"/>
        <v>102.61755739210285</v>
      </c>
      <c r="G221" s="13">
        <f t="shared" si="10"/>
        <v>102.61755739210285</v>
      </c>
      <c r="H221" s="13">
        <v>138.18492999999998</v>
      </c>
      <c r="I221" s="13">
        <f t="shared" si="11"/>
        <v>80.870265665004155</v>
      </c>
    </row>
    <row r="222" spans="1:9" ht="15" x14ac:dyDescent="0.25">
      <c r="A222" s="10" t="s">
        <v>195</v>
      </c>
      <c r="B222" s="25" t="s">
        <v>514</v>
      </c>
      <c r="C222" s="13">
        <v>108.9</v>
      </c>
      <c r="D222" s="13">
        <v>108.9</v>
      </c>
      <c r="E222" s="13">
        <v>111.75052000000001</v>
      </c>
      <c r="F222" s="13">
        <f t="shared" si="9"/>
        <v>102.61755739210285</v>
      </c>
      <c r="G222" s="13">
        <f t="shared" si="10"/>
        <v>102.61755739210285</v>
      </c>
      <c r="H222" s="13">
        <v>138.18492999999998</v>
      </c>
      <c r="I222" s="13">
        <f t="shared" si="11"/>
        <v>80.870265665004155</v>
      </c>
    </row>
    <row r="223" spans="1:9" ht="14.25" x14ac:dyDescent="0.2">
      <c r="A223" s="9" t="s">
        <v>196</v>
      </c>
      <c r="B223" s="50" t="s">
        <v>515</v>
      </c>
      <c r="C223" s="11">
        <v>13023213.699999999</v>
      </c>
      <c r="D223" s="11">
        <f>D224+D352+D355+D358+D362+D381</f>
        <v>13406600.857159998</v>
      </c>
      <c r="E223" s="11">
        <v>7925195.2694300003</v>
      </c>
      <c r="F223" s="11">
        <f t="shared" si="9"/>
        <v>60.854374749528994</v>
      </c>
      <c r="G223" s="11">
        <f t="shared" si="10"/>
        <v>59.114128583886568</v>
      </c>
      <c r="H223" s="11">
        <v>8922985.6614800002</v>
      </c>
      <c r="I223" s="11">
        <f t="shared" si="11"/>
        <v>88.817751928511981</v>
      </c>
    </row>
    <row r="224" spans="1:9" ht="28.5" x14ac:dyDescent="0.2">
      <c r="A224" s="9" t="s">
        <v>197</v>
      </c>
      <c r="B224" s="50" t="s">
        <v>516</v>
      </c>
      <c r="C224" s="11">
        <v>12997869.699999999</v>
      </c>
      <c r="D224" s="11">
        <f>D225+D235+D293+D333</f>
        <v>13381256.857159998</v>
      </c>
      <c r="E224" s="11">
        <v>8269880.0513699995</v>
      </c>
      <c r="F224" s="11">
        <f t="shared" si="9"/>
        <v>63.624888095085311</v>
      </c>
      <c r="G224" s="11">
        <f t="shared" si="10"/>
        <v>61.801967779618394</v>
      </c>
      <c r="H224" s="11">
        <v>8643268.7627800014</v>
      </c>
      <c r="I224" s="11">
        <f t="shared" si="11"/>
        <v>95.680005774922748</v>
      </c>
    </row>
    <row r="225" spans="1:10" ht="15" x14ac:dyDescent="0.25">
      <c r="A225" s="10" t="s">
        <v>198</v>
      </c>
      <c r="B225" s="25" t="s">
        <v>517</v>
      </c>
      <c r="C225" s="13">
        <v>4926785.8</v>
      </c>
      <c r="D225" s="13">
        <f>D226+D228+D230+D232+D234</f>
        <v>5076347.8</v>
      </c>
      <c r="E225" s="13">
        <v>3892061.6</v>
      </c>
      <c r="F225" s="13">
        <f t="shared" si="9"/>
        <v>78.99798688223872</v>
      </c>
      <c r="G225" s="13">
        <f t="shared" si="10"/>
        <v>76.670507091732375</v>
      </c>
      <c r="H225" s="13">
        <v>3401959</v>
      </c>
      <c r="I225" s="13">
        <f t="shared" si="11"/>
        <v>114.40648167717482</v>
      </c>
    </row>
    <row r="226" spans="1:10" s="12" customFormat="1" ht="15" x14ac:dyDescent="0.25">
      <c r="A226" s="10" t="s">
        <v>199</v>
      </c>
      <c r="B226" s="25" t="s">
        <v>518</v>
      </c>
      <c r="C226" s="13">
        <v>4076536.8</v>
      </c>
      <c r="D226" s="13">
        <v>4076536.8</v>
      </c>
      <c r="E226" s="13">
        <v>3057402.6</v>
      </c>
      <c r="F226" s="13">
        <f t="shared" si="9"/>
        <v>75.000000000000014</v>
      </c>
      <c r="G226" s="13">
        <f t="shared" si="10"/>
        <v>75.000000000000014</v>
      </c>
      <c r="H226" s="13">
        <v>2927698</v>
      </c>
      <c r="I226" s="13">
        <f t="shared" si="11"/>
        <v>104.43025885866643</v>
      </c>
    </row>
    <row r="227" spans="1:10" ht="30" x14ac:dyDescent="0.25">
      <c r="A227" s="10" t="s">
        <v>200</v>
      </c>
      <c r="B227" s="25" t="s">
        <v>519</v>
      </c>
      <c r="C227" s="13">
        <v>4076536.8</v>
      </c>
      <c r="D227" s="13">
        <v>4076536.8</v>
      </c>
      <c r="E227" s="13">
        <v>3057402.6</v>
      </c>
      <c r="F227" s="13">
        <f t="shared" si="9"/>
        <v>75.000000000000014</v>
      </c>
      <c r="G227" s="13">
        <f t="shared" si="10"/>
        <v>75.000000000000014</v>
      </c>
      <c r="H227" s="13">
        <v>2927698</v>
      </c>
      <c r="I227" s="13">
        <f t="shared" si="11"/>
        <v>104.43025885866643</v>
      </c>
    </row>
    <row r="228" spans="1:10" s="12" customFormat="1" ht="30" x14ac:dyDescent="0.25">
      <c r="A228" s="10" t="s">
        <v>943</v>
      </c>
      <c r="B228" s="25" t="s">
        <v>964</v>
      </c>
      <c r="C228" s="13">
        <v>189632</v>
      </c>
      <c r="D228" s="13">
        <v>189632</v>
      </c>
      <c r="E228" s="13">
        <v>189632</v>
      </c>
      <c r="F228" s="13">
        <f t="shared" si="9"/>
        <v>100</v>
      </c>
      <c r="G228" s="13">
        <f t="shared" si="10"/>
        <v>100</v>
      </c>
      <c r="H228" s="13"/>
      <c r="I228" s="13">
        <v>0</v>
      </c>
    </row>
    <row r="229" spans="1:10" ht="30" x14ac:dyDescent="0.25">
      <c r="A229" s="10" t="s">
        <v>944</v>
      </c>
      <c r="B229" s="25" t="s">
        <v>965</v>
      </c>
      <c r="C229" s="13">
        <v>189632</v>
      </c>
      <c r="D229" s="13">
        <v>189632</v>
      </c>
      <c r="E229" s="13">
        <v>189632</v>
      </c>
      <c r="F229" s="13">
        <f t="shared" si="9"/>
        <v>100</v>
      </c>
      <c r="G229" s="13">
        <f t="shared" si="10"/>
        <v>100</v>
      </c>
      <c r="H229" s="13"/>
      <c r="I229" s="13">
        <v>0</v>
      </c>
    </row>
    <row r="230" spans="1:10" ht="30" x14ac:dyDescent="0.25">
      <c r="A230" s="10" t="s">
        <v>201</v>
      </c>
      <c r="B230" s="25" t="s">
        <v>520</v>
      </c>
      <c r="C230" s="13">
        <v>445557</v>
      </c>
      <c r="D230" s="13">
        <v>445557</v>
      </c>
      <c r="E230" s="13">
        <v>334170</v>
      </c>
      <c r="F230" s="13">
        <f t="shared" si="9"/>
        <v>75.000504985894054</v>
      </c>
      <c r="G230" s="13">
        <f t="shared" si="10"/>
        <v>75.000504985894054</v>
      </c>
      <c r="H230" s="13">
        <v>299592</v>
      </c>
      <c r="I230" s="13">
        <f t="shared" si="11"/>
        <v>111.54169670752223</v>
      </c>
    </row>
    <row r="231" spans="1:10" s="12" customFormat="1" ht="45" x14ac:dyDescent="0.25">
      <c r="A231" s="10" t="s">
        <v>202</v>
      </c>
      <c r="B231" s="25" t="s">
        <v>521</v>
      </c>
      <c r="C231" s="13">
        <v>445557</v>
      </c>
      <c r="D231" s="13">
        <v>445557</v>
      </c>
      <c r="E231" s="13">
        <v>334170</v>
      </c>
      <c r="F231" s="13">
        <f t="shared" si="9"/>
        <v>75.000504985894054</v>
      </c>
      <c r="G231" s="13">
        <f t="shared" si="10"/>
        <v>75.000504985894054</v>
      </c>
      <c r="H231" s="13">
        <v>299592</v>
      </c>
      <c r="I231" s="13">
        <f t="shared" si="11"/>
        <v>111.54169670752223</v>
      </c>
      <c r="J231" s="21">
        <f>D231-C231</f>
        <v>0</v>
      </c>
    </row>
    <row r="232" spans="1:10" s="12" customFormat="1" ht="45" x14ac:dyDescent="0.25">
      <c r="A232" s="10" t="s">
        <v>203</v>
      </c>
      <c r="B232" s="25" t="s">
        <v>522</v>
      </c>
      <c r="C232" s="13">
        <v>215060</v>
      </c>
      <c r="D232" s="13">
        <v>215060</v>
      </c>
      <c r="E232" s="13">
        <v>161295</v>
      </c>
      <c r="F232" s="13">
        <f t="shared" si="9"/>
        <v>75</v>
      </c>
      <c r="G232" s="13">
        <f t="shared" si="10"/>
        <v>75</v>
      </c>
      <c r="H232" s="13">
        <v>174669</v>
      </c>
      <c r="I232" s="13">
        <f t="shared" si="11"/>
        <v>92.343232056060316</v>
      </c>
      <c r="J232" s="21"/>
    </row>
    <row r="233" spans="1:10" s="12" customFormat="1" ht="45" x14ac:dyDescent="0.25">
      <c r="A233" s="10" t="s">
        <v>204</v>
      </c>
      <c r="B233" s="25" t="s">
        <v>523</v>
      </c>
      <c r="C233" s="13">
        <v>215060</v>
      </c>
      <c r="D233" s="13">
        <v>215060</v>
      </c>
      <c r="E233" s="13">
        <v>161295</v>
      </c>
      <c r="F233" s="13">
        <f t="shared" si="9"/>
        <v>75</v>
      </c>
      <c r="G233" s="13">
        <f t="shared" si="10"/>
        <v>75</v>
      </c>
      <c r="H233" s="13">
        <v>174669</v>
      </c>
      <c r="I233" s="13">
        <f t="shared" si="11"/>
        <v>92.343232056060316</v>
      </c>
      <c r="J233" s="21"/>
    </row>
    <row r="234" spans="1:10" s="12" customFormat="1" ht="45" x14ac:dyDescent="0.25">
      <c r="A234" s="10" t="s">
        <v>998</v>
      </c>
      <c r="B234" s="25" t="s">
        <v>1010</v>
      </c>
      <c r="C234" s="13">
        <v>0</v>
      </c>
      <c r="D234" s="13">
        <v>149562</v>
      </c>
      <c r="E234" s="13">
        <v>149562</v>
      </c>
      <c r="F234" s="13">
        <v>0</v>
      </c>
      <c r="G234" s="13">
        <f t="shared" si="10"/>
        <v>100</v>
      </c>
      <c r="H234" s="13">
        <v>0</v>
      </c>
      <c r="I234" s="13">
        <v>0</v>
      </c>
      <c r="J234" s="21"/>
    </row>
    <row r="235" spans="1:10" s="12" customFormat="1" ht="28.5" x14ac:dyDescent="0.2">
      <c r="A235" s="9" t="s">
        <v>205</v>
      </c>
      <c r="B235" s="50" t="s">
        <v>524</v>
      </c>
      <c r="C235" s="11">
        <v>4048811.6</v>
      </c>
      <c r="D235" s="11">
        <f>D236+D238+D240+D242+D243+D245+D246+D247+D249+D251+D252+D253+D254+D255+D256+D258+D260+D264+D266+D268+D270+D272+D273+D274+D275+D276+D279+D280+D284+D286+D288+D289+D291</f>
        <v>4080518.9294799995</v>
      </c>
      <c r="E235" s="11">
        <v>1451355.8664800001</v>
      </c>
      <c r="F235" s="11">
        <f t="shared" si="9"/>
        <v>35.846465824193949</v>
      </c>
      <c r="G235" s="11">
        <f t="shared" si="10"/>
        <v>35.567923873470512</v>
      </c>
      <c r="H235" s="11">
        <v>2554212.2422500001</v>
      </c>
      <c r="I235" s="11">
        <f t="shared" si="11"/>
        <v>56.822054270693798</v>
      </c>
    </row>
    <row r="236" spans="1:10" ht="15" x14ac:dyDescent="0.25">
      <c r="A236" s="10" t="s">
        <v>206</v>
      </c>
      <c r="B236" s="25" t="s">
        <v>525</v>
      </c>
      <c r="C236" s="13">
        <v>30747.200000000001</v>
      </c>
      <c r="D236" s="13">
        <v>30747.200000000001</v>
      </c>
      <c r="E236" s="13">
        <v>1145.7253700000001</v>
      </c>
      <c r="F236" s="13">
        <f t="shared" si="9"/>
        <v>3.7262754657334654</v>
      </c>
      <c r="G236" s="13">
        <f t="shared" si="10"/>
        <v>3.7262754657334654</v>
      </c>
      <c r="H236" s="13">
        <v>31185.961449999999</v>
      </c>
      <c r="I236" s="13">
        <f t="shared" si="11"/>
        <v>3.6738497603703033</v>
      </c>
    </row>
    <row r="237" spans="1:10" ht="30" x14ac:dyDescent="0.25">
      <c r="A237" s="10" t="s">
        <v>207</v>
      </c>
      <c r="B237" s="25" t="s">
        <v>526</v>
      </c>
      <c r="C237" s="13">
        <v>30747.200000000001</v>
      </c>
      <c r="D237" s="13">
        <v>30747.200000000001</v>
      </c>
      <c r="E237" s="13">
        <v>1145.7253700000001</v>
      </c>
      <c r="F237" s="13">
        <f t="shared" si="9"/>
        <v>3.7262754657334654</v>
      </c>
      <c r="G237" s="13">
        <f t="shared" si="10"/>
        <v>3.7262754657334654</v>
      </c>
      <c r="H237" s="13">
        <v>31185.961449999999</v>
      </c>
      <c r="I237" s="13">
        <f t="shared" si="11"/>
        <v>3.6738497603703033</v>
      </c>
    </row>
    <row r="238" spans="1:10" ht="30" x14ac:dyDescent="0.25">
      <c r="A238" s="10" t="s">
        <v>208</v>
      </c>
      <c r="B238" s="25" t="s">
        <v>527</v>
      </c>
      <c r="C238" s="13">
        <v>1110456</v>
      </c>
      <c r="D238" s="13">
        <v>1110456</v>
      </c>
      <c r="E238" s="13">
        <v>84398.792069999996</v>
      </c>
      <c r="F238" s="13">
        <f t="shared" si="9"/>
        <v>7.600372465905898</v>
      </c>
      <c r="G238" s="13">
        <f t="shared" si="10"/>
        <v>7.600372465905898</v>
      </c>
      <c r="H238" s="13">
        <v>60218.815340000001</v>
      </c>
      <c r="I238" s="13">
        <f t="shared" si="11"/>
        <v>140.1535244316548</v>
      </c>
    </row>
    <row r="239" spans="1:10" ht="45" x14ac:dyDescent="0.25">
      <c r="A239" s="10" t="s">
        <v>209</v>
      </c>
      <c r="B239" s="25" t="s">
        <v>528</v>
      </c>
      <c r="C239" s="13">
        <v>1110456</v>
      </c>
      <c r="D239" s="13">
        <v>1110456</v>
      </c>
      <c r="E239" s="13">
        <v>84398.792069999996</v>
      </c>
      <c r="F239" s="13">
        <f t="shared" si="9"/>
        <v>7.600372465905898</v>
      </c>
      <c r="G239" s="13">
        <f t="shared" si="10"/>
        <v>7.600372465905898</v>
      </c>
      <c r="H239" s="13">
        <v>60218.815340000001</v>
      </c>
      <c r="I239" s="13">
        <f t="shared" si="11"/>
        <v>140.1535244316548</v>
      </c>
    </row>
    <row r="240" spans="1:10" ht="30" x14ac:dyDescent="0.25">
      <c r="A240" s="10" t="s">
        <v>210</v>
      </c>
      <c r="B240" s="25" t="s">
        <v>529</v>
      </c>
      <c r="C240" s="13">
        <v>11947.3</v>
      </c>
      <c r="D240" s="13">
        <v>11947.3</v>
      </c>
      <c r="E240" s="13">
        <v>7061.6007800000007</v>
      </c>
      <c r="F240" s="13">
        <f t="shared" si="9"/>
        <v>59.106248106266705</v>
      </c>
      <c r="G240" s="13">
        <f t="shared" si="10"/>
        <v>59.106248106266705</v>
      </c>
      <c r="H240" s="13">
        <v>11355.38824</v>
      </c>
      <c r="I240" s="13">
        <f t="shared" si="11"/>
        <v>62.187224520647476</v>
      </c>
    </row>
    <row r="241" spans="1:9" ht="45" x14ac:dyDescent="0.25">
      <c r="A241" s="10" t="s">
        <v>211</v>
      </c>
      <c r="B241" s="25" t="s">
        <v>530</v>
      </c>
      <c r="C241" s="13">
        <v>11947.3</v>
      </c>
      <c r="D241" s="13">
        <v>11947.3</v>
      </c>
      <c r="E241" s="13">
        <v>7061.6007800000007</v>
      </c>
      <c r="F241" s="13">
        <f t="shared" si="9"/>
        <v>59.106248106266705</v>
      </c>
      <c r="G241" s="13">
        <f t="shared" si="10"/>
        <v>59.106248106266705</v>
      </c>
      <c r="H241" s="13">
        <v>11355.38824</v>
      </c>
      <c r="I241" s="13">
        <f t="shared" si="11"/>
        <v>62.187224520647476</v>
      </c>
    </row>
    <row r="242" spans="1:9" s="12" customFormat="1" ht="45" x14ac:dyDescent="0.25">
      <c r="A242" s="10" t="s">
        <v>212</v>
      </c>
      <c r="B242" s="25" t="s">
        <v>531</v>
      </c>
      <c r="C242" s="13">
        <v>413.4</v>
      </c>
      <c r="D242" s="13">
        <v>413.4</v>
      </c>
      <c r="E242" s="13">
        <v>206.69995</v>
      </c>
      <c r="F242" s="13">
        <f t="shared" si="9"/>
        <v>49.999987905176582</v>
      </c>
      <c r="G242" s="13">
        <f t="shared" si="10"/>
        <v>49.999987905176582</v>
      </c>
      <c r="H242" s="13">
        <v>336.6</v>
      </c>
      <c r="I242" s="13">
        <f t="shared" si="11"/>
        <v>61.408184789067136</v>
      </c>
    </row>
    <row r="243" spans="1:9" ht="45" x14ac:dyDescent="0.25">
      <c r="A243" s="10" t="s">
        <v>213</v>
      </c>
      <c r="B243" s="25" t="s">
        <v>532</v>
      </c>
      <c r="C243" s="13">
        <v>15363</v>
      </c>
      <c r="D243" s="13">
        <v>15363</v>
      </c>
      <c r="E243" s="13">
        <v>14648.91655</v>
      </c>
      <c r="F243" s="13">
        <f t="shared" si="9"/>
        <v>95.351927032480631</v>
      </c>
      <c r="G243" s="13">
        <f t="shared" si="10"/>
        <v>95.351927032480631</v>
      </c>
      <c r="H243" s="13">
        <v>7356.4805099999994</v>
      </c>
      <c r="I243" s="13">
        <f t="shared" si="11"/>
        <v>199.12941426388693</v>
      </c>
    </row>
    <row r="244" spans="1:9" ht="60" x14ac:dyDescent="0.25">
      <c r="A244" s="10" t="s">
        <v>214</v>
      </c>
      <c r="B244" s="25" t="s">
        <v>533</v>
      </c>
      <c r="C244" s="13">
        <v>15363</v>
      </c>
      <c r="D244" s="13">
        <v>15363</v>
      </c>
      <c r="E244" s="13">
        <v>14648.91655</v>
      </c>
      <c r="F244" s="13">
        <f t="shared" si="9"/>
        <v>95.351927032480631</v>
      </c>
      <c r="G244" s="13">
        <f t="shared" si="10"/>
        <v>95.351927032480631</v>
      </c>
      <c r="H244" s="13">
        <v>7356.4805099999994</v>
      </c>
      <c r="I244" s="13">
        <f t="shared" si="11"/>
        <v>199.12941426388693</v>
      </c>
    </row>
    <row r="245" spans="1:9" ht="60" x14ac:dyDescent="0.25">
      <c r="A245" s="10" t="s">
        <v>215</v>
      </c>
      <c r="B245" s="25" t="s">
        <v>534</v>
      </c>
      <c r="C245" s="13">
        <v>52167.7</v>
      </c>
      <c r="D245" s="13">
        <v>52167.7</v>
      </c>
      <c r="E245" s="13">
        <v>40650.410259999997</v>
      </c>
      <c r="F245" s="13">
        <f t="shared" si="9"/>
        <v>77.92256561052146</v>
      </c>
      <c r="G245" s="13">
        <f t="shared" si="10"/>
        <v>77.92256561052146</v>
      </c>
      <c r="H245" s="13">
        <v>38219.631630000003</v>
      </c>
      <c r="I245" s="13">
        <f t="shared" si="11"/>
        <v>106.36002631718718</v>
      </c>
    </row>
    <row r="246" spans="1:9" ht="45" x14ac:dyDescent="0.25">
      <c r="A246" s="10" t="s">
        <v>216</v>
      </c>
      <c r="B246" s="25" t="s">
        <v>535</v>
      </c>
      <c r="C246" s="13">
        <v>319937.3</v>
      </c>
      <c r="D246" s="13">
        <v>319937.3</v>
      </c>
      <c r="E246" s="13">
        <v>226426.03748</v>
      </c>
      <c r="F246" s="13">
        <f t="shared" si="9"/>
        <v>70.77200360195576</v>
      </c>
      <c r="G246" s="13">
        <f t="shared" si="10"/>
        <v>70.77200360195576</v>
      </c>
      <c r="H246" s="13">
        <v>268158.85412999999</v>
      </c>
      <c r="I246" s="13">
        <f t="shared" si="11"/>
        <v>84.437278125536565</v>
      </c>
    </row>
    <row r="247" spans="1:9" ht="60" x14ac:dyDescent="0.25">
      <c r="A247" s="10" t="s">
        <v>217</v>
      </c>
      <c r="B247" s="25" t="s">
        <v>536</v>
      </c>
      <c r="C247" s="13">
        <v>4297</v>
      </c>
      <c r="D247" s="13">
        <v>4297</v>
      </c>
      <c r="E247" s="13">
        <v>3875.6469700000002</v>
      </c>
      <c r="F247" s="13">
        <f t="shared" si="9"/>
        <v>90.194251105422396</v>
      </c>
      <c r="G247" s="13">
        <f t="shared" si="10"/>
        <v>90.194251105422396</v>
      </c>
      <c r="H247" s="13">
        <v>3335.9437900000003</v>
      </c>
      <c r="I247" s="13">
        <f t="shared" si="11"/>
        <v>116.17842547640768</v>
      </c>
    </row>
    <row r="248" spans="1:9" ht="75" x14ac:dyDescent="0.25">
      <c r="A248" s="10" t="s">
        <v>218</v>
      </c>
      <c r="B248" s="25" t="s">
        <v>537</v>
      </c>
      <c r="C248" s="13">
        <v>4297</v>
      </c>
      <c r="D248" s="13">
        <v>4297</v>
      </c>
      <c r="E248" s="13">
        <v>3875.6469700000002</v>
      </c>
      <c r="F248" s="13">
        <f t="shared" si="9"/>
        <v>90.194251105422396</v>
      </c>
      <c r="G248" s="13">
        <f t="shared" si="10"/>
        <v>90.194251105422396</v>
      </c>
      <c r="H248" s="13">
        <v>3335.9437900000003</v>
      </c>
      <c r="I248" s="13">
        <f t="shared" si="11"/>
        <v>116.17842547640768</v>
      </c>
    </row>
    <row r="249" spans="1:9" ht="45" x14ac:dyDescent="0.25">
      <c r="A249" s="10" t="s">
        <v>219</v>
      </c>
      <c r="B249" s="25" t="s">
        <v>538</v>
      </c>
      <c r="C249" s="13">
        <v>8744</v>
      </c>
      <c r="D249" s="13">
        <v>8744</v>
      </c>
      <c r="E249" s="13">
        <v>3675.5340000000001</v>
      </c>
      <c r="F249" s="13">
        <f t="shared" si="9"/>
        <v>42.034926806953344</v>
      </c>
      <c r="G249" s="13">
        <f t="shared" si="10"/>
        <v>42.034926806953344</v>
      </c>
      <c r="H249" s="13">
        <v>6193.1324299999997</v>
      </c>
      <c r="I249" s="13">
        <f t="shared" si="11"/>
        <v>59.348545207840807</v>
      </c>
    </row>
    <row r="250" spans="1:9" ht="45" x14ac:dyDescent="0.25">
      <c r="A250" s="10" t="s">
        <v>220</v>
      </c>
      <c r="B250" s="25" t="s">
        <v>539</v>
      </c>
      <c r="C250" s="13">
        <v>8744</v>
      </c>
      <c r="D250" s="13">
        <v>8744</v>
      </c>
      <c r="E250" s="13">
        <v>3675.5340000000001</v>
      </c>
      <c r="F250" s="13">
        <f t="shared" si="9"/>
        <v>42.034926806953344</v>
      </c>
      <c r="G250" s="13">
        <f t="shared" si="10"/>
        <v>42.034926806953344</v>
      </c>
      <c r="H250" s="13">
        <v>6193.1324299999997</v>
      </c>
      <c r="I250" s="13">
        <f t="shared" si="11"/>
        <v>59.348545207840807</v>
      </c>
    </row>
    <row r="251" spans="1:9" ht="45" x14ac:dyDescent="0.25">
      <c r="A251" s="10" t="s">
        <v>945</v>
      </c>
      <c r="B251" s="25" t="s">
        <v>966</v>
      </c>
      <c r="C251" s="13">
        <v>82.5</v>
      </c>
      <c r="D251" s="13">
        <v>82.5</v>
      </c>
      <c r="E251" s="13">
        <v>82.51</v>
      </c>
      <c r="F251" s="13">
        <f t="shared" si="9"/>
        <v>100.01212121212122</v>
      </c>
      <c r="G251" s="13">
        <f t="shared" si="10"/>
        <v>100.01212121212122</v>
      </c>
      <c r="H251" s="13">
        <v>0</v>
      </c>
      <c r="I251" s="13">
        <v>0</v>
      </c>
    </row>
    <row r="252" spans="1:9" ht="90" x14ac:dyDescent="0.25">
      <c r="A252" s="10" t="s">
        <v>921</v>
      </c>
      <c r="B252" s="25" t="s">
        <v>904</v>
      </c>
      <c r="C252" s="13">
        <v>3118.1</v>
      </c>
      <c r="D252" s="13">
        <v>3118.1</v>
      </c>
      <c r="E252" s="13">
        <v>3020.9554800000001</v>
      </c>
      <c r="F252" s="13">
        <f t="shared" si="9"/>
        <v>96.884496327891995</v>
      </c>
      <c r="G252" s="13">
        <f t="shared" si="10"/>
        <v>96.884496327891995</v>
      </c>
      <c r="H252" s="13">
        <v>0</v>
      </c>
      <c r="I252" s="13">
        <v>0</v>
      </c>
    </row>
    <row r="253" spans="1:9" ht="45" x14ac:dyDescent="0.25">
      <c r="A253" s="10" t="s">
        <v>221</v>
      </c>
      <c r="B253" s="25" t="s">
        <v>540</v>
      </c>
      <c r="C253" s="13">
        <v>49515.7</v>
      </c>
      <c r="D253" s="13">
        <v>49515.7</v>
      </c>
      <c r="E253" s="13">
        <v>9008.4273400000002</v>
      </c>
      <c r="F253" s="13">
        <f t="shared" si="9"/>
        <v>18.193072782975904</v>
      </c>
      <c r="G253" s="13">
        <f t="shared" si="10"/>
        <v>18.193072782975904</v>
      </c>
      <c r="H253" s="13">
        <v>10037.25851</v>
      </c>
      <c r="I253" s="13">
        <f t="shared" si="11"/>
        <v>89.749878724604059</v>
      </c>
    </row>
    <row r="254" spans="1:9" ht="75" x14ac:dyDescent="0.25">
      <c r="A254" s="10" t="s">
        <v>222</v>
      </c>
      <c r="B254" s="25" t="s">
        <v>541</v>
      </c>
      <c r="C254" s="13">
        <v>11270</v>
      </c>
      <c r="D254" s="13">
        <v>11270</v>
      </c>
      <c r="E254" s="13">
        <v>7480.3569600000001</v>
      </c>
      <c r="F254" s="13">
        <f t="shared" si="9"/>
        <v>66.374063531499559</v>
      </c>
      <c r="G254" s="13">
        <f t="shared" si="10"/>
        <v>66.374063531499559</v>
      </c>
      <c r="H254" s="13">
        <v>9698.587880000001</v>
      </c>
      <c r="I254" s="13">
        <f t="shared" si="11"/>
        <v>77.128310353568708</v>
      </c>
    </row>
    <row r="255" spans="1:9" ht="45" x14ac:dyDescent="0.25">
      <c r="A255" s="10" t="s">
        <v>223</v>
      </c>
      <c r="B255" s="25" t="s">
        <v>542</v>
      </c>
      <c r="C255" s="13">
        <v>14450.7</v>
      </c>
      <c r="D255" s="13">
        <v>14450.7</v>
      </c>
      <c r="E255" s="13">
        <v>13350.34636</v>
      </c>
      <c r="F255" s="13">
        <f t="shared" si="9"/>
        <v>92.385464787172936</v>
      </c>
      <c r="G255" s="13">
        <f t="shared" si="10"/>
        <v>92.385464787172936</v>
      </c>
      <c r="H255" s="13">
        <v>18702.15741</v>
      </c>
      <c r="I255" s="13">
        <f t="shared" si="11"/>
        <v>71.383990987379889</v>
      </c>
    </row>
    <row r="256" spans="1:9" ht="45" x14ac:dyDescent="0.25">
      <c r="A256" s="10" t="s">
        <v>224</v>
      </c>
      <c r="B256" s="25" t="s">
        <v>543</v>
      </c>
      <c r="C256" s="13">
        <v>9634</v>
      </c>
      <c r="D256" s="13">
        <v>9634</v>
      </c>
      <c r="E256" s="13">
        <v>9634</v>
      </c>
      <c r="F256" s="13">
        <f t="shared" si="9"/>
        <v>100</v>
      </c>
      <c r="G256" s="13">
        <f t="shared" si="10"/>
        <v>100</v>
      </c>
      <c r="H256" s="13">
        <v>0</v>
      </c>
      <c r="I256" s="13">
        <v>0</v>
      </c>
    </row>
    <row r="257" spans="1:9" ht="60" x14ac:dyDescent="0.25">
      <c r="A257" s="10" t="s">
        <v>225</v>
      </c>
      <c r="B257" s="25" t="s">
        <v>544</v>
      </c>
      <c r="C257" s="13">
        <v>9634</v>
      </c>
      <c r="D257" s="13">
        <v>9634</v>
      </c>
      <c r="E257" s="13">
        <v>9634</v>
      </c>
      <c r="F257" s="13">
        <f t="shared" si="9"/>
        <v>100</v>
      </c>
      <c r="G257" s="13">
        <f t="shared" si="10"/>
        <v>100</v>
      </c>
      <c r="H257" s="13">
        <v>0</v>
      </c>
      <c r="I257" s="13">
        <v>0</v>
      </c>
    </row>
    <row r="258" spans="1:9" ht="45" x14ac:dyDescent="0.25">
      <c r="A258" s="10" t="s">
        <v>226</v>
      </c>
      <c r="B258" s="25" t="s">
        <v>545</v>
      </c>
      <c r="C258" s="13">
        <v>29756.9</v>
      </c>
      <c r="D258" s="13">
        <v>29756.9</v>
      </c>
      <c r="E258" s="13">
        <v>24002.125230000001</v>
      </c>
      <c r="F258" s="13">
        <f t="shared" si="9"/>
        <v>80.660704676898462</v>
      </c>
      <c r="G258" s="13">
        <f t="shared" si="10"/>
        <v>80.660704676898462</v>
      </c>
      <c r="H258" s="13">
        <v>0</v>
      </c>
      <c r="I258" s="13">
        <v>0</v>
      </c>
    </row>
    <row r="259" spans="1:9" ht="45" x14ac:dyDescent="0.25">
      <c r="A259" s="10" t="s">
        <v>227</v>
      </c>
      <c r="B259" s="25" t="s">
        <v>546</v>
      </c>
      <c r="C259" s="13">
        <v>29756.9</v>
      </c>
      <c r="D259" s="13">
        <v>29756.9</v>
      </c>
      <c r="E259" s="13">
        <v>24002.125230000001</v>
      </c>
      <c r="F259" s="13">
        <f t="shared" si="9"/>
        <v>80.660704676898462</v>
      </c>
      <c r="G259" s="13">
        <f t="shared" si="10"/>
        <v>80.660704676898462</v>
      </c>
      <c r="H259" s="13">
        <v>0</v>
      </c>
      <c r="I259" s="13">
        <v>0</v>
      </c>
    </row>
    <row r="260" spans="1:9" ht="30" x14ac:dyDescent="0.25">
      <c r="A260" s="10" t="s">
        <v>922</v>
      </c>
      <c r="B260" s="25" t="s">
        <v>905</v>
      </c>
      <c r="C260" s="13">
        <v>45691.9</v>
      </c>
      <c r="D260" s="13">
        <v>45691.9</v>
      </c>
      <c r="E260" s="13">
        <v>23816.694319999999</v>
      </c>
      <c r="F260" s="13">
        <f t="shared" si="9"/>
        <v>52.124543562425721</v>
      </c>
      <c r="G260" s="13">
        <f t="shared" si="10"/>
        <v>52.124543562425721</v>
      </c>
      <c r="H260" s="13">
        <v>0</v>
      </c>
      <c r="I260" s="13">
        <v>0</v>
      </c>
    </row>
    <row r="261" spans="1:9" ht="30" x14ac:dyDescent="0.25">
      <c r="A261" s="10" t="s">
        <v>923</v>
      </c>
      <c r="B261" s="25" t="s">
        <v>906</v>
      </c>
      <c r="C261" s="13">
        <v>45691.9</v>
      </c>
      <c r="D261" s="13">
        <v>45691.9</v>
      </c>
      <c r="E261" s="13">
        <v>23816.694319999999</v>
      </c>
      <c r="F261" s="13">
        <f t="shared" si="9"/>
        <v>52.124543562425721</v>
      </c>
      <c r="G261" s="13">
        <f t="shared" si="10"/>
        <v>52.124543562425721</v>
      </c>
      <c r="H261" s="13">
        <v>0</v>
      </c>
      <c r="I261" s="13">
        <v>0</v>
      </c>
    </row>
    <row r="262" spans="1:9" ht="30" x14ac:dyDescent="0.25">
      <c r="A262" s="10" t="s">
        <v>1041</v>
      </c>
      <c r="B262" s="25" t="s">
        <v>1042</v>
      </c>
      <c r="C262" s="13">
        <v>0</v>
      </c>
      <c r="D262" s="13">
        <v>0</v>
      </c>
      <c r="E262" s="13">
        <v>0</v>
      </c>
      <c r="F262" s="13">
        <v>0</v>
      </c>
      <c r="G262" s="13">
        <v>0</v>
      </c>
      <c r="H262" s="13">
        <v>4641.6000000000004</v>
      </c>
      <c r="I262" s="13">
        <v>0</v>
      </c>
    </row>
    <row r="263" spans="1:9" ht="45" x14ac:dyDescent="0.25">
      <c r="A263" s="10" t="s">
        <v>1043</v>
      </c>
      <c r="B263" s="25" t="s">
        <v>1044</v>
      </c>
      <c r="C263" s="13">
        <v>0</v>
      </c>
      <c r="D263" s="13">
        <v>0</v>
      </c>
      <c r="E263" s="13">
        <v>0</v>
      </c>
      <c r="F263" s="13">
        <v>0</v>
      </c>
      <c r="G263" s="13">
        <v>0</v>
      </c>
      <c r="H263" s="13">
        <v>4641.6000000000004</v>
      </c>
      <c r="I263" s="13">
        <v>0</v>
      </c>
    </row>
    <row r="264" spans="1:9" ht="30" x14ac:dyDescent="0.25">
      <c r="A264" s="10" t="s">
        <v>228</v>
      </c>
      <c r="B264" s="25" t="s">
        <v>547</v>
      </c>
      <c r="C264" s="13">
        <v>3133.9</v>
      </c>
      <c r="D264" s="13">
        <v>3133.9</v>
      </c>
      <c r="E264" s="13">
        <v>3133.9</v>
      </c>
      <c r="F264" s="13">
        <f t="shared" si="9"/>
        <v>100</v>
      </c>
      <c r="G264" s="13">
        <f t="shared" si="10"/>
        <v>100</v>
      </c>
      <c r="H264" s="13">
        <v>0</v>
      </c>
      <c r="I264" s="13">
        <v>0</v>
      </c>
    </row>
    <row r="265" spans="1:9" ht="45" x14ac:dyDescent="0.25">
      <c r="A265" s="10" t="s">
        <v>229</v>
      </c>
      <c r="B265" s="25" t="s">
        <v>548</v>
      </c>
      <c r="C265" s="13">
        <v>3133.9</v>
      </c>
      <c r="D265" s="13">
        <v>3133.9</v>
      </c>
      <c r="E265" s="13">
        <v>3133.9</v>
      </c>
      <c r="F265" s="13">
        <f t="shared" si="9"/>
        <v>100</v>
      </c>
      <c r="G265" s="13">
        <f t="shared" si="10"/>
        <v>100</v>
      </c>
      <c r="H265" s="13">
        <v>0</v>
      </c>
      <c r="I265" s="13">
        <v>0</v>
      </c>
    </row>
    <row r="266" spans="1:9" ht="15" x14ac:dyDescent="0.25">
      <c r="A266" s="10" t="s">
        <v>230</v>
      </c>
      <c r="B266" s="25" t="s">
        <v>549</v>
      </c>
      <c r="C266" s="13">
        <v>5593.6</v>
      </c>
      <c r="D266" s="13">
        <v>5593.6</v>
      </c>
      <c r="E266" s="13">
        <v>0</v>
      </c>
      <c r="F266" s="13">
        <f t="shared" si="9"/>
        <v>0</v>
      </c>
      <c r="G266" s="13">
        <f t="shared" si="10"/>
        <v>0</v>
      </c>
      <c r="H266" s="13">
        <v>22.92737</v>
      </c>
      <c r="I266" s="13">
        <f t="shared" si="11"/>
        <v>0</v>
      </c>
    </row>
    <row r="267" spans="1:9" ht="30" x14ac:dyDescent="0.25">
      <c r="A267" s="10" t="s">
        <v>231</v>
      </c>
      <c r="B267" s="25" t="s">
        <v>550</v>
      </c>
      <c r="C267" s="13">
        <v>5593.6</v>
      </c>
      <c r="D267" s="13">
        <v>5593.6</v>
      </c>
      <c r="E267" s="13">
        <v>0</v>
      </c>
      <c r="F267" s="13">
        <f t="shared" si="9"/>
        <v>0</v>
      </c>
      <c r="G267" s="13">
        <f t="shared" si="10"/>
        <v>0</v>
      </c>
      <c r="H267" s="13">
        <v>22.92737</v>
      </c>
      <c r="I267" s="13">
        <f t="shared" si="11"/>
        <v>0</v>
      </c>
    </row>
    <row r="268" spans="1:9" ht="45" x14ac:dyDescent="0.25">
      <c r="A268" s="10" t="s">
        <v>232</v>
      </c>
      <c r="B268" s="25" t="s">
        <v>551</v>
      </c>
      <c r="C268" s="13">
        <v>520851.8</v>
      </c>
      <c r="D268" s="13">
        <v>520851.8</v>
      </c>
      <c r="E268" s="13">
        <v>12312.538359999999</v>
      </c>
      <c r="F268" s="13">
        <f t="shared" si="9"/>
        <v>2.3639235498466165</v>
      </c>
      <c r="G268" s="13">
        <f t="shared" si="10"/>
        <v>2.3639235498466165</v>
      </c>
      <c r="H268" s="13">
        <v>40000</v>
      </c>
      <c r="I268" s="13">
        <f t="shared" si="11"/>
        <v>30.781345899999994</v>
      </c>
    </row>
    <row r="269" spans="1:9" ht="45" x14ac:dyDescent="0.25">
      <c r="A269" s="10" t="s">
        <v>233</v>
      </c>
      <c r="B269" s="25" t="s">
        <v>552</v>
      </c>
      <c r="C269" s="13">
        <v>520851.8</v>
      </c>
      <c r="D269" s="13">
        <v>520851.8</v>
      </c>
      <c r="E269" s="13">
        <v>12312.538359999999</v>
      </c>
      <c r="F269" s="13">
        <f t="shared" si="9"/>
        <v>2.3639235498466165</v>
      </c>
      <c r="G269" s="13">
        <f t="shared" si="10"/>
        <v>2.3639235498466165</v>
      </c>
      <c r="H269" s="13">
        <v>40000</v>
      </c>
      <c r="I269" s="13">
        <f t="shared" si="11"/>
        <v>30.781345899999994</v>
      </c>
    </row>
    <row r="270" spans="1:9" ht="60" x14ac:dyDescent="0.25">
      <c r="A270" s="10" t="s">
        <v>234</v>
      </c>
      <c r="B270" s="25" t="s">
        <v>553</v>
      </c>
      <c r="C270" s="13">
        <v>31938</v>
      </c>
      <c r="D270" s="13">
        <v>31938</v>
      </c>
      <c r="E270" s="13">
        <v>23006.499989999997</v>
      </c>
      <c r="F270" s="13">
        <f t="shared" si="9"/>
        <v>72.034880048844627</v>
      </c>
      <c r="G270" s="13">
        <f t="shared" si="10"/>
        <v>72.034880048844627</v>
      </c>
      <c r="H270" s="13">
        <v>51581.612350000003</v>
      </c>
      <c r="I270" s="13">
        <f t="shared" si="11"/>
        <v>44.602134252594752</v>
      </c>
    </row>
    <row r="271" spans="1:9" ht="60" x14ac:dyDescent="0.25">
      <c r="A271" s="10" t="s">
        <v>235</v>
      </c>
      <c r="B271" s="25" t="s">
        <v>554</v>
      </c>
      <c r="C271" s="13">
        <v>31938</v>
      </c>
      <c r="D271" s="13">
        <v>31938</v>
      </c>
      <c r="E271" s="13">
        <v>23006.499989999997</v>
      </c>
      <c r="F271" s="13">
        <f t="shared" si="9"/>
        <v>72.034880048844627</v>
      </c>
      <c r="G271" s="13">
        <f t="shared" si="10"/>
        <v>72.034880048844627</v>
      </c>
      <c r="H271" s="13">
        <v>51581.612350000003</v>
      </c>
      <c r="I271" s="13">
        <f t="shared" si="11"/>
        <v>44.602134252594752</v>
      </c>
    </row>
    <row r="272" spans="1:9" ht="60" x14ac:dyDescent="0.25">
      <c r="A272" s="10" t="s">
        <v>999</v>
      </c>
      <c r="B272" s="25" t="s">
        <v>1011</v>
      </c>
      <c r="C272" s="13">
        <v>20164.5</v>
      </c>
      <c r="D272" s="13">
        <v>20164.5</v>
      </c>
      <c r="E272" s="13">
        <v>10029.016160000001</v>
      </c>
      <c r="F272" s="13">
        <f t="shared" si="9"/>
        <v>49.736002182052623</v>
      </c>
      <c r="G272" s="13">
        <f t="shared" si="10"/>
        <v>49.736002182052623</v>
      </c>
      <c r="H272" s="13">
        <v>0</v>
      </c>
      <c r="I272" s="13">
        <v>0</v>
      </c>
    </row>
    <row r="273" spans="1:10" ht="45" x14ac:dyDescent="0.25">
      <c r="A273" s="10" t="s">
        <v>236</v>
      </c>
      <c r="B273" s="25" t="s">
        <v>555</v>
      </c>
      <c r="C273" s="13">
        <v>171490</v>
      </c>
      <c r="D273" s="13">
        <v>203197.32947999999</v>
      </c>
      <c r="E273" s="13">
        <v>203197.32947999999</v>
      </c>
      <c r="F273" s="13">
        <f t="shared" si="9"/>
        <v>118.48931685812583</v>
      </c>
      <c r="G273" s="13">
        <f t="shared" si="10"/>
        <v>100</v>
      </c>
      <c r="H273" s="13">
        <v>88697.721620000011</v>
      </c>
      <c r="I273" s="13" t="s">
        <v>1065</v>
      </c>
    </row>
    <row r="274" spans="1:10" ht="30" x14ac:dyDescent="0.25">
      <c r="A274" s="10" t="s">
        <v>237</v>
      </c>
      <c r="B274" s="25" t="s">
        <v>556</v>
      </c>
      <c r="C274" s="13">
        <v>65801.899999999994</v>
      </c>
      <c r="D274" s="13">
        <v>65801.899999999994</v>
      </c>
      <c r="E274" s="13">
        <v>65801.899999999994</v>
      </c>
      <c r="F274" s="13">
        <f t="shared" si="9"/>
        <v>100</v>
      </c>
      <c r="G274" s="13">
        <f t="shared" si="10"/>
        <v>100</v>
      </c>
      <c r="H274" s="13">
        <v>53119.195380000005</v>
      </c>
      <c r="I274" s="13">
        <f t="shared" si="11"/>
        <v>123.8759351102204</v>
      </c>
      <c r="J274" s="22"/>
    </row>
    <row r="275" spans="1:10" ht="45" x14ac:dyDescent="0.25">
      <c r="A275" s="10" t="s">
        <v>238</v>
      </c>
      <c r="B275" s="25" t="s">
        <v>557</v>
      </c>
      <c r="C275" s="13">
        <v>190469.3</v>
      </c>
      <c r="D275" s="13">
        <v>190469.3</v>
      </c>
      <c r="E275" s="13">
        <v>77040.431230000002</v>
      </c>
      <c r="F275" s="13">
        <f t="shared" si="9"/>
        <v>40.447689590920952</v>
      </c>
      <c r="G275" s="13">
        <f t="shared" si="10"/>
        <v>40.447689590920952</v>
      </c>
      <c r="H275" s="13">
        <v>110079.92356</v>
      </c>
      <c r="I275" s="13">
        <f t="shared" si="11"/>
        <v>69.985905457145833</v>
      </c>
    </row>
    <row r="276" spans="1:10" ht="45" x14ac:dyDescent="0.25">
      <c r="A276" s="10" t="s">
        <v>239</v>
      </c>
      <c r="B276" s="25" t="s">
        <v>558</v>
      </c>
      <c r="C276" s="13">
        <v>891768.4</v>
      </c>
      <c r="D276" s="13">
        <v>891768.4</v>
      </c>
      <c r="E276" s="13">
        <v>537341.30000000005</v>
      </c>
      <c r="F276" s="13">
        <f t="shared" si="9"/>
        <v>60.255700919655823</v>
      </c>
      <c r="G276" s="13">
        <f t="shared" si="10"/>
        <v>60.255700919655823</v>
      </c>
      <c r="H276" s="13">
        <v>928441.61503999995</v>
      </c>
      <c r="I276" s="13">
        <f t="shared" si="11"/>
        <v>57.875615579429819</v>
      </c>
    </row>
    <row r="277" spans="1:10" ht="45" x14ac:dyDescent="0.25">
      <c r="A277" s="10" t="s">
        <v>1045</v>
      </c>
      <c r="B277" s="25" t="s">
        <v>1046</v>
      </c>
      <c r="C277" s="13">
        <v>0</v>
      </c>
      <c r="D277" s="13">
        <v>0</v>
      </c>
      <c r="E277" s="13">
        <v>0</v>
      </c>
      <c r="F277" s="13">
        <v>0</v>
      </c>
      <c r="G277" s="13">
        <v>0</v>
      </c>
      <c r="H277" s="13">
        <v>517327.94675999996</v>
      </c>
      <c r="I277" s="13">
        <v>0</v>
      </c>
    </row>
    <row r="278" spans="1:10" ht="60" x14ac:dyDescent="0.25">
      <c r="A278" s="10" t="s">
        <v>1047</v>
      </c>
      <c r="B278" s="25" t="s">
        <v>1048</v>
      </c>
      <c r="C278" s="13">
        <v>0</v>
      </c>
      <c r="D278" s="13">
        <v>0</v>
      </c>
      <c r="E278" s="13">
        <v>0</v>
      </c>
      <c r="F278" s="13">
        <v>0</v>
      </c>
      <c r="G278" s="13">
        <v>0</v>
      </c>
      <c r="H278" s="13">
        <v>517327.94675999996</v>
      </c>
      <c r="I278" s="13">
        <v>0</v>
      </c>
    </row>
    <row r="279" spans="1:10" ht="60" x14ac:dyDescent="0.25">
      <c r="A279" s="10" t="s">
        <v>240</v>
      </c>
      <c r="B279" s="25" t="s">
        <v>559</v>
      </c>
      <c r="C279" s="13">
        <v>42545.7</v>
      </c>
      <c r="D279" s="13">
        <v>42545.7</v>
      </c>
      <c r="E279" s="13">
        <v>32487.729629999998</v>
      </c>
      <c r="F279" s="13">
        <f t="shared" si="9"/>
        <v>76.359607739442524</v>
      </c>
      <c r="G279" s="13">
        <f t="shared" si="10"/>
        <v>76.359607739442524</v>
      </c>
      <c r="H279" s="13">
        <v>26429.05</v>
      </c>
      <c r="I279" s="13">
        <f t="shared" si="11"/>
        <v>122.92431861909527</v>
      </c>
    </row>
    <row r="280" spans="1:10" ht="45" x14ac:dyDescent="0.25">
      <c r="A280" s="10" t="s">
        <v>241</v>
      </c>
      <c r="B280" s="25" t="s">
        <v>560</v>
      </c>
      <c r="C280" s="13">
        <v>258997.7</v>
      </c>
      <c r="D280" s="13">
        <v>258997.7</v>
      </c>
      <c r="E280" s="13">
        <v>3628.8166699999997</v>
      </c>
      <c r="F280" s="13">
        <f t="shared" ref="F280:F347" si="12">E280/C280*100</f>
        <v>1.4010999595749303</v>
      </c>
      <c r="G280" s="13">
        <f t="shared" ref="G280:G347" si="13">E280/D280*100</f>
        <v>1.4010999595749303</v>
      </c>
      <c r="H280" s="13">
        <v>239137.2</v>
      </c>
      <c r="I280" s="13">
        <f t="shared" si="11"/>
        <v>1.5174622225233045</v>
      </c>
    </row>
    <row r="281" spans="1:10" ht="45" x14ac:dyDescent="0.25">
      <c r="A281" s="10" t="s">
        <v>242</v>
      </c>
      <c r="B281" s="25" t="s">
        <v>561</v>
      </c>
      <c r="C281" s="13">
        <v>258997.7</v>
      </c>
      <c r="D281" s="13">
        <v>258997.7</v>
      </c>
      <c r="E281" s="13">
        <v>3628.8166699999997</v>
      </c>
      <c r="F281" s="13">
        <f t="shared" si="12"/>
        <v>1.4010999595749303</v>
      </c>
      <c r="G281" s="13">
        <f t="shared" si="13"/>
        <v>1.4010999595749303</v>
      </c>
      <c r="H281" s="13">
        <v>239137.2</v>
      </c>
      <c r="I281" s="13">
        <f t="shared" si="11"/>
        <v>1.5174622225233045</v>
      </c>
    </row>
    <row r="282" spans="1:10" ht="60" x14ac:dyDescent="0.25">
      <c r="A282" s="10" t="s">
        <v>1049</v>
      </c>
      <c r="B282" s="25" t="s">
        <v>1050</v>
      </c>
      <c r="C282" s="13">
        <v>0</v>
      </c>
      <c r="D282" s="13">
        <v>0</v>
      </c>
      <c r="E282" s="13">
        <v>0</v>
      </c>
      <c r="F282" s="13">
        <v>0</v>
      </c>
      <c r="G282" s="13">
        <v>0</v>
      </c>
      <c r="H282" s="13">
        <v>22344.649229999999</v>
      </c>
      <c r="I282" s="13">
        <v>0</v>
      </c>
    </row>
    <row r="283" spans="1:10" ht="60" x14ac:dyDescent="0.25">
      <c r="A283" s="10" t="s">
        <v>1051</v>
      </c>
      <c r="B283" s="25" t="s">
        <v>1052</v>
      </c>
      <c r="C283" s="13">
        <v>0</v>
      </c>
      <c r="D283" s="13">
        <v>0</v>
      </c>
      <c r="E283" s="13">
        <v>0</v>
      </c>
      <c r="F283" s="13">
        <v>0</v>
      </c>
      <c r="G283" s="13">
        <v>0</v>
      </c>
      <c r="H283" s="13">
        <v>22344.649229999999</v>
      </c>
      <c r="I283" s="13">
        <v>0</v>
      </c>
    </row>
    <row r="284" spans="1:10" ht="30" x14ac:dyDescent="0.25">
      <c r="A284" s="10" t="s">
        <v>243</v>
      </c>
      <c r="B284" s="25" t="s">
        <v>562</v>
      </c>
      <c r="C284" s="13">
        <v>7294.1</v>
      </c>
      <c r="D284" s="13">
        <v>7294.1</v>
      </c>
      <c r="E284" s="13">
        <v>1660.91572</v>
      </c>
      <c r="F284" s="13">
        <f t="shared" si="12"/>
        <v>22.770673832275399</v>
      </c>
      <c r="G284" s="13">
        <f t="shared" si="13"/>
        <v>22.770673832275399</v>
      </c>
      <c r="H284" s="13">
        <v>7436.8410000000003</v>
      </c>
      <c r="I284" s="13">
        <f t="shared" si="11"/>
        <v>22.333618804005624</v>
      </c>
    </row>
    <row r="285" spans="1:10" ht="30" x14ac:dyDescent="0.25">
      <c r="A285" s="10" t="s">
        <v>244</v>
      </c>
      <c r="B285" s="25" t="s">
        <v>563</v>
      </c>
      <c r="C285" s="13">
        <v>7294.1</v>
      </c>
      <c r="D285" s="13">
        <v>7294.1</v>
      </c>
      <c r="E285" s="13">
        <v>1660.91572</v>
      </c>
      <c r="F285" s="13">
        <f t="shared" si="12"/>
        <v>22.770673832275399</v>
      </c>
      <c r="G285" s="13">
        <f t="shared" si="13"/>
        <v>22.770673832275399</v>
      </c>
      <c r="H285" s="13">
        <v>7436.8410000000003</v>
      </c>
      <c r="I285" s="13">
        <f t="shared" ref="I285:I350" si="14">E285/H285*100</f>
        <v>22.333618804005624</v>
      </c>
    </row>
    <row r="286" spans="1:10" ht="30" x14ac:dyDescent="0.25">
      <c r="A286" s="10" t="s">
        <v>924</v>
      </c>
      <c r="B286" s="25" t="s">
        <v>907</v>
      </c>
      <c r="C286" s="13">
        <v>7637.5</v>
      </c>
      <c r="D286" s="13">
        <v>7637.5</v>
      </c>
      <c r="E286" s="13">
        <v>6953.2</v>
      </c>
      <c r="F286" s="13">
        <f t="shared" si="12"/>
        <v>91.040261865793781</v>
      </c>
      <c r="G286" s="13">
        <f t="shared" si="13"/>
        <v>91.040261865793781</v>
      </c>
      <c r="H286" s="13">
        <v>0</v>
      </c>
      <c r="I286" s="13">
        <v>0</v>
      </c>
    </row>
    <row r="287" spans="1:10" ht="30" x14ac:dyDescent="0.25">
      <c r="A287" s="10" t="s">
        <v>925</v>
      </c>
      <c r="B287" s="25" t="s">
        <v>908</v>
      </c>
      <c r="C287" s="13">
        <v>7637.5</v>
      </c>
      <c r="D287" s="13">
        <v>7637.5</v>
      </c>
      <c r="E287" s="13">
        <v>6953.2</v>
      </c>
      <c r="F287" s="13">
        <f t="shared" si="12"/>
        <v>91.040261865793781</v>
      </c>
      <c r="G287" s="13">
        <f t="shared" si="13"/>
        <v>91.040261865793781</v>
      </c>
      <c r="H287" s="13">
        <v>0</v>
      </c>
      <c r="I287" s="13">
        <v>0</v>
      </c>
    </row>
    <row r="288" spans="1:10" ht="45" x14ac:dyDescent="0.25">
      <c r="A288" s="10" t="s">
        <v>926</v>
      </c>
      <c r="B288" s="25" t="s">
        <v>909</v>
      </c>
      <c r="C288" s="13">
        <v>5571</v>
      </c>
      <c r="D288" s="13">
        <v>5571</v>
      </c>
      <c r="E288" s="13">
        <v>2136.0193199999999</v>
      </c>
      <c r="F288" s="13">
        <f t="shared" si="12"/>
        <v>38.341757673667203</v>
      </c>
      <c r="G288" s="13">
        <f t="shared" si="13"/>
        <v>38.341757673667203</v>
      </c>
      <c r="H288" s="13">
        <v>0</v>
      </c>
      <c r="I288" s="13">
        <v>0</v>
      </c>
    </row>
    <row r="289" spans="1:11" ht="60" x14ac:dyDescent="0.25">
      <c r="A289" s="10" t="s">
        <v>946</v>
      </c>
      <c r="B289" s="25" t="s">
        <v>967</v>
      </c>
      <c r="C289" s="13">
        <v>107961.5</v>
      </c>
      <c r="D289" s="13">
        <v>107961.5</v>
      </c>
      <c r="E289" s="13">
        <v>0</v>
      </c>
      <c r="F289" s="13">
        <f t="shared" si="12"/>
        <v>0</v>
      </c>
      <c r="G289" s="13">
        <f t="shared" si="13"/>
        <v>0</v>
      </c>
      <c r="H289" s="13">
        <v>0</v>
      </c>
      <c r="I289" s="13">
        <v>0</v>
      </c>
    </row>
    <row r="290" spans="1:11" ht="75" x14ac:dyDescent="0.25">
      <c r="A290" s="10" t="s">
        <v>947</v>
      </c>
      <c r="B290" s="25" t="s">
        <v>968</v>
      </c>
      <c r="C290" s="13">
        <v>107961.5</v>
      </c>
      <c r="D290" s="13">
        <v>107961.5</v>
      </c>
      <c r="E290" s="13">
        <v>0</v>
      </c>
      <c r="F290" s="13">
        <f t="shared" si="12"/>
        <v>0</v>
      </c>
      <c r="G290" s="13">
        <f t="shared" si="13"/>
        <v>0</v>
      </c>
      <c r="H290" s="13">
        <v>0</v>
      </c>
      <c r="I290" s="13">
        <v>0</v>
      </c>
    </row>
    <row r="291" spans="1:11" ht="15" x14ac:dyDescent="0.25">
      <c r="A291" s="10" t="s">
        <v>245</v>
      </c>
      <c r="B291" s="25" t="s">
        <v>564</v>
      </c>
      <c r="C291" s="13">
        <v>0</v>
      </c>
      <c r="D291" s="13">
        <v>0</v>
      </c>
      <c r="E291" s="13">
        <v>141.49079999999998</v>
      </c>
      <c r="F291" s="13">
        <v>0</v>
      </c>
      <c r="G291" s="13">
        <v>0</v>
      </c>
      <c r="H291" s="13">
        <v>153.14861999999999</v>
      </c>
      <c r="I291" s="13">
        <f t="shared" si="14"/>
        <v>92.387903985031002</v>
      </c>
    </row>
    <row r="292" spans="1:11" ht="15" x14ac:dyDescent="0.25">
      <c r="A292" s="10" t="s">
        <v>246</v>
      </c>
      <c r="B292" s="25" t="s">
        <v>565</v>
      </c>
      <c r="C292" s="13">
        <v>0</v>
      </c>
      <c r="D292" s="13">
        <v>0</v>
      </c>
      <c r="E292" s="13">
        <v>141.49079999999998</v>
      </c>
      <c r="F292" s="13">
        <v>0</v>
      </c>
      <c r="G292" s="13">
        <v>0</v>
      </c>
      <c r="H292" s="13">
        <v>153.14861999999999</v>
      </c>
      <c r="I292" s="13">
        <f t="shared" si="14"/>
        <v>92.387903985031002</v>
      </c>
      <c r="K292" s="22"/>
    </row>
    <row r="293" spans="1:11" ht="14.25" x14ac:dyDescent="0.2">
      <c r="A293" s="9" t="s">
        <v>247</v>
      </c>
      <c r="B293" s="50" t="s">
        <v>566</v>
      </c>
      <c r="C293" s="11">
        <v>2774224.7</v>
      </c>
      <c r="D293" s="11">
        <v>2774224.7</v>
      </c>
      <c r="E293" s="11">
        <v>1982649.8735799999</v>
      </c>
      <c r="F293" s="11">
        <f t="shared" si="12"/>
        <v>71.466809216283011</v>
      </c>
      <c r="G293" s="11">
        <f t="shared" si="13"/>
        <v>71.466809216283011</v>
      </c>
      <c r="H293" s="11">
        <v>1993879.4131099998</v>
      </c>
      <c r="I293" s="11">
        <f t="shared" si="14"/>
        <v>99.436799464593278</v>
      </c>
      <c r="J293" s="22"/>
      <c r="K293" s="22"/>
    </row>
    <row r="294" spans="1:11" ht="30" x14ac:dyDescent="0.25">
      <c r="A294" s="10" t="s">
        <v>248</v>
      </c>
      <c r="B294" s="25" t="s">
        <v>567</v>
      </c>
      <c r="C294" s="13">
        <v>32125.599999999999</v>
      </c>
      <c r="D294" s="13">
        <v>32125.599999999999</v>
      </c>
      <c r="E294" s="13">
        <v>23344.275000000001</v>
      </c>
      <c r="F294" s="13">
        <f t="shared" si="12"/>
        <v>72.665646711656748</v>
      </c>
      <c r="G294" s="13">
        <f t="shared" si="13"/>
        <v>72.665646711656748</v>
      </c>
      <c r="H294" s="13">
        <v>30157.5</v>
      </c>
      <c r="I294" s="13">
        <f t="shared" si="14"/>
        <v>77.407858741606574</v>
      </c>
    </row>
    <row r="295" spans="1:11" ht="45" x14ac:dyDescent="0.25">
      <c r="A295" s="10" t="s">
        <v>249</v>
      </c>
      <c r="B295" s="25" t="s">
        <v>568</v>
      </c>
      <c r="C295" s="13">
        <v>32125.599999999999</v>
      </c>
      <c r="D295" s="13">
        <v>32125.599999999999</v>
      </c>
      <c r="E295" s="13">
        <v>23344.275000000001</v>
      </c>
      <c r="F295" s="13">
        <f t="shared" si="12"/>
        <v>72.665646711656748</v>
      </c>
      <c r="G295" s="13">
        <f t="shared" si="13"/>
        <v>72.665646711656748</v>
      </c>
      <c r="H295" s="13">
        <v>30157.5</v>
      </c>
      <c r="I295" s="13">
        <f t="shared" si="14"/>
        <v>77.407858741606574</v>
      </c>
    </row>
    <row r="296" spans="1:11" ht="45" x14ac:dyDescent="0.25">
      <c r="A296" s="10" t="s">
        <v>250</v>
      </c>
      <c r="B296" s="25" t="s">
        <v>569</v>
      </c>
      <c r="C296" s="13">
        <v>3886.1</v>
      </c>
      <c r="D296" s="13">
        <v>3886.1</v>
      </c>
      <c r="E296" s="13">
        <v>3886.1</v>
      </c>
      <c r="F296" s="13">
        <f t="shared" si="12"/>
        <v>100</v>
      </c>
      <c r="G296" s="13">
        <f t="shared" si="13"/>
        <v>100</v>
      </c>
      <c r="H296" s="13"/>
      <c r="I296" s="13">
        <v>0</v>
      </c>
    </row>
    <row r="297" spans="1:11" ht="60" x14ac:dyDescent="0.25">
      <c r="A297" s="10" t="s">
        <v>251</v>
      </c>
      <c r="B297" s="25" t="s">
        <v>570</v>
      </c>
      <c r="C297" s="13">
        <v>3886.1</v>
      </c>
      <c r="D297" s="13">
        <v>3886.1</v>
      </c>
      <c r="E297" s="13">
        <v>3886.1</v>
      </c>
      <c r="F297" s="13">
        <f t="shared" si="12"/>
        <v>100</v>
      </c>
      <c r="G297" s="13">
        <f t="shared" si="13"/>
        <v>100</v>
      </c>
      <c r="H297" s="13"/>
      <c r="I297" s="13">
        <v>0</v>
      </c>
    </row>
    <row r="298" spans="1:11" ht="30" x14ac:dyDescent="0.25">
      <c r="A298" s="10" t="s">
        <v>252</v>
      </c>
      <c r="B298" s="25" t="s">
        <v>571</v>
      </c>
      <c r="C298" s="13">
        <v>19156.2</v>
      </c>
      <c r="D298" s="13">
        <v>19156.2</v>
      </c>
      <c r="E298" s="13">
        <v>4371.1075199999996</v>
      </c>
      <c r="F298" s="13">
        <f t="shared" si="12"/>
        <v>22.818239107965042</v>
      </c>
      <c r="G298" s="13">
        <f t="shared" si="13"/>
        <v>22.818239107965042</v>
      </c>
      <c r="H298" s="13"/>
      <c r="I298" s="13">
        <v>0</v>
      </c>
    </row>
    <row r="299" spans="1:11" ht="30" x14ac:dyDescent="0.25">
      <c r="A299" s="10" t="s">
        <v>253</v>
      </c>
      <c r="B299" s="25" t="s">
        <v>572</v>
      </c>
      <c r="C299" s="13">
        <v>19156.2</v>
      </c>
      <c r="D299" s="13">
        <v>19156.2</v>
      </c>
      <c r="E299" s="13">
        <v>4371.1075199999996</v>
      </c>
      <c r="F299" s="13">
        <f t="shared" si="12"/>
        <v>22.818239107965042</v>
      </c>
      <c r="G299" s="13">
        <f t="shared" si="13"/>
        <v>22.818239107965042</v>
      </c>
      <c r="H299" s="13"/>
      <c r="I299" s="13">
        <v>0</v>
      </c>
    </row>
    <row r="300" spans="1:11" ht="30" x14ac:dyDescent="0.25">
      <c r="A300" s="10" t="s">
        <v>254</v>
      </c>
      <c r="B300" s="25" t="s">
        <v>573</v>
      </c>
      <c r="C300" s="13">
        <v>300517.3</v>
      </c>
      <c r="D300" s="13">
        <v>300517.3</v>
      </c>
      <c r="E300" s="13">
        <v>208188.37268999999</v>
      </c>
      <c r="F300" s="13">
        <f t="shared" si="12"/>
        <v>69.276668161866212</v>
      </c>
      <c r="G300" s="13">
        <f t="shared" si="13"/>
        <v>69.276668161866212</v>
      </c>
      <c r="H300" s="13">
        <v>202564.35365999999</v>
      </c>
      <c r="I300" s="13">
        <f t="shared" si="14"/>
        <v>102.77641101624415</v>
      </c>
    </row>
    <row r="301" spans="1:11" ht="30" x14ac:dyDescent="0.25">
      <c r="A301" s="10" t="s">
        <v>255</v>
      </c>
      <c r="B301" s="25" t="s">
        <v>574</v>
      </c>
      <c r="C301" s="13">
        <v>300517.3</v>
      </c>
      <c r="D301" s="13">
        <v>300517.3</v>
      </c>
      <c r="E301" s="13">
        <v>208188.37268999999</v>
      </c>
      <c r="F301" s="13">
        <f t="shared" si="12"/>
        <v>69.276668161866212</v>
      </c>
      <c r="G301" s="13">
        <f t="shared" si="13"/>
        <v>69.276668161866212</v>
      </c>
      <c r="H301" s="13">
        <v>202564.35365999999</v>
      </c>
      <c r="I301" s="13">
        <f t="shared" si="14"/>
        <v>102.77641101624415</v>
      </c>
    </row>
    <row r="302" spans="1:11" s="12" customFormat="1" ht="90" x14ac:dyDescent="0.25">
      <c r="A302" s="10" t="s">
        <v>256</v>
      </c>
      <c r="B302" s="25" t="s">
        <v>575</v>
      </c>
      <c r="C302" s="13">
        <v>30081</v>
      </c>
      <c r="D302" s="13">
        <v>30081</v>
      </c>
      <c r="E302" s="13">
        <v>27104.831999999999</v>
      </c>
      <c r="F302" s="13">
        <f t="shared" si="12"/>
        <v>90.106153385858178</v>
      </c>
      <c r="G302" s="13">
        <f t="shared" si="13"/>
        <v>90.106153385858178</v>
      </c>
      <c r="H302" s="13">
        <v>43238.016000000003</v>
      </c>
      <c r="I302" s="13">
        <f t="shared" si="14"/>
        <v>62.687501665201282</v>
      </c>
    </row>
    <row r="303" spans="1:11" ht="90" x14ac:dyDescent="0.25">
      <c r="A303" s="10" t="s">
        <v>257</v>
      </c>
      <c r="B303" s="25" t="s">
        <v>576</v>
      </c>
      <c r="C303" s="13">
        <v>30081</v>
      </c>
      <c r="D303" s="13">
        <v>30081</v>
      </c>
      <c r="E303" s="13">
        <v>27104.831999999999</v>
      </c>
      <c r="F303" s="13">
        <f t="shared" si="12"/>
        <v>90.106153385858178</v>
      </c>
      <c r="G303" s="13">
        <f t="shared" si="13"/>
        <v>90.106153385858178</v>
      </c>
      <c r="H303" s="13">
        <v>43238.016000000003</v>
      </c>
      <c r="I303" s="13">
        <f t="shared" si="14"/>
        <v>62.687501665201282</v>
      </c>
    </row>
    <row r="304" spans="1:11" ht="45" x14ac:dyDescent="0.25">
      <c r="A304" s="10" t="s">
        <v>258</v>
      </c>
      <c r="B304" s="25" t="s">
        <v>577</v>
      </c>
      <c r="C304" s="13">
        <v>5656</v>
      </c>
      <c r="D304" s="13">
        <v>5656</v>
      </c>
      <c r="E304" s="13">
        <v>5012.91</v>
      </c>
      <c r="F304" s="13">
        <f t="shared" si="12"/>
        <v>88.629950495049499</v>
      </c>
      <c r="G304" s="13">
        <f t="shared" si="13"/>
        <v>88.629950495049499</v>
      </c>
      <c r="H304" s="13">
        <v>12836.286</v>
      </c>
      <c r="I304" s="13">
        <f t="shared" si="14"/>
        <v>39.052651210794146</v>
      </c>
    </row>
    <row r="305" spans="1:10" ht="60" x14ac:dyDescent="0.25">
      <c r="A305" s="10" t="s">
        <v>259</v>
      </c>
      <c r="B305" s="25" t="s">
        <v>578</v>
      </c>
      <c r="C305" s="13">
        <v>5656</v>
      </c>
      <c r="D305" s="13">
        <v>5656</v>
      </c>
      <c r="E305" s="13">
        <v>5012.91</v>
      </c>
      <c r="F305" s="13">
        <f t="shared" si="12"/>
        <v>88.629950495049499</v>
      </c>
      <c r="G305" s="13">
        <f t="shared" si="13"/>
        <v>88.629950495049499</v>
      </c>
      <c r="H305" s="13">
        <v>12836.286</v>
      </c>
      <c r="I305" s="13">
        <f t="shared" si="14"/>
        <v>39.052651210794146</v>
      </c>
    </row>
    <row r="306" spans="1:10" ht="45" x14ac:dyDescent="0.25">
      <c r="A306" s="10" t="s">
        <v>260</v>
      </c>
      <c r="B306" s="25" t="s">
        <v>579</v>
      </c>
      <c r="C306" s="13">
        <v>36341.699999999997</v>
      </c>
      <c r="D306" s="13">
        <v>36341.699999999997</v>
      </c>
      <c r="E306" s="13">
        <v>21978.106780000002</v>
      </c>
      <c r="F306" s="13">
        <f t="shared" si="12"/>
        <v>60.476275958471959</v>
      </c>
      <c r="G306" s="13">
        <f t="shared" si="13"/>
        <v>60.476275958471959</v>
      </c>
      <c r="H306" s="13">
        <v>23541.837210000002</v>
      </c>
      <c r="I306" s="13">
        <f t="shared" si="14"/>
        <v>93.357653372372468</v>
      </c>
    </row>
    <row r="307" spans="1:10" ht="60" x14ac:dyDescent="0.25">
      <c r="A307" s="10" t="s">
        <v>261</v>
      </c>
      <c r="B307" s="25" t="s">
        <v>580</v>
      </c>
      <c r="C307" s="13">
        <v>36341.699999999997</v>
      </c>
      <c r="D307" s="13">
        <v>36341.699999999997</v>
      </c>
      <c r="E307" s="13">
        <v>21978.106780000002</v>
      </c>
      <c r="F307" s="13">
        <f t="shared" si="12"/>
        <v>60.476275958471959</v>
      </c>
      <c r="G307" s="13">
        <f t="shared" si="13"/>
        <v>60.476275958471959</v>
      </c>
      <c r="H307" s="13">
        <v>23541.837210000002</v>
      </c>
      <c r="I307" s="13">
        <f t="shared" si="14"/>
        <v>93.357653372372468</v>
      </c>
    </row>
    <row r="308" spans="1:10" ht="60" x14ac:dyDescent="0.25">
      <c r="A308" s="10" t="s">
        <v>927</v>
      </c>
      <c r="B308" s="25" t="s">
        <v>910</v>
      </c>
      <c r="C308" s="13">
        <v>4671.3</v>
      </c>
      <c r="D308" s="13">
        <v>4671.3</v>
      </c>
      <c r="E308" s="13">
        <v>3580.65</v>
      </c>
      <c r="F308" s="13">
        <f t="shared" si="12"/>
        <v>76.65210969109242</v>
      </c>
      <c r="G308" s="13">
        <f t="shared" si="13"/>
        <v>76.65210969109242</v>
      </c>
      <c r="H308" s="13"/>
      <c r="I308" s="13">
        <v>0</v>
      </c>
    </row>
    <row r="309" spans="1:10" ht="60" x14ac:dyDescent="0.25">
      <c r="A309" s="10" t="s">
        <v>928</v>
      </c>
      <c r="B309" s="25" t="s">
        <v>911</v>
      </c>
      <c r="C309" s="13">
        <v>4671.3</v>
      </c>
      <c r="D309" s="13">
        <v>4671.3</v>
      </c>
      <c r="E309" s="13">
        <v>3580.65</v>
      </c>
      <c r="F309" s="13">
        <f t="shared" si="12"/>
        <v>76.65210969109242</v>
      </c>
      <c r="G309" s="13">
        <f t="shared" si="13"/>
        <v>76.65210969109242</v>
      </c>
      <c r="H309" s="13"/>
      <c r="I309" s="13">
        <v>0</v>
      </c>
    </row>
    <row r="310" spans="1:10" ht="45" x14ac:dyDescent="0.25">
      <c r="A310" s="10" t="s">
        <v>262</v>
      </c>
      <c r="B310" s="25" t="s">
        <v>581</v>
      </c>
      <c r="C310" s="13">
        <v>72063.899999999994</v>
      </c>
      <c r="D310" s="13">
        <v>72063.899999999994</v>
      </c>
      <c r="E310" s="13">
        <v>70199.599220000004</v>
      </c>
      <c r="F310" s="13">
        <f t="shared" si="12"/>
        <v>97.412989333078016</v>
      </c>
      <c r="G310" s="13">
        <f t="shared" si="13"/>
        <v>97.412989333078016</v>
      </c>
      <c r="H310" s="13">
        <v>68538.720010000005</v>
      </c>
      <c r="I310" s="13">
        <f t="shared" si="14"/>
        <v>102.42327141469474</v>
      </c>
    </row>
    <row r="311" spans="1:10" ht="60" x14ac:dyDescent="0.25">
      <c r="A311" s="10" t="s">
        <v>263</v>
      </c>
      <c r="B311" s="25" t="s">
        <v>582</v>
      </c>
      <c r="C311" s="13">
        <v>72063.899999999994</v>
      </c>
      <c r="D311" s="13">
        <v>72063.899999999994</v>
      </c>
      <c r="E311" s="13">
        <v>70199.599220000004</v>
      </c>
      <c r="F311" s="13">
        <f t="shared" si="12"/>
        <v>97.412989333078016</v>
      </c>
      <c r="G311" s="13">
        <f t="shared" si="13"/>
        <v>97.412989333078016</v>
      </c>
      <c r="H311" s="13">
        <v>68538.720010000005</v>
      </c>
      <c r="I311" s="13">
        <f t="shared" si="14"/>
        <v>102.42327141469474</v>
      </c>
    </row>
    <row r="312" spans="1:10" ht="45" x14ac:dyDescent="0.25">
      <c r="A312" s="10" t="s">
        <v>264</v>
      </c>
      <c r="B312" s="25" t="s">
        <v>583</v>
      </c>
      <c r="C312" s="13">
        <v>31</v>
      </c>
      <c r="D312" s="13">
        <v>31</v>
      </c>
      <c r="E312" s="13">
        <v>22.104740000000003</v>
      </c>
      <c r="F312" s="13">
        <f t="shared" si="12"/>
        <v>71.305612903225807</v>
      </c>
      <c r="G312" s="13">
        <f t="shared" si="13"/>
        <v>71.305612903225807</v>
      </c>
      <c r="H312" s="13">
        <v>22.37668</v>
      </c>
      <c r="I312" s="13">
        <f t="shared" si="14"/>
        <v>98.784716946392422</v>
      </c>
    </row>
    <row r="313" spans="1:10" s="12" customFormat="1" ht="45" x14ac:dyDescent="0.25">
      <c r="A313" s="10" t="s">
        <v>265</v>
      </c>
      <c r="B313" s="25" t="s">
        <v>584</v>
      </c>
      <c r="C313" s="13">
        <v>31</v>
      </c>
      <c r="D313" s="13">
        <v>31</v>
      </c>
      <c r="E313" s="13">
        <v>22.104740000000003</v>
      </c>
      <c r="F313" s="13">
        <f t="shared" si="12"/>
        <v>71.305612903225807</v>
      </c>
      <c r="G313" s="13">
        <f t="shared" si="13"/>
        <v>71.305612903225807</v>
      </c>
      <c r="H313" s="13">
        <v>22.37668</v>
      </c>
      <c r="I313" s="13">
        <f t="shared" si="14"/>
        <v>98.784716946392422</v>
      </c>
    </row>
    <row r="314" spans="1:10" ht="30" x14ac:dyDescent="0.25">
      <c r="A314" s="10" t="s">
        <v>266</v>
      </c>
      <c r="B314" s="25" t="s">
        <v>585</v>
      </c>
      <c r="C314" s="13">
        <v>981616.9</v>
      </c>
      <c r="D314" s="13">
        <v>981616.9</v>
      </c>
      <c r="E314" s="13">
        <v>770095.47054999997</v>
      </c>
      <c r="F314" s="13">
        <f t="shared" si="12"/>
        <v>78.451733109933201</v>
      </c>
      <c r="G314" s="13">
        <f t="shared" si="13"/>
        <v>78.451733109933201</v>
      </c>
      <c r="H314" s="13">
        <v>814247.40989000001</v>
      </c>
      <c r="I314" s="13">
        <f t="shared" si="14"/>
        <v>94.577576937461217</v>
      </c>
    </row>
    <row r="315" spans="1:10" ht="30" x14ac:dyDescent="0.25">
      <c r="A315" s="10" t="s">
        <v>267</v>
      </c>
      <c r="B315" s="25" t="s">
        <v>586</v>
      </c>
      <c r="C315" s="13">
        <v>981616.9</v>
      </c>
      <c r="D315" s="13">
        <v>981616.9</v>
      </c>
      <c r="E315" s="13">
        <v>770095.47054999997</v>
      </c>
      <c r="F315" s="13">
        <f t="shared" si="12"/>
        <v>78.451733109933201</v>
      </c>
      <c r="G315" s="13">
        <f t="shared" si="13"/>
        <v>78.451733109933201</v>
      </c>
      <c r="H315" s="13">
        <v>814247.40989000001</v>
      </c>
      <c r="I315" s="13">
        <f t="shared" si="14"/>
        <v>94.577576937461217</v>
      </c>
    </row>
    <row r="316" spans="1:10" ht="30" x14ac:dyDescent="0.25">
      <c r="A316" s="10" t="s">
        <v>268</v>
      </c>
      <c r="B316" s="25" t="s">
        <v>587</v>
      </c>
      <c r="C316" s="13">
        <v>9882.1</v>
      </c>
      <c r="D316" s="13">
        <v>9882.1</v>
      </c>
      <c r="E316" s="13">
        <v>8598.39012</v>
      </c>
      <c r="F316" s="13">
        <f t="shared" si="12"/>
        <v>87.009746106596779</v>
      </c>
      <c r="G316" s="13">
        <f t="shared" si="13"/>
        <v>87.009746106596779</v>
      </c>
      <c r="H316" s="13">
        <v>7723.9447300000002</v>
      </c>
      <c r="I316" s="13">
        <f t="shared" si="14"/>
        <v>111.32122795498046</v>
      </c>
      <c r="J316" s="22">
        <f>H326+H328</f>
        <v>203136.32834000001</v>
      </c>
    </row>
    <row r="317" spans="1:10" ht="45" x14ac:dyDescent="0.25">
      <c r="A317" s="10" t="s">
        <v>269</v>
      </c>
      <c r="B317" s="25" t="s">
        <v>588</v>
      </c>
      <c r="C317" s="13">
        <v>9882.1</v>
      </c>
      <c r="D317" s="13">
        <v>9882.1</v>
      </c>
      <c r="E317" s="13">
        <v>8598.39012</v>
      </c>
      <c r="F317" s="13">
        <f t="shared" si="12"/>
        <v>87.009746106596779</v>
      </c>
      <c r="G317" s="13">
        <f t="shared" si="13"/>
        <v>87.009746106596779</v>
      </c>
      <c r="H317" s="13">
        <v>7723.9447300000002</v>
      </c>
      <c r="I317" s="13">
        <f t="shared" si="14"/>
        <v>111.32122795498046</v>
      </c>
    </row>
    <row r="318" spans="1:10" s="12" customFormat="1" ht="60" x14ac:dyDescent="0.25">
      <c r="A318" s="10" t="s">
        <v>270</v>
      </c>
      <c r="B318" s="25" t="s">
        <v>589</v>
      </c>
      <c r="C318" s="13">
        <v>8807.2999999999993</v>
      </c>
      <c r="D318" s="13">
        <v>8807.2999999999993</v>
      </c>
      <c r="E318" s="13">
        <v>3764.2255599999999</v>
      </c>
      <c r="F318" s="13">
        <f t="shared" si="12"/>
        <v>42.739835818014605</v>
      </c>
      <c r="G318" s="13">
        <f t="shared" si="13"/>
        <v>42.739835818014605</v>
      </c>
      <c r="H318" s="13">
        <v>3602.5038300000001</v>
      </c>
      <c r="I318" s="13">
        <f t="shared" si="14"/>
        <v>104.48914803790782</v>
      </c>
    </row>
    <row r="319" spans="1:10" ht="60" x14ac:dyDescent="0.25">
      <c r="A319" s="10" t="s">
        <v>271</v>
      </c>
      <c r="B319" s="25" t="s">
        <v>590</v>
      </c>
      <c r="C319" s="13">
        <v>8807.2999999999993</v>
      </c>
      <c r="D319" s="13">
        <v>8807.2999999999993</v>
      </c>
      <c r="E319" s="13">
        <v>3764.2255599999999</v>
      </c>
      <c r="F319" s="13">
        <f t="shared" si="12"/>
        <v>42.739835818014605</v>
      </c>
      <c r="G319" s="13">
        <f t="shared" si="13"/>
        <v>42.739835818014605</v>
      </c>
      <c r="H319" s="13">
        <v>3602.5038300000001</v>
      </c>
      <c r="I319" s="13">
        <f t="shared" si="14"/>
        <v>104.48914803790782</v>
      </c>
    </row>
    <row r="320" spans="1:10" ht="45" x14ac:dyDescent="0.25">
      <c r="A320" s="10" t="s">
        <v>272</v>
      </c>
      <c r="B320" s="25" t="s">
        <v>591</v>
      </c>
      <c r="C320" s="13">
        <v>102.9</v>
      </c>
      <c r="D320" s="13">
        <v>102.9</v>
      </c>
      <c r="E320" s="13">
        <v>94.180009999999996</v>
      </c>
      <c r="F320" s="13">
        <f t="shared" si="12"/>
        <v>91.525762876579194</v>
      </c>
      <c r="G320" s="13">
        <f t="shared" si="13"/>
        <v>91.525762876579194</v>
      </c>
      <c r="H320" s="13">
        <v>43.168330000000005</v>
      </c>
      <c r="I320" s="13" t="s">
        <v>1065</v>
      </c>
    </row>
    <row r="321" spans="1:9" ht="60" x14ac:dyDescent="0.25">
      <c r="A321" s="10" t="s">
        <v>273</v>
      </c>
      <c r="B321" s="25" t="s">
        <v>592</v>
      </c>
      <c r="C321" s="13">
        <v>102.9</v>
      </c>
      <c r="D321" s="13">
        <v>102.9</v>
      </c>
      <c r="E321" s="13">
        <v>94.180009999999996</v>
      </c>
      <c r="F321" s="13">
        <f t="shared" si="12"/>
        <v>91.525762876579194</v>
      </c>
      <c r="G321" s="13">
        <f t="shared" si="13"/>
        <v>91.525762876579194</v>
      </c>
      <c r="H321" s="13">
        <v>43.168330000000005</v>
      </c>
      <c r="I321" s="13" t="s">
        <v>1065</v>
      </c>
    </row>
    <row r="322" spans="1:9" ht="30" x14ac:dyDescent="0.25">
      <c r="A322" s="10" t="s">
        <v>274</v>
      </c>
      <c r="B322" s="25" t="s">
        <v>593</v>
      </c>
      <c r="C322" s="13">
        <v>301904.3</v>
      </c>
      <c r="D322" s="13">
        <v>301904.3</v>
      </c>
      <c r="E322" s="13">
        <v>166537.14095</v>
      </c>
      <c r="F322" s="13">
        <f t="shared" si="12"/>
        <v>55.16222887517668</v>
      </c>
      <c r="G322" s="13">
        <f t="shared" si="13"/>
        <v>55.16222887517668</v>
      </c>
      <c r="H322" s="13">
        <v>210154.12755999999</v>
      </c>
      <c r="I322" s="13">
        <f t="shared" si="14"/>
        <v>79.24523914118835</v>
      </c>
    </row>
    <row r="323" spans="1:9" ht="45" x14ac:dyDescent="0.25">
      <c r="A323" s="10" t="s">
        <v>275</v>
      </c>
      <c r="B323" s="25" t="s">
        <v>594</v>
      </c>
      <c r="C323" s="13">
        <v>301904.3</v>
      </c>
      <c r="D323" s="13">
        <v>301904.3</v>
      </c>
      <c r="E323" s="13">
        <v>166537.14095</v>
      </c>
      <c r="F323" s="13">
        <f t="shared" si="12"/>
        <v>55.16222887517668</v>
      </c>
      <c r="G323" s="13">
        <f t="shared" si="13"/>
        <v>55.16222887517668</v>
      </c>
      <c r="H323" s="13">
        <v>210154.12755999999</v>
      </c>
      <c r="I323" s="13">
        <f t="shared" si="14"/>
        <v>79.24523914118835</v>
      </c>
    </row>
    <row r="324" spans="1:9" s="12" customFormat="1" ht="75" x14ac:dyDescent="0.25">
      <c r="A324" s="10" t="s">
        <v>276</v>
      </c>
      <c r="B324" s="25" t="s">
        <v>595</v>
      </c>
      <c r="C324" s="13">
        <v>441583.9</v>
      </c>
      <c r="D324" s="13">
        <v>441583.9</v>
      </c>
      <c r="E324" s="13">
        <v>301636.06293999997</v>
      </c>
      <c r="F324" s="13">
        <f t="shared" si="12"/>
        <v>68.307758262925788</v>
      </c>
      <c r="G324" s="13">
        <f t="shared" si="13"/>
        <v>68.307758262925788</v>
      </c>
      <c r="H324" s="13">
        <v>316059.13270000002</v>
      </c>
      <c r="I324" s="13">
        <f t="shared" si="14"/>
        <v>95.436591362892116</v>
      </c>
    </row>
    <row r="325" spans="1:9" ht="90" x14ac:dyDescent="0.25">
      <c r="A325" s="10" t="s">
        <v>277</v>
      </c>
      <c r="B325" s="25" t="s">
        <v>596</v>
      </c>
      <c r="C325" s="13">
        <v>441583.9</v>
      </c>
      <c r="D325" s="13">
        <v>441583.9</v>
      </c>
      <c r="E325" s="13">
        <v>301636.06293999997</v>
      </c>
      <c r="F325" s="13">
        <f t="shared" si="12"/>
        <v>68.307758262925788</v>
      </c>
      <c r="G325" s="13">
        <f t="shared" si="13"/>
        <v>68.307758262925788</v>
      </c>
      <c r="H325" s="13">
        <v>316059.13270000002</v>
      </c>
      <c r="I325" s="13">
        <f t="shared" si="14"/>
        <v>95.436591362892116</v>
      </c>
    </row>
    <row r="326" spans="1:9" s="12" customFormat="1" ht="75" x14ac:dyDescent="0.25">
      <c r="A326" s="10" t="s">
        <v>278</v>
      </c>
      <c r="B326" s="25" t="s">
        <v>597</v>
      </c>
      <c r="C326" s="13">
        <v>237238</v>
      </c>
      <c r="D326" s="13">
        <v>237238</v>
      </c>
      <c r="E326" s="13">
        <v>212859.52041</v>
      </c>
      <c r="F326" s="13">
        <f t="shared" si="12"/>
        <v>89.724041009450431</v>
      </c>
      <c r="G326" s="13">
        <f t="shared" si="13"/>
        <v>89.724041009450431</v>
      </c>
      <c r="H326" s="13">
        <v>188377.72834</v>
      </c>
      <c r="I326" s="13">
        <f t="shared" si="14"/>
        <v>112.99611811106098</v>
      </c>
    </row>
    <row r="327" spans="1:9" s="12" customFormat="1" ht="90" x14ac:dyDescent="0.25">
      <c r="A327" s="10" t="s">
        <v>279</v>
      </c>
      <c r="B327" s="25" t="s">
        <v>598</v>
      </c>
      <c r="C327" s="13">
        <v>237238</v>
      </c>
      <c r="D327" s="13">
        <v>237238</v>
      </c>
      <c r="E327" s="13">
        <v>212859.52041</v>
      </c>
      <c r="F327" s="13">
        <f t="shared" si="12"/>
        <v>89.724041009450431</v>
      </c>
      <c r="G327" s="13">
        <f t="shared" si="13"/>
        <v>89.724041009450431</v>
      </c>
      <c r="H327" s="13">
        <v>188377.72834</v>
      </c>
      <c r="I327" s="13">
        <f t="shared" si="14"/>
        <v>112.99611811106098</v>
      </c>
    </row>
    <row r="328" spans="1:9" ht="30" x14ac:dyDescent="0.25">
      <c r="A328" s="10" t="s">
        <v>280</v>
      </c>
      <c r="B328" s="25" t="s">
        <v>599</v>
      </c>
      <c r="C328" s="13">
        <v>8069.7</v>
      </c>
      <c r="D328" s="13">
        <v>8069.7</v>
      </c>
      <c r="E328" s="13">
        <v>7666.2</v>
      </c>
      <c r="F328" s="13">
        <f t="shared" si="12"/>
        <v>94.999814119484</v>
      </c>
      <c r="G328" s="13">
        <f t="shared" si="13"/>
        <v>94.999814119484</v>
      </c>
      <c r="H328" s="13">
        <v>14758.6</v>
      </c>
      <c r="I328" s="13">
        <f t="shared" si="14"/>
        <v>51.943951323296247</v>
      </c>
    </row>
    <row r="329" spans="1:9" ht="45" x14ac:dyDescent="0.25">
      <c r="A329" s="10" t="s">
        <v>281</v>
      </c>
      <c r="B329" s="25" t="s">
        <v>600</v>
      </c>
      <c r="C329" s="13">
        <v>8069.7</v>
      </c>
      <c r="D329" s="13">
        <v>8069.7</v>
      </c>
      <c r="E329" s="13">
        <v>7666.2</v>
      </c>
      <c r="F329" s="13">
        <f t="shared" si="12"/>
        <v>94.999814119484</v>
      </c>
      <c r="G329" s="13">
        <f t="shared" si="13"/>
        <v>94.999814119484</v>
      </c>
      <c r="H329" s="13">
        <v>14758.6</v>
      </c>
      <c r="I329" s="13">
        <f t="shared" si="14"/>
        <v>51.943951323296247</v>
      </c>
    </row>
    <row r="330" spans="1:9" ht="45" x14ac:dyDescent="0.25">
      <c r="A330" s="10" t="s">
        <v>282</v>
      </c>
      <c r="B330" s="25" t="s">
        <v>601</v>
      </c>
      <c r="C330" s="13">
        <v>152189.1</v>
      </c>
      <c r="D330" s="13">
        <v>152189.1</v>
      </c>
      <c r="E330" s="13">
        <v>86454.532340000005</v>
      </c>
      <c r="F330" s="13">
        <f t="shared" si="12"/>
        <v>56.807309025416409</v>
      </c>
      <c r="G330" s="13">
        <f t="shared" si="13"/>
        <v>56.807309025416409</v>
      </c>
      <c r="H330" s="13">
        <v>0</v>
      </c>
      <c r="I330" s="13">
        <v>0</v>
      </c>
    </row>
    <row r="331" spans="1:9" ht="45" x14ac:dyDescent="0.25">
      <c r="A331" s="10" t="s">
        <v>283</v>
      </c>
      <c r="B331" s="25" t="s">
        <v>602</v>
      </c>
      <c r="C331" s="13">
        <v>152189.1</v>
      </c>
      <c r="D331" s="13">
        <v>152189.1</v>
      </c>
      <c r="E331" s="13">
        <v>86454.532340000005</v>
      </c>
      <c r="F331" s="13">
        <f t="shared" si="12"/>
        <v>56.807309025416409</v>
      </c>
      <c r="G331" s="13">
        <f t="shared" si="13"/>
        <v>56.807309025416409</v>
      </c>
      <c r="H331" s="13">
        <v>0</v>
      </c>
      <c r="I331" s="13">
        <v>0</v>
      </c>
    </row>
    <row r="332" spans="1:9" ht="30" x14ac:dyDescent="0.25">
      <c r="A332" s="10" t="s">
        <v>284</v>
      </c>
      <c r="B332" s="25" t="s">
        <v>603</v>
      </c>
      <c r="C332" s="13">
        <v>128300.4</v>
      </c>
      <c r="D332" s="13">
        <v>128300.4</v>
      </c>
      <c r="E332" s="13">
        <v>57256.092750000003</v>
      </c>
      <c r="F332" s="13">
        <f t="shared" si="12"/>
        <v>44.626589433859913</v>
      </c>
      <c r="G332" s="13">
        <f t="shared" si="13"/>
        <v>44.626589433859913</v>
      </c>
      <c r="H332" s="13">
        <v>58013.708170000005</v>
      </c>
      <c r="I332" s="13">
        <f t="shared" si="14"/>
        <v>98.694075169647959</v>
      </c>
    </row>
    <row r="333" spans="1:9" ht="14.25" x14ac:dyDescent="0.2">
      <c r="A333" s="9" t="s">
        <v>285</v>
      </c>
      <c r="B333" s="50" t="s">
        <v>604</v>
      </c>
      <c r="C333" s="11">
        <v>1248047.6000000001</v>
      </c>
      <c r="D333" s="11">
        <f>D336+D338+D340+D342+D344+D345+D347+D348+D350</f>
        <v>1450165.4276800002</v>
      </c>
      <c r="E333" s="11">
        <v>943812.71130999993</v>
      </c>
      <c r="F333" s="11">
        <f t="shared" si="12"/>
        <v>75.623134190554893</v>
      </c>
      <c r="G333" s="11">
        <f t="shared" si="13"/>
        <v>65.083106609425101</v>
      </c>
      <c r="H333" s="11">
        <v>693218.10742000001</v>
      </c>
      <c r="I333" s="11">
        <f t="shared" si="14"/>
        <v>136.14946020707046</v>
      </c>
    </row>
    <row r="334" spans="1:9" ht="60" x14ac:dyDescent="0.25">
      <c r="A334" s="10" t="s">
        <v>1053</v>
      </c>
      <c r="B334" s="25" t="s">
        <v>1054</v>
      </c>
      <c r="C334" s="11">
        <v>0</v>
      </c>
      <c r="D334" s="11">
        <v>0</v>
      </c>
      <c r="E334" s="11">
        <v>0</v>
      </c>
      <c r="F334" s="11">
        <v>0</v>
      </c>
      <c r="G334" s="11">
        <v>0</v>
      </c>
      <c r="H334" s="13">
        <v>9160.5</v>
      </c>
      <c r="I334" s="11">
        <v>0</v>
      </c>
    </row>
    <row r="335" spans="1:9" ht="45" x14ac:dyDescent="0.25">
      <c r="A335" s="10" t="s">
        <v>1055</v>
      </c>
      <c r="B335" s="25" t="s">
        <v>1056</v>
      </c>
      <c r="C335" s="11">
        <v>0</v>
      </c>
      <c r="D335" s="11">
        <v>0</v>
      </c>
      <c r="E335" s="11">
        <v>0</v>
      </c>
      <c r="F335" s="11">
        <v>0</v>
      </c>
      <c r="G335" s="11">
        <v>0</v>
      </c>
      <c r="H335" s="13">
        <v>5400</v>
      </c>
      <c r="I335" s="11">
        <v>0</v>
      </c>
    </row>
    <row r="336" spans="1:9" ht="45" x14ac:dyDescent="0.25">
      <c r="A336" s="10" t="s">
        <v>286</v>
      </c>
      <c r="B336" s="25" t="s">
        <v>605</v>
      </c>
      <c r="C336" s="13">
        <v>6120.2</v>
      </c>
      <c r="D336" s="13">
        <v>6876.38274</v>
      </c>
      <c r="E336" s="13">
        <v>6876.38274</v>
      </c>
      <c r="F336" s="13">
        <f t="shared" si="12"/>
        <v>112.35552334891017</v>
      </c>
      <c r="G336" s="13">
        <f t="shared" si="13"/>
        <v>100</v>
      </c>
      <c r="H336" s="13">
        <v>5265.67569</v>
      </c>
      <c r="I336" s="13">
        <f t="shared" si="14"/>
        <v>130.58880084580372</v>
      </c>
    </row>
    <row r="337" spans="1:10" ht="45" x14ac:dyDescent="0.25">
      <c r="A337" s="10" t="s">
        <v>287</v>
      </c>
      <c r="B337" s="25" t="s">
        <v>606</v>
      </c>
      <c r="C337" s="13">
        <v>6120.2</v>
      </c>
      <c r="D337" s="13">
        <v>6876.38274</v>
      </c>
      <c r="E337" s="13">
        <v>6876.38274</v>
      </c>
      <c r="F337" s="13">
        <f t="shared" si="12"/>
        <v>112.35552334891017</v>
      </c>
      <c r="G337" s="13">
        <f t="shared" si="13"/>
        <v>100</v>
      </c>
      <c r="H337" s="13">
        <v>5265.67569</v>
      </c>
      <c r="I337" s="13">
        <f t="shared" si="14"/>
        <v>130.58880084580372</v>
      </c>
    </row>
    <row r="338" spans="1:10" ht="45" x14ac:dyDescent="0.25">
      <c r="A338" s="10" t="s">
        <v>288</v>
      </c>
      <c r="B338" s="25" t="s">
        <v>607</v>
      </c>
      <c r="C338" s="13">
        <v>138.4</v>
      </c>
      <c r="D338" s="13">
        <v>1500.04494</v>
      </c>
      <c r="E338" s="13">
        <v>1500.04494</v>
      </c>
      <c r="F338" s="13" t="s">
        <v>1065</v>
      </c>
      <c r="G338" s="13">
        <f t="shared" si="13"/>
        <v>100</v>
      </c>
      <c r="H338" s="13">
        <v>1517.12744</v>
      </c>
      <c r="I338" s="13">
        <f t="shared" si="14"/>
        <v>98.874023397797089</v>
      </c>
    </row>
    <row r="339" spans="1:10" ht="45" x14ac:dyDescent="0.25">
      <c r="A339" s="10" t="s">
        <v>289</v>
      </c>
      <c r="B339" s="25" t="s">
        <v>608</v>
      </c>
      <c r="C339" s="13">
        <v>138.4</v>
      </c>
      <c r="D339" s="13">
        <v>1500.04494</v>
      </c>
      <c r="E339" s="13">
        <v>1500.04494</v>
      </c>
      <c r="F339" s="13" t="s">
        <v>1065</v>
      </c>
      <c r="G339" s="13">
        <f t="shared" si="13"/>
        <v>100</v>
      </c>
      <c r="H339" s="13">
        <v>1517.12744</v>
      </c>
      <c r="I339" s="13">
        <f t="shared" si="14"/>
        <v>98.874023397797089</v>
      </c>
      <c r="J339" s="17">
        <v>55674.400000000001</v>
      </c>
    </row>
    <row r="340" spans="1:10" ht="75" x14ac:dyDescent="0.25">
      <c r="A340" s="10" t="s">
        <v>948</v>
      </c>
      <c r="B340" s="25" t="s">
        <v>969</v>
      </c>
      <c r="C340" s="13">
        <v>138655.4</v>
      </c>
      <c r="D340" s="13">
        <v>138655.4</v>
      </c>
      <c r="E340" s="13">
        <v>0</v>
      </c>
      <c r="F340" s="13">
        <f t="shared" si="12"/>
        <v>0</v>
      </c>
      <c r="G340" s="13">
        <f t="shared" si="13"/>
        <v>0</v>
      </c>
      <c r="H340" s="13">
        <v>0</v>
      </c>
      <c r="I340" s="13">
        <v>0</v>
      </c>
    </row>
    <row r="341" spans="1:10" ht="75" x14ac:dyDescent="0.25">
      <c r="A341" s="10" t="s">
        <v>949</v>
      </c>
      <c r="B341" s="25" t="s">
        <v>970</v>
      </c>
      <c r="C341" s="13">
        <v>138655.4</v>
      </c>
      <c r="D341" s="13">
        <v>138655.4</v>
      </c>
      <c r="E341" s="13">
        <v>0</v>
      </c>
      <c r="F341" s="13">
        <f t="shared" si="12"/>
        <v>0</v>
      </c>
      <c r="G341" s="13">
        <f t="shared" si="13"/>
        <v>0</v>
      </c>
      <c r="H341" s="13">
        <v>0</v>
      </c>
      <c r="I341" s="13">
        <v>0</v>
      </c>
    </row>
    <row r="342" spans="1:10" ht="30" x14ac:dyDescent="0.25">
      <c r="A342" s="10" t="s">
        <v>290</v>
      </c>
      <c r="B342" s="25" t="s">
        <v>609</v>
      </c>
      <c r="C342" s="13">
        <v>116290.8</v>
      </c>
      <c r="D342" s="13">
        <v>116290.8</v>
      </c>
      <c r="E342" s="13">
        <v>80222.952150000012</v>
      </c>
      <c r="F342" s="13">
        <f t="shared" si="12"/>
        <v>68.984779664427464</v>
      </c>
      <c r="G342" s="13">
        <f t="shared" si="13"/>
        <v>68.984779664427464</v>
      </c>
      <c r="H342" s="13">
        <v>65871.06452</v>
      </c>
      <c r="I342" s="13">
        <f t="shared" si="14"/>
        <v>121.78784832852129</v>
      </c>
    </row>
    <row r="343" spans="1:10" ht="45" x14ac:dyDescent="0.25">
      <c r="A343" s="10" t="s">
        <v>291</v>
      </c>
      <c r="B343" s="25" t="s">
        <v>610</v>
      </c>
      <c r="C343" s="13">
        <v>116290.8</v>
      </c>
      <c r="D343" s="13">
        <v>116290.8</v>
      </c>
      <c r="E343" s="13">
        <v>80222.952150000012</v>
      </c>
      <c r="F343" s="13">
        <f t="shared" si="12"/>
        <v>68.984779664427464</v>
      </c>
      <c r="G343" s="13">
        <f t="shared" si="13"/>
        <v>68.984779664427464</v>
      </c>
      <c r="H343" s="13">
        <v>65871.06452</v>
      </c>
      <c r="I343" s="13">
        <f t="shared" si="14"/>
        <v>121.78784832852129</v>
      </c>
    </row>
    <row r="344" spans="1:10" s="12" customFormat="1" ht="90" x14ac:dyDescent="0.25">
      <c r="A344" s="10" t="s">
        <v>292</v>
      </c>
      <c r="B344" s="25" t="s">
        <v>611</v>
      </c>
      <c r="C344" s="13">
        <v>155.6</v>
      </c>
      <c r="D344" s="13">
        <v>155.6</v>
      </c>
      <c r="E344" s="13">
        <v>155.59997000000001</v>
      </c>
      <c r="F344" s="13">
        <f t="shared" si="12"/>
        <v>99.999980719794351</v>
      </c>
      <c r="G344" s="13">
        <f t="shared" si="13"/>
        <v>99.999980719794351</v>
      </c>
      <c r="H344" s="13">
        <v>0</v>
      </c>
      <c r="I344" s="13">
        <v>0</v>
      </c>
      <c r="J344" s="21">
        <f>D344-C344</f>
        <v>0</v>
      </c>
    </row>
    <row r="345" spans="1:10" s="12" customFormat="1" ht="30" x14ac:dyDescent="0.25">
      <c r="A345" s="10" t="s">
        <v>950</v>
      </c>
      <c r="B345" s="25" t="s">
        <v>971</v>
      </c>
      <c r="C345" s="13">
        <v>584988.80000000005</v>
      </c>
      <c r="D345" s="13">
        <v>584988.80000000005</v>
      </c>
      <c r="E345" s="13">
        <v>323158.73151000001</v>
      </c>
      <c r="F345" s="13">
        <f t="shared" si="12"/>
        <v>55.241866427186295</v>
      </c>
      <c r="G345" s="13">
        <f t="shared" si="13"/>
        <v>55.241866427186295</v>
      </c>
      <c r="H345" s="13">
        <v>97281.73977</v>
      </c>
      <c r="I345" s="13" t="s">
        <v>1065</v>
      </c>
    </row>
    <row r="346" spans="1:10" ht="30" x14ac:dyDescent="0.25">
      <c r="A346" s="10" t="s">
        <v>951</v>
      </c>
      <c r="B346" s="25" t="s">
        <v>972</v>
      </c>
      <c r="C346" s="13">
        <v>584988.80000000005</v>
      </c>
      <c r="D346" s="13">
        <v>584988.80000000005</v>
      </c>
      <c r="E346" s="13">
        <v>323158.73151000001</v>
      </c>
      <c r="F346" s="13">
        <f t="shared" si="12"/>
        <v>55.241866427186295</v>
      </c>
      <c r="G346" s="13">
        <f t="shared" si="13"/>
        <v>55.241866427186295</v>
      </c>
      <c r="H346" s="13">
        <v>97281.73977</v>
      </c>
      <c r="I346" s="13" t="s">
        <v>1065</v>
      </c>
    </row>
    <row r="347" spans="1:10" s="12" customFormat="1" ht="45" x14ac:dyDescent="0.25">
      <c r="A347" s="10" t="s">
        <v>1000</v>
      </c>
      <c r="B347" s="25" t="s">
        <v>1012</v>
      </c>
      <c r="C347" s="13">
        <v>69799.399999999994</v>
      </c>
      <c r="D347" s="13">
        <v>69799.399999999994</v>
      </c>
      <c r="E347" s="13">
        <v>0</v>
      </c>
      <c r="F347" s="13">
        <f t="shared" si="12"/>
        <v>0</v>
      </c>
      <c r="G347" s="13">
        <f t="shared" si="13"/>
        <v>0</v>
      </c>
      <c r="H347" s="13">
        <v>0</v>
      </c>
      <c r="I347" s="13">
        <v>0</v>
      </c>
    </row>
    <row r="348" spans="1:10" ht="30" x14ac:dyDescent="0.25">
      <c r="A348" s="10" t="s">
        <v>952</v>
      </c>
      <c r="B348" s="25" t="s">
        <v>973</v>
      </c>
      <c r="C348" s="13">
        <v>331899</v>
      </c>
      <c r="D348" s="13">
        <v>331899</v>
      </c>
      <c r="E348" s="13">
        <v>331899</v>
      </c>
      <c r="F348" s="13">
        <f t="shared" ref="F348:F368" si="15">E348/C348*100</f>
        <v>100</v>
      </c>
      <c r="G348" s="13">
        <f t="shared" ref="G348:G415" si="16">E348/D348*100</f>
        <v>100</v>
      </c>
      <c r="H348" s="13">
        <v>0</v>
      </c>
      <c r="I348" s="13">
        <v>0</v>
      </c>
      <c r="J348" s="22">
        <f>H350+H352+H356+H359</f>
        <v>516017.14173999999</v>
      </c>
    </row>
    <row r="349" spans="1:10" ht="45" x14ac:dyDescent="0.25">
      <c r="A349" s="10" t="s">
        <v>953</v>
      </c>
      <c r="B349" s="25" t="s">
        <v>974</v>
      </c>
      <c r="C349" s="13">
        <v>331899</v>
      </c>
      <c r="D349" s="13">
        <v>331899</v>
      </c>
      <c r="E349" s="13">
        <v>331899</v>
      </c>
      <c r="F349" s="13">
        <f t="shared" si="15"/>
        <v>100</v>
      </c>
      <c r="G349" s="13">
        <f t="shared" si="16"/>
        <v>100</v>
      </c>
      <c r="H349" s="13">
        <v>0</v>
      </c>
      <c r="I349" s="13">
        <v>0</v>
      </c>
      <c r="J349" s="22"/>
    </row>
    <row r="350" spans="1:10" ht="15" x14ac:dyDescent="0.25">
      <c r="A350" s="10" t="s">
        <v>1001</v>
      </c>
      <c r="B350" s="25" t="s">
        <v>1013</v>
      </c>
      <c r="C350" s="13">
        <v>0</v>
      </c>
      <c r="D350" s="13">
        <v>200000</v>
      </c>
      <c r="E350" s="13">
        <v>200000</v>
      </c>
      <c r="F350" s="13">
        <v>0</v>
      </c>
      <c r="G350" s="13">
        <f t="shared" si="16"/>
        <v>100</v>
      </c>
      <c r="H350" s="13">
        <v>508722</v>
      </c>
      <c r="I350" s="13">
        <f t="shared" si="14"/>
        <v>39.31420304213303</v>
      </c>
    </row>
    <row r="351" spans="1:10" ht="30" x14ac:dyDescent="0.25">
      <c r="A351" s="10" t="s">
        <v>1002</v>
      </c>
      <c r="B351" s="25" t="s">
        <v>1014</v>
      </c>
      <c r="C351" s="13">
        <v>0</v>
      </c>
      <c r="D351" s="13">
        <v>200000</v>
      </c>
      <c r="E351" s="13">
        <v>200000</v>
      </c>
      <c r="F351" s="13">
        <v>0</v>
      </c>
      <c r="G351" s="13">
        <f t="shared" si="16"/>
        <v>100</v>
      </c>
      <c r="H351" s="13">
        <v>508722</v>
      </c>
      <c r="I351" s="13">
        <f t="shared" ref="I351:I418" si="17">E351/H351*100</f>
        <v>39.31420304213303</v>
      </c>
    </row>
    <row r="352" spans="1:10" ht="28.5" x14ac:dyDescent="0.2">
      <c r="A352" s="9" t="s">
        <v>929</v>
      </c>
      <c r="B352" s="50" t="s">
        <v>912</v>
      </c>
      <c r="C352" s="11">
        <v>0</v>
      </c>
      <c r="D352" s="11">
        <v>0</v>
      </c>
      <c r="E352" s="11">
        <v>-567.09071999999992</v>
      </c>
      <c r="F352" s="11">
        <v>0</v>
      </c>
      <c r="G352" s="11">
        <v>0</v>
      </c>
      <c r="H352" s="11">
        <v>0</v>
      </c>
      <c r="I352" s="11">
        <v>0</v>
      </c>
    </row>
    <row r="353" spans="1:9" s="12" customFormat="1" ht="30" x14ac:dyDescent="0.25">
      <c r="A353" s="10" t="s">
        <v>930</v>
      </c>
      <c r="B353" s="25" t="s">
        <v>913</v>
      </c>
      <c r="C353" s="13">
        <v>0</v>
      </c>
      <c r="D353" s="13">
        <v>0</v>
      </c>
      <c r="E353" s="13">
        <v>-567.09071999999992</v>
      </c>
      <c r="F353" s="13">
        <v>0</v>
      </c>
      <c r="G353" s="13">
        <v>0</v>
      </c>
      <c r="H353" s="13">
        <v>0</v>
      </c>
      <c r="I353" s="13">
        <v>0</v>
      </c>
    </row>
    <row r="354" spans="1:9" ht="60" x14ac:dyDescent="0.25">
      <c r="A354" s="10" t="s">
        <v>931</v>
      </c>
      <c r="B354" s="25" t="s">
        <v>914</v>
      </c>
      <c r="C354" s="13">
        <v>0</v>
      </c>
      <c r="D354" s="13">
        <v>0</v>
      </c>
      <c r="E354" s="13">
        <v>-567.09071999999992</v>
      </c>
      <c r="F354" s="13">
        <v>0</v>
      </c>
      <c r="G354" s="13">
        <v>0</v>
      </c>
      <c r="H354" s="13">
        <v>0</v>
      </c>
      <c r="I354" s="13">
        <v>0</v>
      </c>
    </row>
    <row r="355" spans="1:9" ht="28.5" x14ac:dyDescent="0.2">
      <c r="A355" s="9" t="s">
        <v>293</v>
      </c>
      <c r="B355" s="50" t="s">
        <v>612</v>
      </c>
      <c r="C355" s="11">
        <v>7749.5</v>
      </c>
      <c r="D355" s="11">
        <v>7749.5</v>
      </c>
      <c r="E355" s="11">
        <v>3959.59</v>
      </c>
      <c r="F355" s="11">
        <f t="shared" si="15"/>
        <v>51.094780308406996</v>
      </c>
      <c r="G355" s="11">
        <f t="shared" si="16"/>
        <v>51.094780308406996</v>
      </c>
      <c r="H355" s="11">
        <v>7065.45</v>
      </c>
      <c r="I355" s="11">
        <f t="shared" si="17"/>
        <v>56.041582630971845</v>
      </c>
    </row>
    <row r="356" spans="1:9" s="12" customFormat="1" ht="30" x14ac:dyDescent="0.25">
      <c r="A356" s="10" t="s">
        <v>294</v>
      </c>
      <c r="B356" s="25" t="s">
        <v>613</v>
      </c>
      <c r="C356" s="13">
        <v>7749.5</v>
      </c>
      <c r="D356" s="13">
        <v>7749.5</v>
      </c>
      <c r="E356" s="13">
        <v>3959.59</v>
      </c>
      <c r="F356" s="13">
        <f t="shared" si="15"/>
        <v>51.094780308406996</v>
      </c>
      <c r="G356" s="13">
        <f t="shared" si="16"/>
        <v>51.094780308406996</v>
      </c>
      <c r="H356" s="13">
        <v>7065.45</v>
      </c>
      <c r="I356" s="13">
        <f t="shared" si="17"/>
        <v>56.041582630971845</v>
      </c>
    </row>
    <row r="357" spans="1:9" ht="30" x14ac:dyDescent="0.25">
      <c r="A357" s="10" t="s">
        <v>295</v>
      </c>
      <c r="B357" s="25" t="s">
        <v>614</v>
      </c>
      <c r="C357" s="13">
        <v>7749.5</v>
      </c>
      <c r="D357" s="13">
        <v>7749.5</v>
      </c>
      <c r="E357" s="13">
        <v>3959.59</v>
      </c>
      <c r="F357" s="13">
        <f t="shared" si="15"/>
        <v>51.094780308406996</v>
      </c>
      <c r="G357" s="13">
        <f t="shared" si="16"/>
        <v>51.094780308406996</v>
      </c>
      <c r="H357" s="13">
        <v>7065.45</v>
      </c>
      <c r="I357" s="13">
        <f t="shared" si="17"/>
        <v>56.041582630971845</v>
      </c>
    </row>
    <row r="358" spans="1:9" s="12" customFormat="1" ht="14.25" x14ac:dyDescent="0.2">
      <c r="A358" s="9" t="s">
        <v>884</v>
      </c>
      <c r="B358" s="50" t="s">
        <v>892</v>
      </c>
      <c r="C358" s="11">
        <v>3000</v>
      </c>
      <c r="D358" s="11">
        <v>3000</v>
      </c>
      <c r="E358" s="11">
        <v>3200.0595899999998</v>
      </c>
      <c r="F358" s="11">
        <f t="shared" si="15"/>
        <v>106.66865299999999</v>
      </c>
      <c r="G358" s="11">
        <f t="shared" si="16"/>
        <v>106.66865299999999</v>
      </c>
      <c r="H358" s="11">
        <v>229.69173999999998</v>
      </c>
      <c r="I358" s="11" t="s">
        <v>1065</v>
      </c>
    </row>
    <row r="359" spans="1:9" s="12" customFormat="1" ht="30" x14ac:dyDescent="0.25">
      <c r="A359" s="10" t="s">
        <v>885</v>
      </c>
      <c r="B359" s="25" t="s">
        <v>893</v>
      </c>
      <c r="C359" s="13">
        <v>3000</v>
      </c>
      <c r="D359" s="13">
        <v>3000</v>
      </c>
      <c r="E359" s="13">
        <v>3200.0595899999998</v>
      </c>
      <c r="F359" s="13">
        <f t="shared" si="15"/>
        <v>106.66865299999999</v>
      </c>
      <c r="G359" s="13">
        <f t="shared" si="16"/>
        <v>106.66865299999999</v>
      </c>
      <c r="H359" s="13">
        <v>229.69173999999998</v>
      </c>
      <c r="I359" s="13" t="s">
        <v>1065</v>
      </c>
    </row>
    <row r="360" spans="1:9" s="12" customFormat="1" ht="30" x14ac:dyDescent="0.25">
      <c r="A360" s="10" t="s">
        <v>1057</v>
      </c>
      <c r="B360" s="25" t="s">
        <v>1058</v>
      </c>
      <c r="C360" s="13">
        <v>0</v>
      </c>
      <c r="D360" s="13">
        <v>0</v>
      </c>
      <c r="E360" s="13">
        <v>0</v>
      </c>
      <c r="F360" s="13">
        <v>0</v>
      </c>
      <c r="G360" s="13">
        <v>0</v>
      </c>
      <c r="H360" s="13">
        <v>0.98799999999999999</v>
      </c>
      <c r="I360" s="13">
        <f t="shared" si="17"/>
        <v>0</v>
      </c>
    </row>
    <row r="361" spans="1:9" ht="30" x14ac:dyDescent="0.25">
      <c r="A361" s="10" t="s">
        <v>885</v>
      </c>
      <c r="B361" s="25" t="s">
        <v>894</v>
      </c>
      <c r="C361" s="13">
        <v>3000</v>
      </c>
      <c r="D361" s="13">
        <v>3000</v>
      </c>
      <c r="E361" s="13">
        <v>3200.0595899999998</v>
      </c>
      <c r="F361" s="13">
        <f t="shared" si="15"/>
        <v>106.66865299999999</v>
      </c>
      <c r="G361" s="13">
        <f t="shared" si="16"/>
        <v>106.66865299999999</v>
      </c>
      <c r="H361" s="13">
        <v>228.70373999999998</v>
      </c>
      <c r="I361" s="13" t="s">
        <v>1065</v>
      </c>
    </row>
    <row r="362" spans="1:9" ht="85.5" x14ac:dyDescent="0.2">
      <c r="A362" s="9" t="s">
        <v>296</v>
      </c>
      <c r="B362" s="50" t="s">
        <v>615</v>
      </c>
      <c r="C362" s="11">
        <v>14594.5</v>
      </c>
      <c r="D362" s="11">
        <v>14594.5</v>
      </c>
      <c r="E362" s="11">
        <v>298971.27831999998</v>
      </c>
      <c r="F362" s="11" t="s">
        <v>1065</v>
      </c>
      <c r="G362" s="11" t="s">
        <v>1065</v>
      </c>
      <c r="H362" s="11">
        <v>353676.20282999997</v>
      </c>
      <c r="I362" s="11">
        <f t="shared" si="17"/>
        <v>84.532483646830272</v>
      </c>
    </row>
    <row r="363" spans="1:9" s="12" customFormat="1" ht="60" x14ac:dyDescent="0.25">
      <c r="A363" s="10" t="s">
        <v>297</v>
      </c>
      <c r="B363" s="25" t="s">
        <v>616</v>
      </c>
      <c r="C363" s="13">
        <v>0</v>
      </c>
      <c r="D363" s="13">
        <v>0</v>
      </c>
      <c r="E363" s="13">
        <v>203658.38140000001</v>
      </c>
      <c r="F363" s="13">
        <v>0</v>
      </c>
      <c r="G363" s="13">
        <v>0</v>
      </c>
      <c r="H363" s="13">
        <v>292017.08520999999</v>
      </c>
      <c r="I363" s="13">
        <f t="shared" si="17"/>
        <v>69.741940357202708</v>
      </c>
    </row>
    <row r="364" spans="1:9" ht="30" x14ac:dyDescent="0.25">
      <c r="A364" s="10" t="s">
        <v>298</v>
      </c>
      <c r="B364" s="25" t="s">
        <v>617</v>
      </c>
      <c r="C364" s="13">
        <v>14594.5</v>
      </c>
      <c r="D364" s="13">
        <v>14594.5</v>
      </c>
      <c r="E364" s="13">
        <v>95312.896919999999</v>
      </c>
      <c r="F364" s="13" t="s">
        <v>1065</v>
      </c>
      <c r="G364" s="13" t="s">
        <v>1065</v>
      </c>
      <c r="H364" s="13">
        <v>61659.117619999997</v>
      </c>
      <c r="I364" s="13">
        <f t="shared" si="17"/>
        <v>154.58037772678722</v>
      </c>
    </row>
    <row r="365" spans="1:9" ht="60" x14ac:dyDescent="0.25">
      <c r="A365" s="10" t="s">
        <v>299</v>
      </c>
      <c r="B365" s="25" t="s">
        <v>618</v>
      </c>
      <c r="C365" s="13">
        <v>0</v>
      </c>
      <c r="D365" s="13">
        <v>0</v>
      </c>
      <c r="E365" s="13">
        <v>203658.38140000001</v>
      </c>
      <c r="F365" s="13">
        <v>0</v>
      </c>
      <c r="G365" s="13">
        <v>0</v>
      </c>
      <c r="H365" s="13">
        <v>292017.08520999999</v>
      </c>
      <c r="I365" s="13">
        <f t="shared" si="17"/>
        <v>69.741940357202708</v>
      </c>
    </row>
    <row r="366" spans="1:9" ht="30" x14ac:dyDescent="0.25">
      <c r="A366" s="10" t="s">
        <v>300</v>
      </c>
      <c r="B366" s="25" t="s">
        <v>619</v>
      </c>
      <c r="C366" s="13">
        <v>14594.5</v>
      </c>
      <c r="D366" s="13">
        <v>14594.5</v>
      </c>
      <c r="E366" s="13">
        <v>95312.896919999999</v>
      </c>
      <c r="F366" s="13" t="s">
        <v>1065</v>
      </c>
      <c r="G366" s="13" t="s">
        <v>1065</v>
      </c>
      <c r="H366" s="13">
        <v>61659.117619999997</v>
      </c>
      <c r="I366" s="13">
        <f t="shared" si="17"/>
        <v>154.58037772678722</v>
      </c>
    </row>
    <row r="367" spans="1:9" ht="30" x14ac:dyDescent="0.25">
      <c r="A367" s="10" t="s">
        <v>301</v>
      </c>
      <c r="B367" s="25" t="s">
        <v>620</v>
      </c>
      <c r="C367" s="13">
        <v>12470.5</v>
      </c>
      <c r="D367" s="13">
        <v>12470.5</v>
      </c>
      <c r="E367" s="13">
        <v>69308.494709999999</v>
      </c>
      <c r="F367" s="13" t="s">
        <v>1065</v>
      </c>
      <c r="G367" s="13" t="s">
        <v>1065</v>
      </c>
      <c r="H367" s="13">
        <v>56408.284</v>
      </c>
      <c r="I367" s="13">
        <f t="shared" si="17"/>
        <v>122.86935498693774</v>
      </c>
    </row>
    <row r="368" spans="1:9" ht="30" x14ac:dyDescent="0.25">
      <c r="A368" s="10" t="s">
        <v>986</v>
      </c>
      <c r="B368" s="25" t="s">
        <v>987</v>
      </c>
      <c r="C368" s="13">
        <v>2124</v>
      </c>
      <c r="D368" s="13">
        <v>2124</v>
      </c>
      <c r="E368" s="13">
        <v>2124.4871699999999</v>
      </c>
      <c r="F368" s="13">
        <f t="shared" si="15"/>
        <v>100.02293644067797</v>
      </c>
      <c r="G368" s="13">
        <f t="shared" si="16"/>
        <v>100.02293644067797</v>
      </c>
      <c r="H368" s="13">
        <v>43.972070000000002</v>
      </c>
      <c r="I368" s="13" t="s">
        <v>1065</v>
      </c>
    </row>
    <row r="369" spans="1:9" ht="30" x14ac:dyDescent="0.25">
      <c r="A369" s="10" t="s">
        <v>302</v>
      </c>
      <c r="B369" s="25" t="s">
        <v>621</v>
      </c>
      <c r="C369" s="13">
        <v>0</v>
      </c>
      <c r="D369" s="13">
        <v>0</v>
      </c>
      <c r="E369" s="13">
        <v>23879.91504</v>
      </c>
      <c r="F369" s="13">
        <v>0</v>
      </c>
      <c r="G369" s="13">
        <v>0</v>
      </c>
      <c r="H369" s="13">
        <v>5206.8615499999996</v>
      </c>
      <c r="I369" s="13" t="s">
        <v>1065</v>
      </c>
    </row>
    <row r="370" spans="1:9" ht="60" x14ac:dyDescent="0.25">
      <c r="A370" s="10" t="s">
        <v>1059</v>
      </c>
      <c r="B370" s="25" t="s">
        <v>1060</v>
      </c>
      <c r="C370" s="13">
        <v>0</v>
      </c>
      <c r="D370" s="13">
        <v>0</v>
      </c>
      <c r="E370" s="13">
        <v>0</v>
      </c>
      <c r="F370" s="13">
        <v>0</v>
      </c>
      <c r="G370" s="13">
        <v>0</v>
      </c>
      <c r="H370" s="13">
        <v>166.523</v>
      </c>
      <c r="I370" s="13">
        <v>0</v>
      </c>
    </row>
    <row r="371" spans="1:9" ht="60" x14ac:dyDescent="0.25">
      <c r="A371" s="10" t="s">
        <v>1061</v>
      </c>
      <c r="B371" s="25" t="s">
        <v>1062</v>
      </c>
      <c r="C371" s="13">
        <v>0</v>
      </c>
      <c r="D371" s="13">
        <v>0</v>
      </c>
      <c r="E371" s="13">
        <v>0</v>
      </c>
      <c r="F371" s="13">
        <v>0</v>
      </c>
      <c r="G371" s="13">
        <v>0</v>
      </c>
      <c r="H371" s="13">
        <v>102.57388</v>
      </c>
      <c r="I371" s="13"/>
    </row>
    <row r="372" spans="1:9" ht="60" x14ac:dyDescent="0.25">
      <c r="A372" s="10" t="s">
        <v>303</v>
      </c>
      <c r="B372" s="25" t="s">
        <v>622</v>
      </c>
      <c r="C372" s="13">
        <v>0</v>
      </c>
      <c r="D372" s="13">
        <v>0</v>
      </c>
      <c r="E372" s="13">
        <v>1.74068</v>
      </c>
      <c r="F372" s="13">
        <v>0</v>
      </c>
      <c r="G372" s="13">
        <v>0</v>
      </c>
      <c r="H372" s="13">
        <v>55.663179999999997</v>
      </c>
      <c r="I372" s="13">
        <f t="shared" si="17"/>
        <v>3.127165929075558</v>
      </c>
    </row>
    <row r="373" spans="1:9" ht="60" x14ac:dyDescent="0.25">
      <c r="A373" s="10" t="s">
        <v>877</v>
      </c>
      <c r="B373" s="25" t="s">
        <v>878</v>
      </c>
      <c r="C373" s="13">
        <v>0</v>
      </c>
      <c r="D373" s="13">
        <v>0</v>
      </c>
      <c r="E373" s="13">
        <v>6078.7860700000001</v>
      </c>
      <c r="F373" s="13">
        <v>0</v>
      </c>
      <c r="G373" s="13">
        <v>0</v>
      </c>
      <c r="H373" s="13">
        <v>3896.4517999999998</v>
      </c>
      <c r="I373" s="13">
        <f t="shared" si="17"/>
        <v>156.00824498842769</v>
      </c>
    </row>
    <row r="374" spans="1:9" ht="60" x14ac:dyDescent="0.25">
      <c r="A374" s="10" t="s">
        <v>304</v>
      </c>
      <c r="B374" s="25" t="s">
        <v>623</v>
      </c>
      <c r="C374" s="13">
        <v>0</v>
      </c>
      <c r="D374" s="13">
        <v>0</v>
      </c>
      <c r="E374" s="13">
        <v>131776.76994</v>
      </c>
      <c r="F374" s="13">
        <v>0</v>
      </c>
      <c r="G374" s="13">
        <v>0</v>
      </c>
      <c r="H374" s="13">
        <v>17.327419999999996</v>
      </c>
      <c r="I374" s="13" t="s">
        <v>1065</v>
      </c>
    </row>
    <row r="375" spans="1:9" ht="75" x14ac:dyDescent="0.25">
      <c r="A375" s="10" t="s">
        <v>305</v>
      </c>
      <c r="B375" s="25" t="s">
        <v>624</v>
      </c>
      <c r="C375" s="13">
        <v>0</v>
      </c>
      <c r="D375" s="13">
        <v>0</v>
      </c>
      <c r="E375" s="13">
        <v>208.54964000000001</v>
      </c>
      <c r="F375" s="13">
        <v>0</v>
      </c>
      <c r="G375" s="13">
        <v>0</v>
      </c>
      <c r="H375" s="13">
        <v>0</v>
      </c>
      <c r="I375" s="13">
        <v>0</v>
      </c>
    </row>
    <row r="376" spans="1:9" ht="45" x14ac:dyDescent="0.25">
      <c r="A376" s="10" t="s">
        <v>306</v>
      </c>
      <c r="B376" s="25" t="s">
        <v>625</v>
      </c>
      <c r="C376" s="13">
        <v>0</v>
      </c>
      <c r="D376" s="13">
        <v>0</v>
      </c>
      <c r="E376" s="13">
        <v>18.97382</v>
      </c>
      <c r="F376" s="13">
        <v>0</v>
      </c>
      <c r="G376" s="13">
        <v>0</v>
      </c>
      <c r="H376" s="13">
        <v>0</v>
      </c>
      <c r="I376" s="13">
        <v>0</v>
      </c>
    </row>
    <row r="377" spans="1:9" ht="60" x14ac:dyDescent="0.25">
      <c r="A377" s="10" t="s">
        <v>307</v>
      </c>
      <c r="B377" s="25" t="s">
        <v>626</v>
      </c>
      <c r="C377" s="13">
        <v>0</v>
      </c>
      <c r="D377" s="13">
        <v>0</v>
      </c>
      <c r="E377" s="13">
        <v>649.94530000000009</v>
      </c>
      <c r="F377" s="13">
        <v>0</v>
      </c>
      <c r="G377" s="13">
        <v>0</v>
      </c>
      <c r="H377" s="13">
        <v>0</v>
      </c>
      <c r="I377" s="13">
        <v>0</v>
      </c>
    </row>
    <row r="378" spans="1:9" ht="75" x14ac:dyDescent="0.25">
      <c r="A378" s="10" t="s">
        <v>932</v>
      </c>
      <c r="B378" s="25" t="s">
        <v>915</v>
      </c>
      <c r="C378" s="13">
        <v>0</v>
      </c>
      <c r="D378" s="13">
        <v>0</v>
      </c>
      <c r="E378" s="13">
        <v>11</v>
      </c>
      <c r="F378" s="13">
        <v>0</v>
      </c>
      <c r="G378" s="13">
        <v>0</v>
      </c>
      <c r="H378" s="13">
        <v>17.327419999999996</v>
      </c>
      <c r="I378" s="13">
        <f t="shared" si="17"/>
        <v>63.48319599801934</v>
      </c>
    </row>
    <row r="379" spans="1:9" ht="60" x14ac:dyDescent="0.25">
      <c r="A379" s="10" t="s">
        <v>308</v>
      </c>
      <c r="B379" s="25" t="s">
        <v>627</v>
      </c>
      <c r="C379" s="13">
        <v>0</v>
      </c>
      <c r="D379" s="13">
        <v>0</v>
      </c>
      <c r="E379" s="13">
        <v>64912.615949999999</v>
      </c>
      <c r="F379" s="13">
        <v>0</v>
      </c>
      <c r="G379" s="13">
        <v>0</v>
      </c>
      <c r="H379" s="13">
        <v>287684.46015</v>
      </c>
      <c r="I379" s="13">
        <f t="shared" si="17"/>
        <v>22.563824238596087</v>
      </c>
    </row>
    <row r="380" spans="1:9" ht="60" x14ac:dyDescent="0.25">
      <c r="A380" s="10" t="s">
        <v>1063</v>
      </c>
      <c r="B380" s="25" t="s">
        <v>1064</v>
      </c>
      <c r="C380" s="13">
        <v>0</v>
      </c>
      <c r="D380" s="13">
        <v>0</v>
      </c>
      <c r="E380" s="13">
        <v>0</v>
      </c>
      <c r="F380" s="13">
        <v>0</v>
      </c>
      <c r="G380" s="13">
        <v>0</v>
      </c>
      <c r="H380" s="13">
        <v>94.08578</v>
      </c>
      <c r="I380" s="13">
        <v>0</v>
      </c>
    </row>
    <row r="381" spans="1:9" ht="42.75" x14ac:dyDescent="0.2">
      <c r="A381" s="9" t="s">
        <v>309</v>
      </c>
      <c r="B381" s="50" t="s">
        <v>628</v>
      </c>
      <c r="C381" s="11">
        <v>0</v>
      </c>
      <c r="D381" s="11">
        <v>0</v>
      </c>
      <c r="E381" s="11">
        <v>-650248.61913000001</v>
      </c>
      <c r="F381" s="11">
        <v>0</v>
      </c>
      <c r="G381" s="11">
        <v>0</v>
      </c>
      <c r="H381" s="11">
        <v>-81254.44587000001</v>
      </c>
      <c r="I381" s="11" t="s">
        <v>1065</v>
      </c>
    </row>
    <row r="382" spans="1:9" s="12" customFormat="1" ht="45" x14ac:dyDescent="0.25">
      <c r="A382" s="10" t="s">
        <v>310</v>
      </c>
      <c r="B382" s="25" t="s">
        <v>629</v>
      </c>
      <c r="C382" s="13">
        <v>0</v>
      </c>
      <c r="D382" s="13">
        <v>0</v>
      </c>
      <c r="E382" s="13">
        <v>-650248.61913000001</v>
      </c>
      <c r="F382" s="13">
        <v>0</v>
      </c>
      <c r="G382" s="13">
        <v>0</v>
      </c>
      <c r="H382" s="13">
        <v>-81254.44587000001</v>
      </c>
      <c r="I382" s="13" t="s">
        <v>1065</v>
      </c>
    </row>
    <row r="383" spans="1:9" s="12" customFormat="1" ht="60" hidden="1" x14ac:dyDescent="0.25">
      <c r="A383" s="10" t="s">
        <v>886</v>
      </c>
      <c r="B383" s="25" t="s">
        <v>895</v>
      </c>
      <c r="C383" s="13">
        <v>0</v>
      </c>
      <c r="D383" s="13">
        <v>0</v>
      </c>
      <c r="E383" s="13">
        <v>-633.49248999999998</v>
      </c>
      <c r="F383" s="13">
        <v>0</v>
      </c>
      <c r="G383" s="13">
        <v>0</v>
      </c>
      <c r="H383" s="13"/>
      <c r="I383" s="13">
        <v>0</v>
      </c>
    </row>
    <row r="384" spans="1:9" ht="45" hidden="1" x14ac:dyDescent="0.25">
      <c r="A384" s="10" t="s">
        <v>1003</v>
      </c>
      <c r="B384" s="25" t="s">
        <v>1015</v>
      </c>
      <c r="C384" s="13">
        <v>0</v>
      </c>
      <c r="D384" s="13">
        <v>0</v>
      </c>
      <c r="E384" s="13">
        <v>-206.19956999999999</v>
      </c>
      <c r="F384" s="13">
        <v>0</v>
      </c>
      <c r="G384" s="13">
        <v>0</v>
      </c>
      <c r="H384" s="13">
        <v>-81254.44587000001</v>
      </c>
      <c r="I384" s="13">
        <f t="shared" si="17"/>
        <v>0.25377020025452052</v>
      </c>
    </row>
    <row r="385" spans="1:9" ht="45" hidden="1" x14ac:dyDescent="0.25">
      <c r="A385" s="10" t="s">
        <v>311</v>
      </c>
      <c r="B385" s="25" t="s">
        <v>630</v>
      </c>
      <c r="C385" s="13">
        <v>0</v>
      </c>
      <c r="D385" s="13">
        <v>0</v>
      </c>
      <c r="E385" s="13">
        <v>-126.17214</v>
      </c>
      <c r="F385" s="13">
        <v>0</v>
      </c>
      <c r="G385" s="13">
        <v>0</v>
      </c>
      <c r="H385" s="13"/>
      <c r="I385" s="13">
        <v>0</v>
      </c>
    </row>
    <row r="386" spans="1:9" ht="75" hidden="1" x14ac:dyDescent="0.25">
      <c r="A386" s="10" t="s">
        <v>954</v>
      </c>
      <c r="B386" s="25" t="s">
        <v>975</v>
      </c>
      <c r="C386" s="13">
        <v>0</v>
      </c>
      <c r="D386" s="13">
        <v>0</v>
      </c>
      <c r="E386" s="13">
        <v>-4976.2517400000006</v>
      </c>
      <c r="F386" s="13">
        <v>0</v>
      </c>
      <c r="G386" s="13">
        <v>0</v>
      </c>
      <c r="H386" s="13"/>
      <c r="I386" s="13">
        <v>0</v>
      </c>
    </row>
    <row r="387" spans="1:9" ht="30" hidden="1" x14ac:dyDescent="0.25">
      <c r="A387" s="10" t="s">
        <v>933</v>
      </c>
      <c r="B387" s="25" t="s">
        <v>916</v>
      </c>
      <c r="C387" s="13">
        <v>0</v>
      </c>
      <c r="D387" s="13">
        <v>0</v>
      </c>
      <c r="E387" s="13">
        <v>-263.14870000000002</v>
      </c>
      <c r="F387" s="13">
        <v>0</v>
      </c>
      <c r="G387" s="13">
        <v>0</v>
      </c>
      <c r="H387" s="13"/>
      <c r="I387" s="13">
        <v>0</v>
      </c>
    </row>
    <row r="388" spans="1:9" ht="75" hidden="1" x14ac:dyDescent="0.25">
      <c r="A388" s="10" t="s">
        <v>955</v>
      </c>
      <c r="B388" s="25" t="s">
        <v>976</v>
      </c>
      <c r="C388" s="13">
        <v>0</v>
      </c>
      <c r="D388" s="13">
        <v>0</v>
      </c>
      <c r="E388" s="13">
        <v>-20311.4859</v>
      </c>
      <c r="F388" s="13">
        <v>0</v>
      </c>
      <c r="G388" s="13">
        <v>0</v>
      </c>
      <c r="H388" s="13"/>
      <c r="I388" s="13">
        <v>0</v>
      </c>
    </row>
    <row r="389" spans="1:9" s="12" customFormat="1" ht="30" hidden="1" x14ac:dyDescent="0.25">
      <c r="A389" s="10" t="s">
        <v>934</v>
      </c>
      <c r="B389" s="25" t="s">
        <v>917</v>
      </c>
      <c r="C389" s="13">
        <v>0</v>
      </c>
      <c r="D389" s="13">
        <v>0</v>
      </c>
      <c r="E389" s="13">
        <v>-2.8323899999999997</v>
      </c>
      <c r="F389" s="13">
        <v>0</v>
      </c>
      <c r="G389" s="13">
        <v>0</v>
      </c>
      <c r="H389" s="13"/>
      <c r="I389" s="13">
        <v>0</v>
      </c>
    </row>
    <row r="390" spans="1:9" ht="30" hidden="1" x14ac:dyDescent="0.25">
      <c r="A390" s="10" t="s">
        <v>312</v>
      </c>
      <c r="B390" s="25" t="s">
        <v>631</v>
      </c>
      <c r="C390" s="13">
        <v>0</v>
      </c>
      <c r="D390" s="13">
        <v>0</v>
      </c>
      <c r="E390" s="13">
        <v>-15.301</v>
      </c>
      <c r="F390" s="13">
        <v>0</v>
      </c>
      <c r="G390" s="13">
        <v>0</v>
      </c>
      <c r="H390" s="13"/>
      <c r="I390" s="13">
        <v>0</v>
      </c>
    </row>
    <row r="391" spans="1:9" ht="45" hidden="1" x14ac:dyDescent="0.25">
      <c r="A391" s="10" t="s">
        <v>313</v>
      </c>
      <c r="B391" s="25" t="s">
        <v>632</v>
      </c>
      <c r="C391" s="13">
        <v>0</v>
      </c>
      <c r="D391" s="13">
        <v>0</v>
      </c>
      <c r="E391" s="13">
        <v>-1770.2280000000001</v>
      </c>
      <c r="F391" s="13">
        <v>0</v>
      </c>
      <c r="G391" s="13">
        <v>0</v>
      </c>
      <c r="H391" s="13"/>
      <c r="I391" s="13">
        <v>0</v>
      </c>
    </row>
    <row r="392" spans="1:9" ht="60" hidden="1" x14ac:dyDescent="0.25">
      <c r="A392" s="10" t="s">
        <v>879</v>
      </c>
      <c r="B392" s="25" t="s">
        <v>880</v>
      </c>
      <c r="C392" s="13">
        <v>0</v>
      </c>
      <c r="D392" s="13">
        <v>0</v>
      </c>
      <c r="E392" s="13">
        <v>-21.12246</v>
      </c>
      <c r="F392" s="13">
        <v>0</v>
      </c>
      <c r="G392" s="13">
        <v>0</v>
      </c>
      <c r="H392" s="13"/>
      <c r="I392" s="13">
        <v>0</v>
      </c>
    </row>
    <row r="393" spans="1:9" s="12" customFormat="1" ht="60" hidden="1" x14ac:dyDescent="0.25">
      <c r="A393" s="10" t="s">
        <v>314</v>
      </c>
      <c r="B393" s="25" t="s">
        <v>633</v>
      </c>
      <c r="C393" s="13">
        <v>0</v>
      </c>
      <c r="D393" s="13">
        <v>0</v>
      </c>
      <c r="E393" s="13">
        <v>-5.1631899999999993</v>
      </c>
      <c r="F393" s="13">
        <v>0</v>
      </c>
      <c r="G393" s="13">
        <v>0</v>
      </c>
      <c r="H393" s="13"/>
      <c r="I393" s="13">
        <v>0</v>
      </c>
    </row>
    <row r="394" spans="1:9" s="12" customFormat="1" ht="60" hidden="1" x14ac:dyDescent="0.25">
      <c r="A394" s="10" t="s">
        <v>315</v>
      </c>
      <c r="B394" s="25" t="s">
        <v>634</v>
      </c>
      <c r="C394" s="13">
        <v>0</v>
      </c>
      <c r="D394" s="13">
        <v>0</v>
      </c>
      <c r="E394" s="13">
        <v>-38.989249999999998</v>
      </c>
      <c r="F394" s="13">
        <v>0</v>
      </c>
      <c r="G394" s="13">
        <v>0</v>
      </c>
      <c r="H394" s="13"/>
      <c r="I394" s="13">
        <v>0</v>
      </c>
    </row>
    <row r="395" spans="1:9" s="12" customFormat="1" ht="75" hidden="1" x14ac:dyDescent="0.25">
      <c r="A395" s="10" t="s">
        <v>956</v>
      </c>
      <c r="B395" s="25" t="s">
        <v>977</v>
      </c>
      <c r="C395" s="13">
        <v>0</v>
      </c>
      <c r="D395" s="13">
        <v>0</v>
      </c>
      <c r="E395" s="13">
        <v>-22</v>
      </c>
      <c r="F395" s="13">
        <v>0</v>
      </c>
      <c r="G395" s="13">
        <v>0</v>
      </c>
      <c r="H395" s="13"/>
      <c r="I395" s="13">
        <v>0</v>
      </c>
    </row>
    <row r="396" spans="1:9" s="12" customFormat="1" ht="60" hidden="1" x14ac:dyDescent="0.25">
      <c r="A396" s="10" t="s">
        <v>316</v>
      </c>
      <c r="B396" s="25" t="s">
        <v>635</v>
      </c>
      <c r="C396" s="13">
        <v>0</v>
      </c>
      <c r="D396" s="13">
        <v>0</v>
      </c>
      <c r="E396" s="13">
        <v>-1.2584900000000001</v>
      </c>
      <c r="F396" s="13">
        <v>0</v>
      </c>
      <c r="G396" s="13">
        <v>0</v>
      </c>
      <c r="H396" s="13"/>
      <c r="I396" s="13">
        <v>0</v>
      </c>
    </row>
    <row r="397" spans="1:9" ht="60" hidden="1" x14ac:dyDescent="0.25">
      <c r="A397" s="10" t="s">
        <v>957</v>
      </c>
      <c r="B397" s="25" t="s">
        <v>978</v>
      </c>
      <c r="C397" s="13">
        <v>0</v>
      </c>
      <c r="D397" s="13">
        <v>0</v>
      </c>
      <c r="E397" s="13">
        <v>-1848.1377299999999</v>
      </c>
      <c r="F397" s="13">
        <v>0</v>
      </c>
      <c r="G397" s="13">
        <v>0</v>
      </c>
      <c r="H397" s="13"/>
      <c r="I397" s="13">
        <v>0</v>
      </c>
    </row>
    <row r="398" spans="1:9" s="12" customFormat="1" ht="30" hidden="1" x14ac:dyDescent="0.25">
      <c r="A398" s="10" t="s">
        <v>887</v>
      </c>
      <c r="B398" s="25" t="s">
        <v>896</v>
      </c>
      <c r="C398" s="13">
        <v>0</v>
      </c>
      <c r="D398" s="13">
        <v>0</v>
      </c>
      <c r="E398" s="13">
        <v>-13.47894</v>
      </c>
      <c r="F398" s="13">
        <v>0</v>
      </c>
      <c r="G398" s="13">
        <v>0</v>
      </c>
      <c r="H398" s="13"/>
      <c r="I398" s="13">
        <v>0</v>
      </c>
    </row>
    <row r="399" spans="1:9" s="12" customFormat="1" ht="45" hidden="1" x14ac:dyDescent="0.25">
      <c r="A399" s="10" t="s">
        <v>958</v>
      </c>
      <c r="B399" s="25" t="s">
        <v>979</v>
      </c>
      <c r="C399" s="13">
        <v>0</v>
      </c>
      <c r="D399" s="13">
        <v>0</v>
      </c>
      <c r="E399" s="13">
        <v>-290.00905</v>
      </c>
      <c r="F399" s="13">
        <v>0</v>
      </c>
      <c r="G399" s="13">
        <v>0</v>
      </c>
      <c r="H399" s="13"/>
      <c r="I399" s="13">
        <v>0</v>
      </c>
    </row>
    <row r="400" spans="1:9" ht="75" hidden="1" x14ac:dyDescent="0.25">
      <c r="A400" s="10" t="s">
        <v>959</v>
      </c>
      <c r="B400" s="25" t="s">
        <v>980</v>
      </c>
      <c r="C400" s="13">
        <v>0</v>
      </c>
      <c r="D400" s="13">
        <v>0</v>
      </c>
      <c r="E400" s="13">
        <v>-157.13946999999999</v>
      </c>
      <c r="F400" s="13">
        <v>0</v>
      </c>
      <c r="G400" s="13">
        <v>0</v>
      </c>
      <c r="H400" s="13"/>
      <c r="I400" s="13">
        <v>0</v>
      </c>
    </row>
    <row r="401" spans="1:9" ht="45" hidden="1" x14ac:dyDescent="0.25">
      <c r="A401" s="10" t="s">
        <v>317</v>
      </c>
      <c r="B401" s="25" t="s">
        <v>636</v>
      </c>
      <c r="C401" s="13">
        <v>0</v>
      </c>
      <c r="D401" s="13">
        <v>0</v>
      </c>
      <c r="E401" s="13">
        <v>-42.083169999999996</v>
      </c>
      <c r="F401" s="13">
        <v>0</v>
      </c>
      <c r="G401" s="13">
        <v>0</v>
      </c>
      <c r="H401" s="13"/>
      <c r="I401" s="13">
        <v>0</v>
      </c>
    </row>
    <row r="402" spans="1:9" ht="60" hidden="1" x14ac:dyDescent="0.25">
      <c r="A402" s="10" t="s">
        <v>960</v>
      </c>
      <c r="B402" s="25" t="s">
        <v>981</v>
      </c>
      <c r="C402" s="13">
        <v>0</v>
      </c>
      <c r="D402" s="13">
        <v>0</v>
      </c>
      <c r="E402" s="13">
        <v>-211.35418999999999</v>
      </c>
      <c r="F402" s="13">
        <v>0</v>
      </c>
      <c r="G402" s="13">
        <v>0</v>
      </c>
      <c r="H402" s="13"/>
      <c r="I402" s="13">
        <v>0</v>
      </c>
    </row>
    <row r="403" spans="1:9" ht="45" hidden="1" x14ac:dyDescent="0.25">
      <c r="A403" s="10" t="s">
        <v>881</v>
      </c>
      <c r="B403" s="25" t="s">
        <v>882</v>
      </c>
      <c r="C403" s="13">
        <v>0</v>
      </c>
      <c r="D403" s="13">
        <v>0</v>
      </c>
      <c r="E403" s="13">
        <v>-6078.7860700000001</v>
      </c>
      <c r="F403" s="13">
        <v>0</v>
      </c>
      <c r="G403" s="13">
        <v>0</v>
      </c>
      <c r="H403" s="13"/>
      <c r="I403" s="13">
        <v>0</v>
      </c>
    </row>
    <row r="404" spans="1:9" ht="60" hidden="1" x14ac:dyDescent="0.25">
      <c r="A404" s="10" t="s">
        <v>318</v>
      </c>
      <c r="B404" s="25" t="s">
        <v>637</v>
      </c>
      <c r="C404" s="13">
        <v>0</v>
      </c>
      <c r="D404" s="13">
        <v>0</v>
      </c>
      <c r="E404" s="13">
        <v>-1.0000000000000001E-5</v>
      </c>
      <c r="F404" s="13">
        <v>0</v>
      </c>
      <c r="G404" s="13">
        <v>0</v>
      </c>
      <c r="H404" s="13"/>
      <c r="I404" s="13">
        <v>0</v>
      </c>
    </row>
    <row r="405" spans="1:9" ht="45" hidden="1" x14ac:dyDescent="0.25">
      <c r="A405" s="10" t="s">
        <v>937</v>
      </c>
      <c r="B405" s="25" t="s">
        <v>938</v>
      </c>
      <c r="C405" s="13">
        <v>0</v>
      </c>
      <c r="D405" s="13">
        <v>0</v>
      </c>
      <c r="E405" s="13">
        <v>-276.67399999999998</v>
      </c>
      <c r="F405" s="13">
        <v>0</v>
      </c>
      <c r="G405" s="13">
        <v>0</v>
      </c>
      <c r="H405" s="13"/>
      <c r="I405" s="13">
        <v>0</v>
      </c>
    </row>
    <row r="406" spans="1:9" ht="60" hidden="1" x14ac:dyDescent="0.25">
      <c r="A406" s="10" t="s">
        <v>319</v>
      </c>
      <c r="B406" s="25" t="s">
        <v>638</v>
      </c>
      <c r="C406" s="13">
        <v>0</v>
      </c>
      <c r="D406" s="13">
        <v>0</v>
      </c>
      <c r="E406" s="13">
        <v>-98832.577449999997</v>
      </c>
      <c r="F406" s="13">
        <v>0</v>
      </c>
      <c r="G406" s="13">
        <v>0</v>
      </c>
      <c r="H406" s="13"/>
      <c r="I406" s="13">
        <v>0</v>
      </c>
    </row>
    <row r="407" spans="1:9" ht="60" hidden="1" x14ac:dyDescent="0.25">
      <c r="A407" s="10" t="s">
        <v>320</v>
      </c>
      <c r="B407" s="25" t="s">
        <v>639</v>
      </c>
      <c r="C407" s="13">
        <v>0</v>
      </c>
      <c r="D407" s="13">
        <v>0</v>
      </c>
      <c r="E407" s="13">
        <v>-190.78813</v>
      </c>
      <c r="F407" s="13">
        <v>0</v>
      </c>
      <c r="G407" s="13">
        <v>0</v>
      </c>
      <c r="H407" s="13"/>
      <c r="I407" s="13">
        <v>0</v>
      </c>
    </row>
    <row r="408" spans="1:9" ht="45" hidden="1" x14ac:dyDescent="0.25">
      <c r="A408" s="10" t="s">
        <v>321</v>
      </c>
      <c r="B408" s="25" t="s">
        <v>640</v>
      </c>
      <c r="C408" s="13">
        <v>0</v>
      </c>
      <c r="D408" s="13">
        <v>0</v>
      </c>
      <c r="E408" s="13">
        <v>-14.230360000000001</v>
      </c>
      <c r="F408" s="13">
        <v>0</v>
      </c>
      <c r="G408" s="13">
        <v>0</v>
      </c>
      <c r="H408" s="13"/>
      <c r="I408" s="13">
        <v>0</v>
      </c>
    </row>
    <row r="409" spans="1:9" ht="90" hidden="1" x14ac:dyDescent="0.25">
      <c r="A409" s="10" t="s">
        <v>888</v>
      </c>
      <c r="B409" s="25" t="s">
        <v>897</v>
      </c>
      <c r="C409" s="13">
        <v>0</v>
      </c>
      <c r="D409" s="13">
        <v>0</v>
      </c>
      <c r="E409" s="13">
        <v>-58.297230000000006</v>
      </c>
      <c r="F409" s="13">
        <v>0</v>
      </c>
      <c r="G409" s="13">
        <v>0</v>
      </c>
      <c r="H409" s="13"/>
      <c r="I409" s="13">
        <v>0</v>
      </c>
    </row>
    <row r="410" spans="1:9" ht="60" hidden="1" x14ac:dyDescent="0.25">
      <c r="A410" s="10" t="s">
        <v>322</v>
      </c>
      <c r="B410" s="25" t="s">
        <v>641</v>
      </c>
      <c r="C410" s="13">
        <v>0</v>
      </c>
      <c r="D410" s="13">
        <v>0</v>
      </c>
      <c r="E410" s="13">
        <v>-6.1314599999999997</v>
      </c>
      <c r="F410" s="13">
        <v>0</v>
      </c>
      <c r="G410" s="13">
        <v>0</v>
      </c>
      <c r="H410" s="13"/>
      <c r="I410" s="13">
        <v>0</v>
      </c>
    </row>
    <row r="411" spans="1:9" s="12" customFormat="1" ht="60" hidden="1" x14ac:dyDescent="0.25">
      <c r="A411" s="10" t="s">
        <v>323</v>
      </c>
      <c r="B411" s="25" t="s">
        <v>642</v>
      </c>
      <c r="C411" s="13">
        <v>0</v>
      </c>
      <c r="D411" s="13">
        <v>0</v>
      </c>
      <c r="E411" s="13">
        <v>-637.52197000000001</v>
      </c>
      <c r="F411" s="13">
        <v>0</v>
      </c>
      <c r="G411" s="13">
        <v>0</v>
      </c>
      <c r="H411" s="13"/>
      <c r="I411" s="13">
        <v>0</v>
      </c>
    </row>
    <row r="412" spans="1:9" ht="45" hidden="1" x14ac:dyDescent="0.25">
      <c r="A412" s="10" t="s">
        <v>324</v>
      </c>
      <c r="B412" s="25" t="s">
        <v>643</v>
      </c>
      <c r="C412" s="13">
        <v>0</v>
      </c>
      <c r="D412" s="13">
        <v>0</v>
      </c>
      <c r="E412" s="13">
        <v>-341.27339000000001</v>
      </c>
      <c r="F412" s="13">
        <v>0</v>
      </c>
      <c r="G412" s="13">
        <v>0</v>
      </c>
      <c r="H412" s="13"/>
      <c r="I412" s="13">
        <v>0</v>
      </c>
    </row>
    <row r="413" spans="1:9" s="12" customFormat="1" ht="105" hidden="1" x14ac:dyDescent="0.25">
      <c r="A413" s="10" t="s">
        <v>961</v>
      </c>
      <c r="B413" s="25" t="s">
        <v>982</v>
      </c>
      <c r="C413" s="13">
        <v>0</v>
      </c>
      <c r="D413" s="13">
        <v>0</v>
      </c>
      <c r="E413" s="13">
        <v>-5.2641200000000001</v>
      </c>
      <c r="F413" s="13">
        <v>0</v>
      </c>
      <c r="G413" s="13">
        <v>0</v>
      </c>
      <c r="H413" s="13"/>
      <c r="I413" s="13">
        <v>0</v>
      </c>
    </row>
    <row r="414" spans="1:9" s="12" customFormat="1" ht="120" hidden="1" x14ac:dyDescent="0.25">
      <c r="A414" s="10" t="s">
        <v>325</v>
      </c>
      <c r="B414" s="25" t="s">
        <v>644</v>
      </c>
      <c r="C414" s="13">
        <v>0</v>
      </c>
      <c r="D414" s="13">
        <v>0</v>
      </c>
      <c r="E414" s="13">
        <v>-144.30471</v>
      </c>
      <c r="F414" s="13">
        <v>0</v>
      </c>
      <c r="G414" s="13">
        <v>0</v>
      </c>
      <c r="H414" s="13"/>
      <c r="I414" s="13">
        <v>0</v>
      </c>
    </row>
    <row r="415" spans="1:9" ht="45" hidden="1" x14ac:dyDescent="0.25">
      <c r="A415" s="10" t="s">
        <v>326</v>
      </c>
      <c r="B415" s="25" t="s">
        <v>645</v>
      </c>
      <c r="C415" s="13">
        <v>0</v>
      </c>
      <c r="D415" s="13">
        <v>0</v>
      </c>
      <c r="E415" s="13">
        <v>-649.94530000000009</v>
      </c>
      <c r="F415" s="13">
        <v>0</v>
      </c>
      <c r="G415" s="13">
        <v>0</v>
      </c>
      <c r="H415" s="13"/>
      <c r="I415" s="13">
        <v>0</v>
      </c>
    </row>
    <row r="416" spans="1:9" s="12" customFormat="1" ht="60" hidden="1" x14ac:dyDescent="0.25">
      <c r="A416" s="10" t="s">
        <v>889</v>
      </c>
      <c r="B416" s="25" t="s">
        <v>898</v>
      </c>
      <c r="C416" s="13">
        <v>0</v>
      </c>
      <c r="D416" s="13">
        <v>0</v>
      </c>
      <c r="E416" s="13">
        <v>-1.8664799999999999</v>
      </c>
      <c r="F416" s="13">
        <v>0</v>
      </c>
      <c r="G416" s="13">
        <v>0</v>
      </c>
      <c r="H416" s="13"/>
      <c r="I416" s="13">
        <v>0</v>
      </c>
    </row>
    <row r="417" spans="1:9" ht="45" hidden="1" x14ac:dyDescent="0.25">
      <c r="A417" s="10" t="s">
        <v>1004</v>
      </c>
      <c r="B417" s="25" t="s">
        <v>1016</v>
      </c>
      <c r="C417" s="13">
        <v>0</v>
      </c>
      <c r="D417" s="13">
        <v>0</v>
      </c>
      <c r="E417" s="13">
        <v>-416.98071000000004</v>
      </c>
      <c r="F417" s="13">
        <v>0</v>
      </c>
      <c r="G417" s="13">
        <v>0</v>
      </c>
      <c r="H417" s="13"/>
      <c r="I417" s="13">
        <v>0</v>
      </c>
    </row>
    <row r="418" spans="1:9" ht="45" hidden="1" x14ac:dyDescent="0.25">
      <c r="A418" s="10" t="s">
        <v>327</v>
      </c>
      <c r="B418" s="25" t="s">
        <v>646</v>
      </c>
      <c r="C418" s="13">
        <v>0</v>
      </c>
      <c r="D418" s="13">
        <v>0</v>
      </c>
      <c r="E418" s="13">
        <v>-511638.12987</v>
      </c>
      <c r="F418" s="13">
        <v>0</v>
      </c>
      <c r="G418" s="13">
        <v>0</v>
      </c>
      <c r="H418" s="13"/>
      <c r="I418" s="13">
        <v>0</v>
      </c>
    </row>
    <row r="419" spans="1:9" ht="14.25" x14ac:dyDescent="0.2">
      <c r="A419" s="52" t="s">
        <v>647</v>
      </c>
      <c r="B419" s="53" t="s">
        <v>983</v>
      </c>
      <c r="C419" s="11">
        <f>C420+C431+C433+C439+C449+C454+C458+C466+C470+C478+C484+C488+C492+C494</f>
        <v>59180046.900000006</v>
      </c>
      <c r="D419" s="11">
        <f>D420+D431+D433+D439+D449+D454+D458+D466+D470+D478+D484+D488+D492+D494</f>
        <v>58978286.962650001</v>
      </c>
      <c r="E419" s="11">
        <v>35428591.313150004</v>
      </c>
      <c r="F419" s="11">
        <f t="shared" ref="F419:F466" si="18">E419/C419*100</f>
        <v>59.865770929542805</v>
      </c>
      <c r="G419" s="11">
        <f t="shared" ref="G416:G466" si="19">E419/D419*100</f>
        <v>60.07056687758049</v>
      </c>
      <c r="H419" s="11">
        <v>34520337.192949995</v>
      </c>
      <c r="I419" s="11">
        <f t="shared" ref="I419:I469" si="20">E419/H419*100</f>
        <v>102.63106966517552</v>
      </c>
    </row>
    <row r="420" spans="1:9" ht="14.25" x14ac:dyDescent="0.2">
      <c r="A420" s="52" t="s">
        <v>648</v>
      </c>
      <c r="B420" s="53" t="s">
        <v>726</v>
      </c>
      <c r="C420" s="11">
        <f>C421+C422+C423+C424+C425+C426+C427+C428+C429+C430</f>
        <v>3154679.9000000004</v>
      </c>
      <c r="D420" s="11">
        <v>3152695.8496099999</v>
      </c>
      <c r="E420" s="11">
        <v>1660649.41631</v>
      </c>
      <c r="F420" s="11">
        <f t="shared" si="18"/>
        <v>52.640821539770165</v>
      </c>
      <c r="G420" s="11">
        <f t="shared" si="19"/>
        <v>52.673949392087039</v>
      </c>
      <c r="H420" s="11">
        <v>1436753.94878</v>
      </c>
      <c r="I420" s="11">
        <f t="shared" si="20"/>
        <v>115.58342454670947</v>
      </c>
    </row>
    <row r="421" spans="1:9" s="12" customFormat="1" ht="30" x14ac:dyDescent="0.25">
      <c r="A421" s="30" t="s">
        <v>649</v>
      </c>
      <c r="B421" s="31" t="s">
        <v>727</v>
      </c>
      <c r="C421" s="13">
        <v>4589</v>
      </c>
      <c r="D421" s="13">
        <v>4823</v>
      </c>
      <c r="E421" s="13">
        <v>3086.8298199999999</v>
      </c>
      <c r="F421" s="13">
        <f t="shared" si="18"/>
        <v>67.265849204619741</v>
      </c>
      <c r="G421" s="13">
        <f t="shared" si="19"/>
        <v>64.002277006012847</v>
      </c>
      <c r="H421" s="13">
        <v>2567.8203800000001</v>
      </c>
      <c r="I421" s="13">
        <f t="shared" si="20"/>
        <v>120.21206171749441</v>
      </c>
    </row>
    <row r="422" spans="1:9" ht="45" x14ac:dyDescent="0.25">
      <c r="A422" s="30" t="s">
        <v>650</v>
      </c>
      <c r="B422" s="31" t="s">
        <v>728</v>
      </c>
      <c r="C422" s="13">
        <v>183184.9</v>
      </c>
      <c r="D422" s="13">
        <v>183784.9</v>
      </c>
      <c r="E422" s="13">
        <v>118237.08894</v>
      </c>
      <c r="F422" s="13">
        <f t="shared" si="18"/>
        <v>64.545215757412322</v>
      </c>
      <c r="G422" s="13">
        <f t="shared" si="19"/>
        <v>64.334495891664659</v>
      </c>
      <c r="H422" s="13">
        <v>120399.29965</v>
      </c>
      <c r="I422" s="13">
        <f t="shared" si="20"/>
        <v>98.204133482266485</v>
      </c>
    </row>
    <row r="423" spans="1:9" s="12" customFormat="1" ht="45" x14ac:dyDescent="0.25">
      <c r="A423" s="30" t="s">
        <v>651</v>
      </c>
      <c r="B423" s="31" t="s">
        <v>729</v>
      </c>
      <c r="C423" s="13">
        <v>388768.6</v>
      </c>
      <c r="D423" s="13">
        <v>386946.6</v>
      </c>
      <c r="E423" s="13">
        <v>247942.35916999998</v>
      </c>
      <c r="F423" s="13">
        <f t="shared" si="18"/>
        <v>63.776333574779443</v>
      </c>
      <c r="G423" s="13">
        <f t="shared" si="19"/>
        <v>64.076634649328867</v>
      </c>
      <c r="H423" s="13">
        <v>240569.45922999998</v>
      </c>
      <c r="I423" s="13">
        <f t="shared" si="20"/>
        <v>103.06476971914836</v>
      </c>
    </row>
    <row r="424" spans="1:9" ht="15" x14ac:dyDescent="0.25">
      <c r="A424" s="30" t="s">
        <v>652</v>
      </c>
      <c r="B424" s="31" t="s">
        <v>730</v>
      </c>
      <c r="C424" s="13">
        <v>242109.1</v>
      </c>
      <c r="D424" s="13">
        <v>242109.1</v>
      </c>
      <c r="E424" s="13">
        <v>165496.86384000001</v>
      </c>
      <c r="F424" s="13">
        <f t="shared" si="18"/>
        <v>68.356316982715654</v>
      </c>
      <c r="G424" s="13">
        <f t="shared" si="19"/>
        <v>68.356316982715654</v>
      </c>
      <c r="H424" s="13">
        <v>153847.19505000001</v>
      </c>
      <c r="I424" s="13">
        <f t="shared" si="20"/>
        <v>107.57223346594904</v>
      </c>
    </row>
    <row r="425" spans="1:9" ht="30" x14ac:dyDescent="0.25">
      <c r="A425" s="30" t="s">
        <v>653</v>
      </c>
      <c r="B425" s="31" t="s">
        <v>731</v>
      </c>
      <c r="C425" s="13">
        <v>205010</v>
      </c>
      <c r="D425" s="13">
        <v>204260</v>
      </c>
      <c r="E425" s="13">
        <v>138161.43283000001</v>
      </c>
      <c r="F425" s="13">
        <f t="shared" si="18"/>
        <v>67.39253345202674</v>
      </c>
      <c r="G425" s="13">
        <f t="shared" si="19"/>
        <v>67.639984740037207</v>
      </c>
      <c r="H425" s="13">
        <v>138697.00293000002</v>
      </c>
      <c r="I425" s="13">
        <f t="shared" si="20"/>
        <v>99.613856039650457</v>
      </c>
    </row>
    <row r="426" spans="1:9" ht="15" x14ac:dyDescent="0.25">
      <c r="A426" s="30" t="s">
        <v>654</v>
      </c>
      <c r="B426" s="31" t="s">
        <v>732</v>
      </c>
      <c r="C426" s="13">
        <v>115634.7</v>
      </c>
      <c r="D426" s="13">
        <v>115634.7</v>
      </c>
      <c r="E426" s="13">
        <v>76943.692580000003</v>
      </c>
      <c r="F426" s="13">
        <f t="shared" si="18"/>
        <v>66.540314092569105</v>
      </c>
      <c r="G426" s="13">
        <f t="shared" si="19"/>
        <v>66.540314092569105</v>
      </c>
      <c r="H426" s="13">
        <v>84226.141589999999</v>
      </c>
      <c r="I426" s="13">
        <f t="shared" si="20"/>
        <v>91.3536950968859</v>
      </c>
    </row>
    <row r="427" spans="1:9" ht="15" x14ac:dyDescent="0.25">
      <c r="A427" s="30" t="s">
        <v>655</v>
      </c>
      <c r="B427" s="31" t="s">
        <v>733</v>
      </c>
      <c r="C427" s="13">
        <v>184</v>
      </c>
      <c r="D427" s="13">
        <v>186</v>
      </c>
      <c r="E427" s="13">
        <v>170.21214000000001</v>
      </c>
      <c r="F427" s="13">
        <f t="shared" si="18"/>
        <v>92.50659782608696</v>
      </c>
      <c r="G427" s="13">
        <f t="shared" si="19"/>
        <v>91.511903225806464</v>
      </c>
      <c r="H427" s="13">
        <v>158.36857999999998</v>
      </c>
      <c r="I427" s="13">
        <f t="shared" si="20"/>
        <v>107.47847836988879</v>
      </c>
    </row>
    <row r="428" spans="1:9" ht="15" x14ac:dyDescent="0.25">
      <c r="A428" s="30" t="s">
        <v>656</v>
      </c>
      <c r="B428" s="31" t="s">
        <v>734</v>
      </c>
      <c r="C428" s="13">
        <v>2550</v>
      </c>
      <c r="D428" s="13">
        <v>2550</v>
      </c>
      <c r="E428" s="13">
        <v>0</v>
      </c>
      <c r="F428" s="13">
        <f t="shared" si="18"/>
        <v>0</v>
      </c>
      <c r="G428" s="13">
        <f t="shared" si="19"/>
        <v>0</v>
      </c>
      <c r="H428" s="13">
        <v>0</v>
      </c>
      <c r="I428" s="13">
        <v>0</v>
      </c>
    </row>
    <row r="429" spans="1:9" s="12" customFormat="1" ht="15" x14ac:dyDescent="0.25">
      <c r="A429" s="30" t="s">
        <v>657</v>
      </c>
      <c r="B429" s="31" t="s">
        <v>735</v>
      </c>
      <c r="C429" s="13">
        <v>108250.3</v>
      </c>
      <c r="D429" s="13">
        <v>100000.06445999999</v>
      </c>
      <c r="E429" s="13">
        <v>0</v>
      </c>
      <c r="F429" s="13">
        <f t="shared" si="18"/>
        <v>0</v>
      </c>
      <c r="G429" s="13">
        <f t="shared" si="19"/>
        <v>0</v>
      </c>
      <c r="H429" s="13">
        <v>0</v>
      </c>
      <c r="I429" s="13">
        <v>0</v>
      </c>
    </row>
    <row r="430" spans="1:9" ht="15" x14ac:dyDescent="0.25">
      <c r="A430" s="30" t="s">
        <v>658</v>
      </c>
      <c r="B430" s="31" t="s">
        <v>736</v>
      </c>
      <c r="C430" s="13">
        <v>1904399.3</v>
      </c>
      <c r="D430" s="13">
        <v>1912401.4851500001</v>
      </c>
      <c r="E430" s="13">
        <v>910610.93698999996</v>
      </c>
      <c r="F430" s="13">
        <f t="shared" si="18"/>
        <v>47.81617683801921</v>
      </c>
      <c r="G430" s="13">
        <f t="shared" si="19"/>
        <v>47.616096518486849</v>
      </c>
      <c r="H430" s="13">
        <v>696288.66136999999</v>
      </c>
      <c r="I430" s="13">
        <f t="shared" si="20"/>
        <v>130.78066432940398</v>
      </c>
    </row>
    <row r="431" spans="1:9" ht="14.25" x14ac:dyDescent="0.2">
      <c r="A431" s="52" t="s">
        <v>659</v>
      </c>
      <c r="B431" s="53" t="s">
        <v>737</v>
      </c>
      <c r="C431" s="11">
        <v>32125.599999999999</v>
      </c>
      <c r="D431" s="11">
        <v>32125.599999999999</v>
      </c>
      <c r="E431" s="11">
        <v>23344.275000000001</v>
      </c>
      <c r="F431" s="11">
        <f t="shared" si="18"/>
        <v>72.665646711656748</v>
      </c>
      <c r="G431" s="11">
        <f t="shared" si="19"/>
        <v>72.665646711656748</v>
      </c>
      <c r="H431" s="11">
        <v>30157.5</v>
      </c>
      <c r="I431" s="11">
        <f t="shared" si="20"/>
        <v>77.407858741606574</v>
      </c>
    </row>
    <row r="432" spans="1:9" ht="15" x14ac:dyDescent="0.25">
      <c r="A432" s="30" t="s">
        <v>660</v>
      </c>
      <c r="B432" s="31" t="s">
        <v>738</v>
      </c>
      <c r="C432" s="13">
        <v>32125.599999999999</v>
      </c>
      <c r="D432" s="13">
        <v>32125.599999999999</v>
      </c>
      <c r="E432" s="13">
        <v>23344.275000000001</v>
      </c>
      <c r="F432" s="13">
        <f t="shared" si="18"/>
        <v>72.665646711656748</v>
      </c>
      <c r="G432" s="13">
        <f t="shared" si="19"/>
        <v>72.665646711656748</v>
      </c>
      <c r="H432" s="13">
        <v>30157.5</v>
      </c>
      <c r="I432" s="13">
        <f t="shared" si="20"/>
        <v>77.407858741606574</v>
      </c>
    </row>
    <row r="433" spans="1:9" ht="28.5" x14ac:dyDescent="0.2">
      <c r="A433" s="52" t="s">
        <v>661</v>
      </c>
      <c r="B433" s="53" t="s">
        <v>739</v>
      </c>
      <c r="C433" s="11">
        <f>C434+C435+C436+C437+C438</f>
        <v>1001359.5</v>
      </c>
      <c r="D433" s="11">
        <v>1020264.5</v>
      </c>
      <c r="E433" s="11">
        <v>552630.75427999999</v>
      </c>
      <c r="F433" s="11">
        <f t="shared" si="18"/>
        <v>55.188047277725929</v>
      </c>
      <c r="G433" s="11">
        <f t="shared" si="19"/>
        <v>54.165439871719535</v>
      </c>
      <c r="H433" s="11">
        <v>493992.74727999995</v>
      </c>
      <c r="I433" s="11">
        <f t="shared" si="20"/>
        <v>111.87021617683051</v>
      </c>
    </row>
    <row r="434" spans="1:9" ht="15" x14ac:dyDescent="0.25">
      <c r="A434" s="30" t="s">
        <v>662</v>
      </c>
      <c r="B434" s="31" t="s">
        <v>740</v>
      </c>
      <c r="C434" s="13">
        <v>94856.2</v>
      </c>
      <c r="D434" s="13">
        <v>94856.2</v>
      </c>
      <c r="E434" s="13">
        <v>35491.117030000001</v>
      </c>
      <c r="F434" s="13">
        <f t="shared" si="18"/>
        <v>37.415706121476511</v>
      </c>
      <c r="G434" s="13">
        <f t="shared" si="19"/>
        <v>37.415706121476511</v>
      </c>
      <c r="H434" s="13">
        <v>34200.502099999998</v>
      </c>
      <c r="I434" s="13">
        <f t="shared" si="20"/>
        <v>103.77367246313031</v>
      </c>
    </row>
    <row r="435" spans="1:9" ht="30" x14ac:dyDescent="0.25">
      <c r="A435" s="30" t="s">
        <v>663</v>
      </c>
      <c r="B435" s="31" t="s">
        <v>741</v>
      </c>
      <c r="C435" s="13">
        <v>268490.7</v>
      </c>
      <c r="D435" s="13">
        <v>287395.7</v>
      </c>
      <c r="E435" s="13">
        <v>107944.14194</v>
      </c>
      <c r="F435" s="13">
        <f t="shared" si="18"/>
        <v>40.204052483009647</v>
      </c>
      <c r="G435" s="13">
        <f t="shared" si="19"/>
        <v>37.559414403207839</v>
      </c>
      <c r="H435" s="13">
        <v>74169.585500000001</v>
      </c>
      <c r="I435" s="13">
        <f t="shared" si="20"/>
        <v>145.53693567560791</v>
      </c>
    </row>
    <row r="436" spans="1:9" ht="15" x14ac:dyDescent="0.25">
      <c r="A436" s="30" t="s">
        <v>664</v>
      </c>
      <c r="B436" s="31" t="s">
        <v>742</v>
      </c>
      <c r="C436" s="13">
        <v>401106.3</v>
      </c>
      <c r="D436" s="13">
        <v>401106.3</v>
      </c>
      <c r="E436" s="13">
        <v>271380.72642999998</v>
      </c>
      <c r="F436" s="13">
        <f t="shared" si="18"/>
        <v>67.658056338182675</v>
      </c>
      <c r="G436" s="13">
        <f t="shared" si="19"/>
        <v>67.658056338182675</v>
      </c>
      <c r="H436" s="13">
        <v>260758.43466999999</v>
      </c>
      <c r="I436" s="13">
        <f t="shared" si="20"/>
        <v>104.07361386926675</v>
      </c>
    </row>
    <row r="437" spans="1:9" ht="15" x14ac:dyDescent="0.25">
      <c r="A437" s="30" t="s">
        <v>665</v>
      </c>
      <c r="B437" s="31" t="s">
        <v>743</v>
      </c>
      <c r="C437" s="13">
        <v>5115.5</v>
      </c>
      <c r="D437" s="13">
        <v>5115.5</v>
      </c>
      <c r="E437" s="13">
        <v>4613.8867</v>
      </c>
      <c r="F437" s="13">
        <f t="shared" si="18"/>
        <v>90.194246896686536</v>
      </c>
      <c r="G437" s="13">
        <f t="shared" si="19"/>
        <v>90.194246896686536</v>
      </c>
      <c r="H437" s="13">
        <v>4448.6749600000003</v>
      </c>
      <c r="I437" s="13">
        <f t="shared" si="20"/>
        <v>103.71372917746275</v>
      </c>
    </row>
    <row r="438" spans="1:9" ht="30" x14ac:dyDescent="0.25">
      <c r="A438" s="30" t="s">
        <v>666</v>
      </c>
      <c r="B438" s="31" t="s">
        <v>744</v>
      </c>
      <c r="C438" s="13">
        <v>231790.8</v>
      </c>
      <c r="D438" s="13">
        <v>231790.8</v>
      </c>
      <c r="E438" s="13">
        <v>133200.88218000002</v>
      </c>
      <c r="F438" s="13">
        <f t="shared" si="18"/>
        <v>57.465991825387384</v>
      </c>
      <c r="G438" s="13">
        <f t="shared" si="19"/>
        <v>57.465991825387384</v>
      </c>
      <c r="H438" s="13">
        <v>120415.55004999999</v>
      </c>
      <c r="I438" s="13">
        <f t="shared" si="20"/>
        <v>110.61767531244196</v>
      </c>
    </row>
    <row r="439" spans="1:9" s="12" customFormat="1" ht="14.25" x14ac:dyDescent="0.2">
      <c r="A439" s="52" t="s">
        <v>667</v>
      </c>
      <c r="B439" s="53" t="s">
        <v>745</v>
      </c>
      <c r="C439" s="11">
        <f>C440+C441+C442+C443+C444+C445+C446+C447+C448</f>
        <v>11345332.4</v>
      </c>
      <c r="D439" s="11">
        <v>11385452.653200001</v>
      </c>
      <c r="E439" s="11">
        <v>5535913.8253800003</v>
      </c>
      <c r="F439" s="11">
        <f t="shared" si="18"/>
        <v>48.794637567251883</v>
      </c>
      <c r="G439" s="11">
        <f t="shared" si="19"/>
        <v>48.622694187078054</v>
      </c>
      <c r="H439" s="11">
        <v>5825158.2347799996</v>
      </c>
      <c r="I439" s="11">
        <f t="shared" si="20"/>
        <v>95.03456562479245</v>
      </c>
    </row>
    <row r="440" spans="1:9" ht="15" x14ac:dyDescent="0.25">
      <c r="A440" s="30" t="s">
        <v>668</v>
      </c>
      <c r="B440" s="31" t="s">
        <v>746</v>
      </c>
      <c r="C440" s="13">
        <v>354106.4</v>
      </c>
      <c r="D440" s="13">
        <v>354106.4</v>
      </c>
      <c r="E440" s="13">
        <v>200228.9431</v>
      </c>
      <c r="F440" s="13">
        <f t="shared" si="18"/>
        <v>56.544852931209377</v>
      </c>
      <c r="G440" s="13">
        <f t="shared" si="19"/>
        <v>56.544852931209377</v>
      </c>
      <c r="H440" s="13">
        <v>173136.14124</v>
      </c>
      <c r="I440" s="13">
        <f t="shared" si="20"/>
        <v>115.64826480823791</v>
      </c>
    </row>
    <row r="441" spans="1:9" ht="15" x14ac:dyDescent="0.25">
      <c r="A441" s="30" t="s">
        <v>669</v>
      </c>
      <c r="B441" s="31" t="s">
        <v>747</v>
      </c>
      <c r="C441" s="13">
        <v>2527.6999999999998</v>
      </c>
      <c r="D441" s="13">
        <v>2527.6999999999998</v>
      </c>
      <c r="E441" s="13">
        <v>0</v>
      </c>
      <c r="F441" s="13">
        <f t="shared" si="18"/>
        <v>0</v>
      </c>
      <c r="G441" s="13">
        <f t="shared" si="19"/>
        <v>0</v>
      </c>
      <c r="H441" s="13">
        <v>0</v>
      </c>
      <c r="I441" s="13">
        <v>0</v>
      </c>
    </row>
    <row r="442" spans="1:9" ht="15" x14ac:dyDescent="0.25">
      <c r="A442" s="30" t="s">
        <v>670</v>
      </c>
      <c r="B442" s="31" t="s">
        <v>748</v>
      </c>
      <c r="C442" s="13">
        <v>2306442.5</v>
      </c>
      <c r="D442" s="13">
        <v>2346562.7999999998</v>
      </c>
      <c r="E442" s="13">
        <v>1499396.35995</v>
      </c>
      <c r="F442" s="13">
        <f t="shared" si="18"/>
        <v>65.009050082540526</v>
      </c>
      <c r="G442" s="13">
        <f t="shared" si="19"/>
        <v>63.897559440983223</v>
      </c>
      <c r="H442" s="13">
        <v>2343709.5288800001</v>
      </c>
      <c r="I442" s="13">
        <f t="shared" si="20"/>
        <v>63.975349396924784</v>
      </c>
    </row>
    <row r="443" spans="1:9" ht="15" x14ac:dyDescent="0.25">
      <c r="A443" s="30" t="s">
        <v>671</v>
      </c>
      <c r="B443" s="31" t="s">
        <v>749</v>
      </c>
      <c r="C443" s="13">
        <v>22822.400000000001</v>
      </c>
      <c r="D443" s="13">
        <v>22822.400000000001</v>
      </c>
      <c r="E443" s="13">
        <v>4828.7075199999999</v>
      </c>
      <c r="F443" s="13">
        <f t="shared" si="18"/>
        <v>21.157755187885584</v>
      </c>
      <c r="G443" s="13">
        <f t="shared" si="19"/>
        <v>21.157755187885584</v>
      </c>
      <c r="H443" s="13">
        <v>231.036</v>
      </c>
      <c r="I443" s="13" t="s">
        <v>1065</v>
      </c>
    </row>
    <row r="444" spans="1:9" s="12" customFormat="1" ht="15" x14ac:dyDescent="0.25">
      <c r="A444" s="30" t="s">
        <v>672</v>
      </c>
      <c r="B444" s="31" t="s">
        <v>750</v>
      </c>
      <c r="C444" s="13">
        <v>398254.8</v>
      </c>
      <c r="D444" s="13">
        <v>398254.8</v>
      </c>
      <c r="E444" s="13">
        <v>270679.21585000004</v>
      </c>
      <c r="F444" s="13">
        <f t="shared" si="18"/>
        <v>67.966341108757518</v>
      </c>
      <c r="G444" s="13">
        <f t="shared" si="19"/>
        <v>67.966341108757518</v>
      </c>
      <c r="H444" s="13">
        <v>264726.51715999999</v>
      </c>
      <c r="I444" s="13">
        <f t="shared" si="20"/>
        <v>102.24862199444955</v>
      </c>
    </row>
    <row r="445" spans="1:9" ht="15" x14ac:dyDescent="0.25">
      <c r="A445" s="30" t="s">
        <v>673</v>
      </c>
      <c r="B445" s="31" t="s">
        <v>751</v>
      </c>
      <c r="C445" s="13">
        <v>384511.6</v>
      </c>
      <c r="D445" s="13">
        <v>384511.6</v>
      </c>
      <c r="E445" s="13">
        <v>180874.53524999999</v>
      </c>
      <c r="F445" s="13">
        <f t="shared" si="18"/>
        <v>47.040072458152103</v>
      </c>
      <c r="G445" s="13">
        <f t="shared" si="19"/>
        <v>47.040072458152103</v>
      </c>
      <c r="H445" s="13">
        <v>209602.20843</v>
      </c>
      <c r="I445" s="13">
        <f t="shared" si="20"/>
        <v>86.294193465240099</v>
      </c>
    </row>
    <row r="446" spans="1:9" ht="15" x14ac:dyDescent="0.25">
      <c r="A446" s="30" t="s">
        <v>674</v>
      </c>
      <c r="B446" s="31" t="s">
        <v>752</v>
      </c>
      <c r="C446" s="13">
        <v>7178373.5999999996</v>
      </c>
      <c r="D446" s="13">
        <v>7178373.5999999996</v>
      </c>
      <c r="E446" s="13">
        <v>3040184.4929800001</v>
      </c>
      <c r="F446" s="13">
        <f t="shared" si="18"/>
        <v>42.351995903083115</v>
      </c>
      <c r="G446" s="13">
        <f t="shared" si="19"/>
        <v>42.351995903083115</v>
      </c>
      <c r="H446" s="13">
        <v>2544724.1026099999</v>
      </c>
      <c r="I446" s="13">
        <f t="shared" si="20"/>
        <v>119.47010247051264</v>
      </c>
    </row>
    <row r="447" spans="1:9" ht="15" x14ac:dyDescent="0.25">
      <c r="A447" s="30" t="s">
        <v>675</v>
      </c>
      <c r="B447" s="31" t="s">
        <v>753</v>
      </c>
      <c r="C447" s="13">
        <v>76832.800000000003</v>
      </c>
      <c r="D447" s="13">
        <v>72270.79002</v>
      </c>
      <c r="E447" s="13">
        <v>4364.0477199999996</v>
      </c>
      <c r="F447" s="13">
        <f t="shared" si="18"/>
        <v>5.6799279995002125</v>
      </c>
      <c r="G447" s="13">
        <f t="shared" si="19"/>
        <v>6.0384668810072597</v>
      </c>
      <c r="H447" s="13">
        <v>37140.286100000005</v>
      </c>
      <c r="I447" s="13">
        <f t="shared" si="20"/>
        <v>11.750172597620349</v>
      </c>
    </row>
    <row r="448" spans="1:9" s="12" customFormat="1" ht="15" x14ac:dyDescent="0.25">
      <c r="A448" s="30" t="s">
        <v>676</v>
      </c>
      <c r="B448" s="31" t="s">
        <v>754</v>
      </c>
      <c r="C448" s="13">
        <v>621460.6</v>
      </c>
      <c r="D448" s="13">
        <v>626022.56317999994</v>
      </c>
      <c r="E448" s="13">
        <v>335357.52301</v>
      </c>
      <c r="F448" s="13">
        <f t="shared" si="18"/>
        <v>53.962797160431407</v>
      </c>
      <c r="G448" s="13">
        <f t="shared" si="19"/>
        <v>53.569558468705679</v>
      </c>
      <c r="H448" s="13">
        <v>251888.41436000002</v>
      </c>
      <c r="I448" s="13">
        <f t="shared" si="20"/>
        <v>133.13733538006457</v>
      </c>
    </row>
    <row r="449" spans="1:9" ht="14.25" x14ac:dyDescent="0.2">
      <c r="A449" s="52" t="s">
        <v>677</v>
      </c>
      <c r="B449" s="53" t="s">
        <v>755</v>
      </c>
      <c r="C449" s="11">
        <f>C450+C451+C452+C453</f>
        <v>1816479.9</v>
      </c>
      <c r="D449" s="11">
        <v>1507757.9</v>
      </c>
      <c r="E449" s="11">
        <v>370612.48950999998</v>
      </c>
      <c r="F449" s="11">
        <f t="shared" si="18"/>
        <v>20.402785052011861</v>
      </c>
      <c r="G449" s="11">
        <f t="shared" si="19"/>
        <v>24.580371259205474</v>
      </c>
      <c r="H449" s="11">
        <v>1281457.5407799999</v>
      </c>
      <c r="I449" s="11">
        <f t="shared" si="20"/>
        <v>28.921168100849826</v>
      </c>
    </row>
    <row r="450" spans="1:9" ht="15" x14ac:dyDescent="0.25">
      <c r="A450" s="30" t="s">
        <v>899</v>
      </c>
      <c r="B450" s="31" t="s">
        <v>900</v>
      </c>
      <c r="C450" s="13">
        <v>108310.7</v>
      </c>
      <c r="D450" s="13">
        <v>108310.7</v>
      </c>
      <c r="E450" s="13">
        <v>105575.28362999999</v>
      </c>
      <c r="F450" s="13">
        <f t="shared" si="18"/>
        <v>97.474472632897758</v>
      </c>
      <c r="G450" s="13">
        <f t="shared" si="19"/>
        <v>97.474472632897758</v>
      </c>
      <c r="H450" s="13">
        <v>757758.69321000006</v>
      </c>
      <c r="I450" s="13">
        <f t="shared" si="20"/>
        <v>13.932573070559492</v>
      </c>
    </row>
    <row r="451" spans="1:9" ht="15" x14ac:dyDescent="0.25">
      <c r="A451" s="30" t="s">
        <v>678</v>
      </c>
      <c r="B451" s="31" t="s">
        <v>756</v>
      </c>
      <c r="C451" s="13">
        <v>1255051.3999999999</v>
      </c>
      <c r="D451" s="13">
        <v>948270.7</v>
      </c>
      <c r="E451" s="13">
        <v>184247.27207000001</v>
      </c>
      <c r="F451" s="13">
        <f t="shared" si="18"/>
        <v>14.680456280117294</v>
      </c>
      <c r="G451" s="13">
        <f t="shared" si="19"/>
        <v>19.429818096246148</v>
      </c>
      <c r="H451" s="13">
        <v>106800.12886</v>
      </c>
      <c r="I451" s="13">
        <f t="shared" si="20"/>
        <v>172.51596420030762</v>
      </c>
    </row>
    <row r="452" spans="1:9" ht="15" x14ac:dyDescent="0.25">
      <c r="A452" s="30" t="s">
        <v>679</v>
      </c>
      <c r="B452" s="31" t="s">
        <v>757</v>
      </c>
      <c r="C452" s="13">
        <v>341479.4</v>
      </c>
      <c r="D452" s="13">
        <v>341479.4</v>
      </c>
      <c r="E452" s="13">
        <v>7015.3950700000005</v>
      </c>
      <c r="F452" s="13">
        <f t="shared" si="18"/>
        <v>2.0544123803661365</v>
      </c>
      <c r="G452" s="13">
        <f t="shared" si="19"/>
        <v>2.0544123803661365</v>
      </c>
      <c r="H452" s="13">
        <v>322397.82199999999</v>
      </c>
      <c r="I452" s="13">
        <f t="shared" si="20"/>
        <v>2.1760057268625097</v>
      </c>
    </row>
    <row r="453" spans="1:9" ht="15" x14ac:dyDescent="0.25">
      <c r="A453" s="30" t="s">
        <v>680</v>
      </c>
      <c r="B453" s="31" t="s">
        <v>758</v>
      </c>
      <c r="C453" s="13">
        <v>111638.39999999999</v>
      </c>
      <c r="D453" s="13">
        <v>109697.1</v>
      </c>
      <c r="E453" s="13">
        <v>73774.538739999989</v>
      </c>
      <c r="F453" s="13">
        <f t="shared" si="18"/>
        <v>66.08347910754722</v>
      </c>
      <c r="G453" s="13">
        <f t="shared" si="19"/>
        <v>67.252952666934661</v>
      </c>
      <c r="H453" s="13">
        <v>94500.896709999986</v>
      </c>
      <c r="I453" s="13">
        <f t="shared" si="20"/>
        <v>78.067554180354406</v>
      </c>
    </row>
    <row r="454" spans="1:9" ht="14.25" x14ac:dyDescent="0.2">
      <c r="A454" s="52" t="s">
        <v>681</v>
      </c>
      <c r="B454" s="53" t="s">
        <v>759</v>
      </c>
      <c r="C454" s="11">
        <f>C455+C456+C457</f>
        <v>102647.1</v>
      </c>
      <c r="D454" s="11">
        <v>101893.8</v>
      </c>
      <c r="E454" s="11">
        <v>60643.32187</v>
      </c>
      <c r="F454" s="11">
        <f t="shared" si="18"/>
        <v>59.079430271288714</v>
      </c>
      <c r="G454" s="11">
        <f t="shared" si="19"/>
        <v>59.51620399867312</v>
      </c>
      <c r="H454" s="11">
        <v>57491.003170000004</v>
      </c>
      <c r="I454" s="11">
        <f t="shared" si="20"/>
        <v>105.48315132139656</v>
      </c>
    </row>
    <row r="455" spans="1:9" ht="15" x14ac:dyDescent="0.25">
      <c r="A455" s="30" t="s">
        <v>682</v>
      </c>
      <c r="B455" s="31" t="s">
        <v>760</v>
      </c>
      <c r="C455" s="13">
        <v>994.5</v>
      </c>
      <c r="D455" s="13">
        <v>994.5</v>
      </c>
      <c r="E455" s="13">
        <v>77.343969999999999</v>
      </c>
      <c r="F455" s="13">
        <f t="shared" si="18"/>
        <v>7.7771714429361483</v>
      </c>
      <c r="G455" s="13">
        <f t="shared" si="19"/>
        <v>7.7771714429361483</v>
      </c>
      <c r="H455" s="13">
        <v>0</v>
      </c>
      <c r="I455" s="13">
        <v>0</v>
      </c>
    </row>
    <row r="456" spans="1:9" s="12" customFormat="1" ht="15" x14ac:dyDescent="0.25">
      <c r="A456" s="30" t="s">
        <v>683</v>
      </c>
      <c r="B456" s="31" t="s">
        <v>761</v>
      </c>
      <c r="C456" s="13">
        <v>25855</v>
      </c>
      <c r="D456" s="13">
        <v>25855</v>
      </c>
      <c r="E456" s="13">
        <v>14258.585560000001</v>
      </c>
      <c r="F456" s="13">
        <f t="shared" si="18"/>
        <v>55.148271359504939</v>
      </c>
      <c r="G456" s="13">
        <f t="shared" si="19"/>
        <v>55.148271359504939</v>
      </c>
      <c r="H456" s="13">
        <v>20222.592479999999</v>
      </c>
      <c r="I456" s="13">
        <f t="shared" si="20"/>
        <v>70.50819806660121</v>
      </c>
    </row>
    <row r="457" spans="1:9" ht="15" x14ac:dyDescent="0.25">
      <c r="A457" s="30" t="s">
        <v>684</v>
      </c>
      <c r="B457" s="31" t="s">
        <v>762</v>
      </c>
      <c r="C457" s="13">
        <v>75797.600000000006</v>
      </c>
      <c r="D457" s="13">
        <v>75044.3</v>
      </c>
      <c r="E457" s="13">
        <v>46307.392340000006</v>
      </c>
      <c r="F457" s="13">
        <f t="shared" si="18"/>
        <v>61.093480980928163</v>
      </c>
      <c r="G457" s="13">
        <f t="shared" si="19"/>
        <v>61.70674167125285</v>
      </c>
      <c r="H457" s="13">
        <v>37268.410689999997</v>
      </c>
      <c r="I457" s="13">
        <f t="shared" si="20"/>
        <v>124.25373522146299</v>
      </c>
    </row>
    <row r="458" spans="1:9" ht="14.25" x14ac:dyDescent="0.2">
      <c r="A458" s="52" t="s">
        <v>685</v>
      </c>
      <c r="B458" s="53" t="s">
        <v>763</v>
      </c>
      <c r="C458" s="11">
        <f>C459+C460+C461+C462+C463+C464+C465</f>
        <v>13549274.800000001</v>
      </c>
      <c r="D458" s="11">
        <v>13572884.699999999</v>
      </c>
      <c r="E458" s="11">
        <v>9036397.35781</v>
      </c>
      <c r="F458" s="11">
        <f t="shared" si="18"/>
        <v>66.692848814388199</v>
      </c>
      <c r="G458" s="11">
        <f t="shared" si="19"/>
        <v>66.576837257079191</v>
      </c>
      <c r="H458" s="11">
        <v>8600602.8672499992</v>
      </c>
      <c r="I458" s="11">
        <f t="shared" si="20"/>
        <v>105.06702259465382</v>
      </c>
    </row>
    <row r="459" spans="1:9" ht="15" x14ac:dyDescent="0.25">
      <c r="A459" s="30" t="s">
        <v>686</v>
      </c>
      <c r="B459" s="31" t="s">
        <v>764</v>
      </c>
      <c r="C459" s="13">
        <v>2562676.7000000002</v>
      </c>
      <c r="D459" s="13">
        <v>2578886.6</v>
      </c>
      <c r="E459" s="13">
        <v>1723455.65481</v>
      </c>
      <c r="F459" s="13">
        <f t="shared" si="18"/>
        <v>67.252168594267076</v>
      </c>
      <c r="G459" s="13">
        <f t="shared" si="19"/>
        <v>66.829447049358421</v>
      </c>
      <c r="H459" s="13">
        <v>1686348.7779999999</v>
      </c>
      <c r="I459" s="13">
        <f t="shared" si="20"/>
        <v>102.20042717699292</v>
      </c>
    </row>
    <row r="460" spans="1:9" s="12" customFormat="1" ht="15" x14ac:dyDescent="0.25">
      <c r="A460" s="30" t="s">
        <v>687</v>
      </c>
      <c r="B460" s="31" t="s">
        <v>765</v>
      </c>
      <c r="C460" s="13">
        <v>8290921.7000000002</v>
      </c>
      <c r="D460" s="13">
        <v>8291121.7000000002</v>
      </c>
      <c r="E460" s="13">
        <v>5406695.7432299992</v>
      </c>
      <c r="F460" s="13">
        <f t="shared" si="18"/>
        <v>65.212239831308494</v>
      </c>
      <c r="G460" s="13">
        <f t="shared" si="19"/>
        <v>65.210666769370889</v>
      </c>
      <c r="H460" s="13">
        <v>5165666.03168</v>
      </c>
      <c r="I460" s="13">
        <f t="shared" si="20"/>
        <v>104.66599486052355</v>
      </c>
    </row>
    <row r="461" spans="1:9" ht="15" x14ac:dyDescent="0.25">
      <c r="A461" s="30" t="s">
        <v>688</v>
      </c>
      <c r="B461" s="31" t="s">
        <v>766</v>
      </c>
      <c r="C461" s="13">
        <v>286325.59999999998</v>
      </c>
      <c r="D461" s="13">
        <v>286325.59999999998</v>
      </c>
      <c r="E461" s="13">
        <v>178586.48455000002</v>
      </c>
      <c r="F461" s="13">
        <f t="shared" si="18"/>
        <v>62.371818848890925</v>
      </c>
      <c r="G461" s="13">
        <f t="shared" si="19"/>
        <v>62.371818848890925</v>
      </c>
      <c r="H461" s="13">
        <v>93153.677769999995</v>
      </c>
      <c r="I461" s="13">
        <f t="shared" si="20"/>
        <v>191.7116842031046</v>
      </c>
    </row>
    <row r="462" spans="1:9" ht="15" x14ac:dyDescent="0.25">
      <c r="A462" s="30" t="s">
        <v>689</v>
      </c>
      <c r="B462" s="31" t="s">
        <v>767</v>
      </c>
      <c r="C462" s="13">
        <v>1661665.9</v>
      </c>
      <c r="D462" s="13">
        <v>1668865.9</v>
      </c>
      <c r="E462" s="13">
        <v>1274149.3999900001</v>
      </c>
      <c r="F462" s="13">
        <f t="shared" si="18"/>
        <v>76.679036380899447</v>
      </c>
      <c r="G462" s="13">
        <f t="shared" si="19"/>
        <v>76.348219469880718</v>
      </c>
      <c r="H462" s="13">
        <v>1132764.9196500001</v>
      </c>
      <c r="I462" s="13">
        <f t="shared" si="20"/>
        <v>112.48136112686863</v>
      </c>
    </row>
    <row r="463" spans="1:9" ht="15" x14ac:dyDescent="0.25">
      <c r="A463" s="30" t="s">
        <v>690</v>
      </c>
      <c r="B463" s="31" t="s">
        <v>768</v>
      </c>
      <c r="C463" s="13">
        <v>75038.600000000006</v>
      </c>
      <c r="D463" s="13">
        <v>75038.600000000006</v>
      </c>
      <c r="E463" s="13">
        <v>47505.796909999997</v>
      </c>
      <c r="F463" s="13">
        <f t="shared" si="18"/>
        <v>63.308479782405314</v>
      </c>
      <c r="G463" s="13">
        <f t="shared" si="19"/>
        <v>63.308479782405314</v>
      </c>
      <c r="H463" s="13">
        <v>35159.008299999994</v>
      </c>
      <c r="I463" s="13">
        <f t="shared" si="20"/>
        <v>135.11699904800787</v>
      </c>
    </row>
    <row r="464" spans="1:9" ht="15" x14ac:dyDescent="0.25">
      <c r="A464" s="30" t="s">
        <v>691</v>
      </c>
      <c r="B464" s="31" t="s">
        <v>769</v>
      </c>
      <c r="C464" s="13">
        <v>167910.3</v>
      </c>
      <c r="D464" s="13">
        <v>167910.3</v>
      </c>
      <c r="E464" s="13">
        <v>151582.18953</v>
      </c>
      <c r="F464" s="13">
        <f t="shared" si="18"/>
        <v>90.275694540477872</v>
      </c>
      <c r="G464" s="13">
        <f t="shared" si="19"/>
        <v>90.275694540477872</v>
      </c>
      <c r="H464" s="13">
        <v>142055.19611000002</v>
      </c>
      <c r="I464" s="13">
        <f t="shared" si="20"/>
        <v>106.70654342881114</v>
      </c>
    </row>
    <row r="465" spans="1:9" ht="15" x14ac:dyDescent="0.25">
      <c r="A465" s="30" t="s">
        <v>692</v>
      </c>
      <c r="B465" s="31" t="s">
        <v>770</v>
      </c>
      <c r="C465" s="13">
        <v>504736</v>
      </c>
      <c r="D465" s="13">
        <v>504736</v>
      </c>
      <c r="E465" s="13">
        <v>254422.08878999998</v>
      </c>
      <c r="F465" s="13">
        <f t="shared" si="18"/>
        <v>50.40696300442211</v>
      </c>
      <c r="G465" s="13">
        <f t="shared" si="19"/>
        <v>50.40696300442211</v>
      </c>
      <c r="H465" s="13">
        <v>345455.25573999999</v>
      </c>
      <c r="I465" s="13">
        <f t="shared" si="20"/>
        <v>73.648347958985951</v>
      </c>
    </row>
    <row r="466" spans="1:9" ht="14.25" x14ac:dyDescent="0.2">
      <c r="A466" s="52" t="s">
        <v>693</v>
      </c>
      <c r="B466" s="53" t="s">
        <v>771</v>
      </c>
      <c r="C466" s="11">
        <f>C467+C468+C469</f>
        <v>1712177.7000000002</v>
      </c>
      <c r="D466" s="11">
        <v>1718558.7</v>
      </c>
      <c r="E466" s="11">
        <v>1153239.5253599999</v>
      </c>
      <c r="F466" s="11">
        <f t="shared" si="18"/>
        <v>67.355130566178957</v>
      </c>
      <c r="G466" s="11">
        <f t="shared" si="19"/>
        <v>67.105041297687407</v>
      </c>
      <c r="H466" s="11">
        <v>681737.20326999994</v>
      </c>
      <c r="I466" s="11">
        <f t="shared" si="20"/>
        <v>169.16188816282965</v>
      </c>
    </row>
    <row r="467" spans="1:9" ht="15" x14ac:dyDescent="0.25">
      <c r="A467" s="30" t="s">
        <v>694</v>
      </c>
      <c r="B467" s="31" t="s">
        <v>772</v>
      </c>
      <c r="C467" s="13">
        <v>1625632.8</v>
      </c>
      <c r="D467" s="13">
        <v>1632013.8</v>
      </c>
      <c r="E467" s="13">
        <v>1092587.6780699999</v>
      </c>
      <c r="F467" s="13">
        <f t="shared" ref="F467:F522" si="21">E467/C467*100</f>
        <v>67.209992199345379</v>
      </c>
      <c r="G467" s="13">
        <f t="shared" ref="G467:G522" si="22">E467/D467*100</f>
        <v>66.947208293826918</v>
      </c>
      <c r="H467" s="13">
        <v>635119.80492999998</v>
      </c>
      <c r="I467" s="13">
        <f t="shared" si="20"/>
        <v>172.02859517038993</v>
      </c>
    </row>
    <row r="468" spans="1:9" s="12" customFormat="1" ht="15" x14ac:dyDescent="0.25">
      <c r="A468" s="30" t="s">
        <v>695</v>
      </c>
      <c r="B468" s="31" t="s">
        <v>773</v>
      </c>
      <c r="C468" s="13">
        <v>12052.6</v>
      </c>
      <c r="D468" s="13">
        <v>12052.6</v>
      </c>
      <c r="E468" s="13">
        <v>8898</v>
      </c>
      <c r="F468" s="13">
        <f t="shared" si="21"/>
        <v>73.826394304963245</v>
      </c>
      <c r="G468" s="13">
        <f t="shared" si="22"/>
        <v>73.826394304963245</v>
      </c>
      <c r="H468" s="13">
        <v>0</v>
      </c>
      <c r="I468" s="13">
        <v>0</v>
      </c>
    </row>
    <row r="469" spans="1:9" ht="15" x14ac:dyDescent="0.25">
      <c r="A469" s="30" t="s">
        <v>696</v>
      </c>
      <c r="B469" s="31" t="s">
        <v>774</v>
      </c>
      <c r="C469" s="13">
        <v>74492.3</v>
      </c>
      <c r="D469" s="13">
        <v>74492.3</v>
      </c>
      <c r="E469" s="13">
        <v>51753.847289999998</v>
      </c>
      <c r="F469" s="13">
        <f t="shared" si="21"/>
        <v>69.475432078214794</v>
      </c>
      <c r="G469" s="13">
        <f t="shared" si="22"/>
        <v>69.475432078214794</v>
      </c>
      <c r="H469" s="13">
        <v>46617.398340000007</v>
      </c>
      <c r="I469" s="13">
        <f t="shared" si="20"/>
        <v>111.01830889947513</v>
      </c>
    </row>
    <row r="470" spans="1:9" ht="14.25" x14ac:dyDescent="0.2">
      <c r="A470" s="52" t="s">
        <v>697</v>
      </c>
      <c r="B470" s="53" t="s">
        <v>775</v>
      </c>
      <c r="C470" s="11">
        <f>C471+C472+C473+C474+C475+C476+C477</f>
        <v>7308039</v>
      </c>
      <c r="D470" s="11">
        <v>7328400.0999999996</v>
      </c>
      <c r="E470" s="11">
        <v>3207600.0546599999</v>
      </c>
      <c r="F470" s="11">
        <f t="shared" si="21"/>
        <v>43.891392132143793</v>
      </c>
      <c r="G470" s="11">
        <f t="shared" si="22"/>
        <v>43.769445047903432</v>
      </c>
      <c r="H470" s="11">
        <v>2766259.8919099998</v>
      </c>
      <c r="I470" s="11">
        <f t="shared" ref="I470:I522" si="23">E470/H470*100</f>
        <v>115.95439980316785</v>
      </c>
    </row>
    <row r="471" spans="1:9" ht="15" x14ac:dyDescent="0.25">
      <c r="A471" s="30" t="s">
        <v>698</v>
      </c>
      <c r="B471" s="31" t="s">
        <v>776</v>
      </c>
      <c r="C471" s="13">
        <v>3064057.6</v>
      </c>
      <c r="D471" s="13">
        <v>3017857.63</v>
      </c>
      <c r="E471" s="13">
        <v>1003956.18164</v>
      </c>
      <c r="F471" s="13">
        <f t="shared" si="21"/>
        <v>32.76557795910886</v>
      </c>
      <c r="G471" s="13">
        <f t="shared" si="22"/>
        <v>33.26718171393658</v>
      </c>
      <c r="H471" s="13">
        <v>1050086.32171</v>
      </c>
      <c r="I471" s="13">
        <f t="shared" si="23"/>
        <v>95.607014479068724</v>
      </c>
    </row>
    <row r="472" spans="1:9" ht="15" x14ac:dyDescent="0.25">
      <c r="A472" s="30" t="s">
        <v>699</v>
      </c>
      <c r="B472" s="31" t="s">
        <v>777</v>
      </c>
      <c r="C472" s="13">
        <v>2293870.6</v>
      </c>
      <c r="D472" s="13">
        <v>2359431.67</v>
      </c>
      <c r="E472" s="13">
        <v>1180256.99504</v>
      </c>
      <c r="F472" s="13">
        <f t="shared" si="21"/>
        <v>51.452640573535405</v>
      </c>
      <c r="G472" s="13">
        <f t="shared" si="22"/>
        <v>50.02293603357456</v>
      </c>
      <c r="H472" s="13">
        <v>811134.17191999999</v>
      </c>
      <c r="I472" s="13">
        <f t="shared" si="23"/>
        <v>145.50699944575948</v>
      </c>
    </row>
    <row r="473" spans="1:9" ht="15" x14ac:dyDescent="0.25">
      <c r="A473" s="30" t="s">
        <v>700</v>
      </c>
      <c r="B473" s="31" t="s">
        <v>778</v>
      </c>
      <c r="C473" s="13">
        <v>48382.8</v>
      </c>
      <c r="D473" s="13">
        <v>48382.8</v>
      </c>
      <c r="E473" s="13">
        <v>33424.1273</v>
      </c>
      <c r="F473" s="13">
        <f t="shared" si="21"/>
        <v>69.082664293922619</v>
      </c>
      <c r="G473" s="13">
        <f t="shared" si="22"/>
        <v>69.082664293922619</v>
      </c>
      <c r="H473" s="13">
        <v>30538.481879999999</v>
      </c>
      <c r="I473" s="13">
        <f t="shared" si="23"/>
        <v>109.44921044647555</v>
      </c>
    </row>
    <row r="474" spans="1:9" s="12" customFormat="1" ht="15" x14ac:dyDescent="0.25">
      <c r="A474" s="30" t="s">
        <v>701</v>
      </c>
      <c r="B474" s="31" t="s">
        <v>779</v>
      </c>
      <c r="C474" s="13">
        <v>180596.3</v>
      </c>
      <c r="D474" s="13">
        <v>180596.32919999998</v>
      </c>
      <c r="E474" s="13">
        <v>134904.62899999999</v>
      </c>
      <c r="F474" s="13">
        <f t="shared" si="21"/>
        <v>74.699553091619265</v>
      </c>
      <c r="G474" s="13">
        <f t="shared" si="22"/>
        <v>74.699541013705172</v>
      </c>
      <c r="H474" s="13">
        <v>82003.750750000007</v>
      </c>
      <c r="I474" s="13">
        <f t="shared" si="23"/>
        <v>164.5103154016403</v>
      </c>
    </row>
    <row r="475" spans="1:9" ht="15" x14ac:dyDescent="0.25">
      <c r="A475" s="30" t="s">
        <v>702</v>
      </c>
      <c r="B475" s="31" t="s">
        <v>780</v>
      </c>
      <c r="C475" s="13">
        <v>395609.3</v>
      </c>
      <c r="D475" s="13">
        <v>395609.3</v>
      </c>
      <c r="E475" s="13">
        <v>280658.96100000001</v>
      </c>
      <c r="F475" s="13">
        <f t="shared" si="21"/>
        <v>70.943468973049931</v>
      </c>
      <c r="G475" s="13">
        <f t="shared" si="22"/>
        <v>70.943468973049931</v>
      </c>
      <c r="H475" s="13">
        <v>254456.30158</v>
      </c>
      <c r="I475" s="13">
        <f t="shared" si="23"/>
        <v>110.29750855345274</v>
      </c>
    </row>
    <row r="476" spans="1:9" ht="30" x14ac:dyDescent="0.25">
      <c r="A476" s="32" t="s">
        <v>703</v>
      </c>
      <c r="B476" s="33" t="s">
        <v>781</v>
      </c>
      <c r="C476" s="34">
        <v>122892.7</v>
      </c>
      <c r="D476" s="34">
        <v>122892.7</v>
      </c>
      <c r="E476" s="34">
        <v>85393.252410000001</v>
      </c>
      <c r="F476" s="13">
        <f t="shared" si="21"/>
        <v>69.486025134121064</v>
      </c>
      <c r="G476" s="13">
        <f t="shared" si="22"/>
        <v>69.486025134121064</v>
      </c>
      <c r="H476" s="13">
        <v>76559.881909999996</v>
      </c>
      <c r="I476" s="13">
        <f t="shared" si="23"/>
        <v>111.53785805258174</v>
      </c>
    </row>
    <row r="477" spans="1:9" ht="15" x14ac:dyDescent="0.25">
      <c r="A477" s="35" t="s">
        <v>704</v>
      </c>
      <c r="B477" s="31" t="s">
        <v>782</v>
      </c>
      <c r="C477" s="13">
        <v>1202629.7</v>
      </c>
      <c r="D477" s="13">
        <v>1203629.6708</v>
      </c>
      <c r="E477" s="13">
        <v>489005.90826999996</v>
      </c>
      <c r="F477" s="13">
        <f t="shared" si="21"/>
        <v>40.661386316170308</v>
      </c>
      <c r="G477" s="13">
        <f t="shared" si="22"/>
        <v>40.627604996226054</v>
      </c>
      <c r="H477" s="13">
        <v>461480.98216000001</v>
      </c>
      <c r="I477" s="13">
        <f t="shared" si="23"/>
        <v>105.9644767984083</v>
      </c>
    </row>
    <row r="478" spans="1:9" s="12" customFormat="1" ht="14.25" x14ac:dyDescent="0.2">
      <c r="A478" s="54" t="s">
        <v>705</v>
      </c>
      <c r="B478" s="53" t="s">
        <v>783</v>
      </c>
      <c r="C478" s="11">
        <f>C479+C480+C481+C482+C483</f>
        <v>15619754.200000001</v>
      </c>
      <c r="D478" s="11">
        <v>15619929.124299999</v>
      </c>
      <c r="E478" s="11">
        <v>11468415.20946</v>
      </c>
      <c r="F478" s="11">
        <f t="shared" si="21"/>
        <v>73.422507567116511</v>
      </c>
      <c r="G478" s="11">
        <f t="shared" si="22"/>
        <v>73.421685323901571</v>
      </c>
      <c r="H478" s="11">
        <v>11133638.32873</v>
      </c>
      <c r="I478" s="11">
        <f t="shared" si="23"/>
        <v>103.00689559733694</v>
      </c>
    </row>
    <row r="479" spans="1:9" ht="15" x14ac:dyDescent="0.25">
      <c r="A479" s="35" t="s">
        <v>706</v>
      </c>
      <c r="B479" s="31" t="s">
        <v>784</v>
      </c>
      <c r="C479" s="13">
        <v>125516.1</v>
      </c>
      <c r="D479" s="13">
        <v>125516.1</v>
      </c>
      <c r="E479" s="13">
        <v>92698.388800000001</v>
      </c>
      <c r="F479" s="13">
        <f t="shared" si="21"/>
        <v>73.85378353852613</v>
      </c>
      <c r="G479" s="13">
        <f t="shared" si="22"/>
        <v>73.85378353852613</v>
      </c>
      <c r="H479" s="13">
        <v>95270.245689999996</v>
      </c>
      <c r="I479" s="13">
        <f t="shared" si="23"/>
        <v>97.300461574993136</v>
      </c>
    </row>
    <row r="480" spans="1:9" ht="15" x14ac:dyDescent="0.25">
      <c r="A480" s="35" t="s">
        <v>707</v>
      </c>
      <c r="B480" s="31" t="s">
        <v>785</v>
      </c>
      <c r="C480" s="13">
        <v>1817470.9</v>
      </c>
      <c r="D480" s="13">
        <v>1817470.9</v>
      </c>
      <c r="E480" s="13">
        <v>1313951.9819799999</v>
      </c>
      <c r="F480" s="13">
        <f t="shared" si="21"/>
        <v>72.295626960519698</v>
      </c>
      <c r="G480" s="13">
        <f t="shared" si="22"/>
        <v>72.295626960519698</v>
      </c>
      <c r="H480" s="13">
        <v>1157735.7358599999</v>
      </c>
      <c r="I480" s="13">
        <f t="shared" si="23"/>
        <v>113.49325595481925</v>
      </c>
    </row>
    <row r="481" spans="1:9" ht="15" x14ac:dyDescent="0.25">
      <c r="A481" s="35" t="s">
        <v>708</v>
      </c>
      <c r="B481" s="31" t="s">
        <v>786</v>
      </c>
      <c r="C481" s="13">
        <v>10567495.800000001</v>
      </c>
      <c r="D481" s="13">
        <v>10567670.724299999</v>
      </c>
      <c r="E481" s="13">
        <v>7884504.6872100001</v>
      </c>
      <c r="F481" s="13">
        <f t="shared" si="21"/>
        <v>74.610909116330092</v>
      </c>
      <c r="G481" s="13">
        <f t="shared" si="22"/>
        <v>74.609674098567908</v>
      </c>
      <c r="H481" s="13">
        <v>8041993.4804199999</v>
      </c>
      <c r="I481" s="13">
        <f t="shared" si="23"/>
        <v>98.041669722893445</v>
      </c>
    </row>
    <row r="482" spans="1:9" s="12" customFormat="1" ht="15" x14ac:dyDescent="0.25">
      <c r="A482" s="35" t="s">
        <v>709</v>
      </c>
      <c r="B482" s="31" t="s">
        <v>787</v>
      </c>
      <c r="C482" s="13">
        <v>2739129.9</v>
      </c>
      <c r="D482" s="13">
        <v>2739129.9</v>
      </c>
      <c r="E482" s="13">
        <v>1920179.0268699999</v>
      </c>
      <c r="F482" s="13">
        <f t="shared" si="21"/>
        <v>70.101787683380763</v>
      </c>
      <c r="G482" s="13">
        <f t="shared" si="22"/>
        <v>70.101787683380763</v>
      </c>
      <c r="H482" s="13">
        <v>1583774.18194</v>
      </c>
      <c r="I482" s="13">
        <f t="shared" si="23"/>
        <v>121.24070771995603</v>
      </c>
    </row>
    <row r="483" spans="1:9" ht="15" x14ac:dyDescent="0.25">
      <c r="A483" s="35" t="s">
        <v>710</v>
      </c>
      <c r="B483" s="31" t="s">
        <v>788</v>
      </c>
      <c r="C483" s="13">
        <v>370141.5</v>
      </c>
      <c r="D483" s="13">
        <v>370141.5</v>
      </c>
      <c r="E483" s="13">
        <v>257081.12459999998</v>
      </c>
      <c r="F483" s="13">
        <f t="shared" si="21"/>
        <v>69.45482325002736</v>
      </c>
      <c r="G483" s="13">
        <f t="shared" si="22"/>
        <v>69.45482325002736</v>
      </c>
      <c r="H483" s="13">
        <v>254864.68481999999</v>
      </c>
      <c r="I483" s="13">
        <f t="shared" si="23"/>
        <v>100.86965355030077</v>
      </c>
    </row>
    <row r="484" spans="1:9" s="12" customFormat="1" ht="14.25" x14ac:dyDescent="0.2">
      <c r="A484" s="54" t="s">
        <v>711</v>
      </c>
      <c r="B484" s="53" t="s">
        <v>789</v>
      </c>
      <c r="C484" s="11">
        <v>769237.5</v>
      </c>
      <c r="D484" s="11">
        <v>769237.5</v>
      </c>
      <c r="E484" s="11">
        <v>463741.62844</v>
      </c>
      <c r="F484" s="11">
        <f t="shared" si="21"/>
        <v>60.285884195713294</v>
      </c>
      <c r="G484" s="11">
        <f t="shared" si="22"/>
        <v>60.285884195713294</v>
      </c>
      <c r="H484" s="11">
        <v>420300.97833999997</v>
      </c>
      <c r="I484" s="11">
        <f t="shared" si="23"/>
        <v>110.33560527781094</v>
      </c>
    </row>
    <row r="485" spans="1:9" ht="15" x14ac:dyDescent="0.25">
      <c r="A485" s="35" t="s">
        <v>712</v>
      </c>
      <c r="B485" s="31" t="s">
        <v>790</v>
      </c>
      <c r="C485" s="13">
        <v>385606.2</v>
      </c>
      <c r="D485" s="13">
        <v>385606.2</v>
      </c>
      <c r="E485" s="13">
        <v>177566.9296</v>
      </c>
      <c r="F485" s="13">
        <f t="shared" si="21"/>
        <v>46.048774526965595</v>
      </c>
      <c r="G485" s="13">
        <f t="shared" si="22"/>
        <v>46.048774526965595</v>
      </c>
      <c r="H485" s="13">
        <v>188617.19471000001</v>
      </c>
      <c r="I485" s="13">
        <f t="shared" si="23"/>
        <v>94.141432796204043</v>
      </c>
    </row>
    <row r="486" spans="1:9" ht="15" x14ac:dyDescent="0.25">
      <c r="A486" s="35" t="s">
        <v>713</v>
      </c>
      <c r="B486" s="31" t="s">
        <v>791</v>
      </c>
      <c r="C486" s="13">
        <v>359629.3</v>
      </c>
      <c r="D486" s="13">
        <v>359629.3</v>
      </c>
      <c r="E486" s="13">
        <v>269195.29897</v>
      </c>
      <c r="F486" s="13">
        <f t="shared" si="21"/>
        <v>74.853550300267528</v>
      </c>
      <c r="G486" s="13">
        <f t="shared" si="22"/>
        <v>74.853550300267528</v>
      </c>
      <c r="H486" s="13">
        <v>215943.86577</v>
      </c>
      <c r="I486" s="13">
        <f t="shared" si="23"/>
        <v>124.65984991521717</v>
      </c>
    </row>
    <row r="487" spans="1:9" ht="15" x14ac:dyDescent="0.25">
      <c r="A487" s="35" t="s">
        <v>714</v>
      </c>
      <c r="B487" s="31" t="s">
        <v>792</v>
      </c>
      <c r="C487" s="13">
        <v>24002</v>
      </c>
      <c r="D487" s="13">
        <v>24002</v>
      </c>
      <c r="E487" s="13">
        <v>16979.399870000001</v>
      </c>
      <c r="F487" s="13">
        <f t="shared" si="21"/>
        <v>70.741604324639624</v>
      </c>
      <c r="G487" s="13">
        <f t="shared" si="22"/>
        <v>70.741604324639624</v>
      </c>
      <c r="H487" s="13">
        <v>15739.91786</v>
      </c>
      <c r="I487" s="13">
        <f t="shared" si="23"/>
        <v>107.87476796908774</v>
      </c>
    </row>
    <row r="488" spans="1:9" s="12" customFormat="1" ht="14.25" x14ac:dyDescent="0.2">
      <c r="A488" s="54" t="s">
        <v>715</v>
      </c>
      <c r="B488" s="53" t="s">
        <v>793</v>
      </c>
      <c r="C488" s="11">
        <v>163796</v>
      </c>
      <c r="D488" s="11">
        <v>163796</v>
      </c>
      <c r="E488" s="11">
        <v>116770.23947</v>
      </c>
      <c r="F488" s="11">
        <f t="shared" si="21"/>
        <v>71.290043389337953</v>
      </c>
      <c r="G488" s="11">
        <f t="shared" si="22"/>
        <v>71.290043389337953</v>
      </c>
      <c r="H488" s="11">
        <v>99636.635439999998</v>
      </c>
      <c r="I488" s="11">
        <f t="shared" si="23"/>
        <v>117.19608852139298</v>
      </c>
    </row>
    <row r="489" spans="1:9" s="12" customFormat="1" ht="15" x14ac:dyDescent="0.25">
      <c r="A489" s="35" t="s">
        <v>716</v>
      </c>
      <c r="B489" s="31" t="s">
        <v>794</v>
      </c>
      <c r="C489" s="13">
        <v>23700.5</v>
      </c>
      <c r="D489" s="13">
        <v>23700.5</v>
      </c>
      <c r="E489" s="13">
        <v>18200</v>
      </c>
      <c r="F489" s="13">
        <f t="shared" si="21"/>
        <v>76.791628868589271</v>
      </c>
      <c r="G489" s="13">
        <f t="shared" si="22"/>
        <v>76.791628868589271</v>
      </c>
      <c r="H489" s="13">
        <v>0</v>
      </c>
      <c r="I489" s="13">
        <v>0</v>
      </c>
    </row>
    <row r="490" spans="1:9" s="12" customFormat="1" ht="15" x14ac:dyDescent="0.25">
      <c r="A490" s="35" t="s">
        <v>717</v>
      </c>
      <c r="B490" s="31" t="s">
        <v>795</v>
      </c>
      <c r="C490" s="13">
        <v>37728.699999999997</v>
      </c>
      <c r="D490" s="13">
        <v>37728.699999999997</v>
      </c>
      <c r="E490" s="13">
        <v>28900</v>
      </c>
      <c r="F490" s="13">
        <f t="shared" si="21"/>
        <v>76.599511777506251</v>
      </c>
      <c r="G490" s="13">
        <f t="shared" si="22"/>
        <v>76.599511777506251</v>
      </c>
      <c r="H490" s="13">
        <v>33200</v>
      </c>
      <c r="I490" s="13">
        <f t="shared" si="23"/>
        <v>87.048192771084345</v>
      </c>
    </row>
    <row r="491" spans="1:9" ht="15" x14ac:dyDescent="0.25">
      <c r="A491" s="35" t="s">
        <v>718</v>
      </c>
      <c r="B491" s="31" t="s">
        <v>796</v>
      </c>
      <c r="C491" s="13">
        <v>102366.8</v>
      </c>
      <c r="D491" s="13">
        <v>102366.8</v>
      </c>
      <c r="E491" s="13">
        <v>69670.23947</v>
      </c>
      <c r="F491" s="13">
        <f t="shared" si="21"/>
        <v>68.059409369053242</v>
      </c>
      <c r="G491" s="13">
        <f t="shared" si="22"/>
        <v>68.059409369053242</v>
      </c>
      <c r="H491" s="13">
        <v>66436.635439999998</v>
      </c>
      <c r="I491" s="13">
        <f t="shared" si="23"/>
        <v>104.86720016536708</v>
      </c>
    </row>
    <row r="492" spans="1:9" ht="28.5" x14ac:dyDescent="0.2">
      <c r="A492" s="54" t="s">
        <v>719</v>
      </c>
      <c r="B492" s="53" t="s">
        <v>797</v>
      </c>
      <c r="C492" s="11">
        <v>169191.3</v>
      </c>
      <c r="D492" s="11">
        <v>169191.3</v>
      </c>
      <c r="E492" s="11">
        <v>87073.421230000007</v>
      </c>
      <c r="F492" s="11">
        <f t="shared" si="21"/>
        <v>51.464479101466807</v>
      </c>
      <c r="G492" s="11">
        <f t="shared" si="22"/>
        <v>51.464479101466807</v>
      </c>
      <c r="H492" s="11">
        <v>340377.35554000002</v>
      </c>
      <c r="I492" s="11">
        <f t="shared" si="23"/>
        <v>25.581437722806278</v>
      </c>
    </row>
    <row r="493" spans="1:9" ht="15" x14ac:dyDescent="0.25">
      <c r="A493" s="35" t="s">
        <v>720</v>
      </c>
      <c r="B493" s="31" t="s">
        <v>798</v>
      </c>
      <c r="C493" s="13">
        <v>169191.3</v>
      </c>
      <c r="D493" s="13">
        <v>169191.3</v>
      </c>
      <c r="E493" s="13">
        <v>87073.421230000007</v>
      </c>
      <c r="F493" s="13">
        <f t="shared" si="21"/>
        <v>51.464479101466807</v>
      </c>
      <c r="G493" s="13">
        <f t="shared" si="22"/>
        <v>51.464479101466807</v>
      </c>
      <c r="H493" s="13">
        <v>340377.35554000002</v>
      </c>
      <c r="I493" s="13">
        <f t="shared" si="23"/>
        <v>25.581437722806278</v>
      </c>
    </row>
    <row r="494" spans="1:9" ht="42.75" x14ac:dyDescent="0.2">
      <c r="A494" s="54" t="s">
        <v>721</v>
      </c>
      <c r="B494" s="53" t="s">
        <v>799</v>
      </c>
      <c r="C494" s="11">
        <f>C495+C496+C497</f>
        <v>2435952</v>
      </c>
      <c r="D494" s="11">
        <v>2436099.2355399998</v>
      </c>
      <c r="E494" s="11">
        <v>1691559.7943699998</v>
      </c>
      <c r="F494" s="11">
        <f t="shared" si="21"/>
        <v>69.441425544099374</v>
      </c>
      <c r="G494" s="11">
        <f t="shared" si="22"/>
        <v>69.437228569838567</v>
      </c>
      <c r="H494" s="11">
        <v>1352772.95768</v>
      </c>
      <c r="I494" s="11">
        <f t="shared" si="23"/>
        <v>125.04388003667799</v>
      </c>
    </row>
    <row r="495" spans="1:9" ht="30" x14ac:dyDescent="0.25">
      <c r="A495" s="35" t="s">
        <v>722</v>
      </c>
      <c r="B495" s="31" t="s">
        <v>800</v>
      </c>
      <c r="C495" s="13">
        <v>1064104.1000000001</v>
      </c>
      <c r="D495" s="13">
        <v>1064104.1000000001</v>
      </c>
      <c r="E495" s="13">
        <v>896616.4</v>
      </c>
      <c r="F495" s="13">
        <f t="shared" si="21"/>
        <v>84.260214766581569</v>
      </c>
      <c r="G495" s="13">
        <f t="shared" si="22"/>
        <v>84.260214766581569</v>
      </c>
      <c r="H495" s="13">
        <v>847597.47</v>
      </c>
      <c r="I495" s="13">
        <f t="shared" si="23"/>
        <v>105.78327941446075</v>
      </c>
    </row>
    <row r="496" spans="1:9" ht="15" x14ac:dyDescent="0.25">
      <c r="A496" s="35" t="s">
        <v>723</v>
      </c>
      <c r="B496" s="31" t="s">
        <v>801</v>
      </c>
      <c r="C496" s="13">
        <v>802909.6</v>
      </c>
      <c r="D496" s="13">
        <v>802909.6</v>
      </c>
      <c r="E496" s="13">
        <v>435713.25</v>
      </c>
      <c r="F496" s="13">
        <f t="shared" si="21"/>
        <v>54.266787942254027</v>
      </c>
      <c r="G496" s="13">
        <f t="shared" si="22"/>
        <v>54.266787942254027</v>
      </c>
      <c r="H496" s="13">
        <v>478747.78236000001</v>
      </c>
      <c r="I496" s="13">
        <f t="shared" si="23"/>
        <v>91.011022098554662</v>
      </c>
    </row>
    <row r="497" spans="1:9" ht="15" x14ac:dyDescent="0.25">
      <c r="A497" s="35" t="s">
        <v>724</v>
      </c>
      <c r="B497" s="31" t="s">
        <v>802</v>
      </c>
      <c r="C497" s="13">
        <v>568938.30000000005</v>
      </c>
      <c r="D497" s="13">
        <v>569085.53553999995</v>
      </c>
      <c r="E497" s="13">
        <v>359230.14436999999</v>
      </c>
      <c r="F497" s="13">
        <f t="shared" si="21"/>
        <v>63.140439722549871</v>
      </c>
      <c r="G497" s="13">
        <f t="shared" si="22"/>
        <v>63.124103836012956</v>
      </c>
      <c r="H497" s="13">
        <v>26427.705320000001</v>
      </c>
      <c r="I497" s="13" t="s">
        <v>1065</v>
      </c>
    </row>
    <row r="498" spans="1:9" ht="14.25" x14ac:dyDescent="0.2">
      <c r="A498" s="54" t="s">
        <v>725</v>
      </c>
      <c r="B498" s="53" t="s">
        <v>983</v>
      </c>
      <c r="C498" s="11">
        <f>C7-C419</f>
        <v>-3961975.8000000119</v>
      </c>
      <c r="D498" s="11">
        <f>D7-D419</f>
        <v>-3376828.705490008</v>
      </c>
      <c r="E498" s="11">
        <v>5892426.4840699993</v>
      </c>
      <c r="F498" s="11">
        <v>0</v>
      </c>
      <c r="G498" s="11">
        <v>0</v>
      </c>
      <c r="H498" s="11">
        <v>3986125.9333899999</v>
      </c>
      <c r="I498" s="11">
        <f t="shared" si="23"/>
        <v>147.82338999156474</v>
      </c>
    </row>
    <row r="499" spans="1:9" ht="14.25" x14ac:dyDescent="0.2">
      <c r="A499" s="54" t="s">
        <v>803</v>
      </c>
      <c r="B499" s="53" t="s">
        <v>983</v>
      </c>
      <c r="C499" s="11">
        <f>C500+C525</f>
        <v>3961975.8000000091</v>
      </c>
      <c r="D499" s="11">
        <f>D500+D525</f>
        <v>3376828.7054900052</v>
      </c>
      <c r="E499" s="11">
        <v>-5892426.4840699993</v>
      </c>
      <c r="F499" s="11">
        <v>0</v>
      </c>
      <c r="G499" s="11">
        <v>0</v>
      </c>
      <c r="H499" s="11">
        <v>-3986125.9333899999</v>
      </c>
      <c r="I499" s="11">
        <f t="shared" si="23"/>
        <v>147.82338999156474</v>
      </c>
    </row>
    <row r="500" spans="1:9" ht="28.5" x14ac:dyDescent="0.2">
      <c r="A500" s="54" t="s">
        <v>804</v>
      </c>
      <c r="B500" s="53" t="s">
        <v>839</v>
      </c>
      <c r="C500" s="11">
        <v>-526563.80000000005</v>
      </c>
      <c r="D500" s="11">
        <v>-526563.80000000005</v>
      </c>
      <c r="E500" s="11">
        <v>-9951584.5646000002</v>
      </c>
      <c r="F500" s="11" t="s">
        <v>1065</v>
      </c>
      <c r="G500" s="11" t="s">
        <v>1065</v>
      </c>
      <c r="H500" s="11">
        <v>-8905614.2870000005</v>
      </c>
      <c r="I500" s="11">
        <f t="shared" si="23"/>
        <v>111.74506602118237</v>
      </c>
    </row>
    <row r="501" spans="1:9" ht="30" x14ac:dyDescent="0.25">
      <c r="A501" s="35" t="s">
        <v>805</v>
      </c>
      <c r="B501" s="31" t="s">
        <v>840</v>
      </c>
      <c r="C501" s="13">
        <v>-750877.3</v>
      </c>
      <c r="D501" s="13">
        <v>-750877.3</v>
      </c>
      <c r="E501" s="13">
        <v>-877.25</v>
      </c>
      <c r="F501" s="13">
        <f t="shared" si="21"/>
        <v>0.11683000671348034</v>
      </c>
      <c r="G501" s="13">
        <f t="shared" si="22"/>
        <v>0.11683000671348034</v>
      </c>
      <c r="H501" s="13">
        <v>0</v>
      </c>
      <c r="I501" s="13">
        <v>0</v>
      </c>
    </row>
    <row r="502" spans="1:9" ht="30" x14ac:dyDescent="0.25">
      <c r="A502" s="35" t="s">
        <v>806</v>
      </c>
      <c r="B502" s="31" t="s">
        <v>841</v>
      </c>
      <c r="C502" s="13">
        <v>-750877.3</v>
      </c>
      <c r="D502" s="13">
        <v>-750877.3</v>
      </c>
      <c r="E502" s="13">
        <v>-877.25</v>
      </c>
      <c r="F502" s="13">
        <f t="shared" si="21"/>
        <v>0.11683000671348034</v>
      </c>
      <c r="G502" s="13">
        <f t="shared" si="22"/>
        <v>0.11683000671348034</v>
      </c>
      <c r="H502" s="13">
        <v>0</v>
      </c>
      <c r="I502" s="13">
        <v>0</v>
      </c>
    </row>
    <row r="503" spans="1:9" ht="45" x14ac:dyDescent="0.25">
      <c r="A503" s="35" t="s">
        <v>807</v>
      </c>
      <c r="B503" s="31" t="s">
        <v>842</v>
      </c>
      <c r="C503" s="13">
        <v>-750877.3</v>
      </c>
      <c r="D503" s="13">
        <v>-750877.3</v>
      </c>
      <c r="E503" s="13">
        <v>-877.25</v>
      </c>
      <c r="F503" s="13">
        <f t="shared" si="21"/>
        <v>0.11683000671348034</v>
      </c>
      <c r="G503" s="13">
        <f t="shared" si="22"/>
        <v>0.11683000671348034</v>
      </c>
      <c r="H503" s="13">
        <v>0</v>
      </c>
      <c r="I503" s="13">
        <v>0</v>
      </c>
    </row>
    <row r="504" spans="1:9" ht="14.25" x14ac:dyDescent="0.2">
      <c r="A504" s="54" t="s">
        <v>808</v>
      </c>
      <c r="B504" s="53" t="s">
        <v>843</v>
      </c>
      <c r="C504" s="11">
        <v>913582.6</v>
      </c>
      <c r="D504" s="11">
        <v>913582.6</v>
      </c>
      <c r="E504" s="11">
        <v>-10000000</v>
      </c>
      <c r="F504" s="11">
        <v>0</v>
      </c>
      <c r="G504" s="11">
        <v>0</v>
      </c>
      <c r="H504" s="11">
        <v>-8850000</v>
      </c>
      <c r="I504" s="11">
        <f t="shared" si="23"/>
        <v>112.99435028248588</v>
      </c>
    </row>
    <row r="505" spans="1:9" ht="30" x14ac:dyDescent="0.25">
      <c r="A505" s="35" t="s">
        <v>809</v>
      </c>
      <c r="B505" s="31" t="s">
        <v>844</v>
      </c>
      <c r="C505" s="13">
        <v>16083582.6</v>
      </c>
      <c r="D505" s="13">
        <v>16083582.6</v>
      </c>
      <c r="E505" s="13">
        <v>0</v>
      </c>
      <c r="F505" s="13">
        <f t="shared" si="21"/>
        <v>0</v>
      </c>
      <c r="G505" s="13">
        <f t="shared" si="22"/>
        <v>0</v>
      </c>
      <c r="H505" s="13">
        <v>0</v>
      </c>
      <c r="I505" s="13">
        <v>0</v>
      </c>
    </row>
    <row r="506" spans="1:9" ht="30" x14ac:dyDescent="0.25">
      <c r="A506" s="35" t="s">
        <v>810</v>
      </c>
      <c r="B506" s="31" t="s">
        <v>845</v>
      </c>
      <c r="C506" s="13">
        <v>-15170000</v>
      </c>
      <c r="D506" s="13">
        <v>-15170000</v>
      </c>
      <c r="E506" s="13">
        <v>-10000000</v>
      </c>
      <c r="F506" s="13">
        <f t="shared" si="21"/>
        <v>65.919578114700059</v>
      </c>
      <c r="G506" s="13">
        <f t="shared" si="22"/>
        <v>65.919578114700059</v>
      </c>
      <c r="H506" s="13">
        <v>-8850000</v>
      </c>
      <c r="I506" s="13">
        <f t="shared" si="23"/>
        <v>112.99435028248588</v>
      </c>
    </row>
    <row r="507" spans="1:9" ht="30" x14ac:dyDescent="0.25">
      <c r="A507" s="35" t="s">
        <v>811</v>
      </c>
      <c r="B507" s="31" t="s">
        <v>846</v>
      </c>
      <c r="C507" s="13">
        <v>16083582.6</v>
      </c>
      <c r="D507" s="13">
        <v>16083582.6</v>
      </c>
      <c r="E507" s="13">
        <v>0</v>
      </c>
      <c r="F507" s="13">
        <f t="shared" si="21"/>
        <v>0</v>
      </c>
      <c r="G507" s="13">
        <f t="shared" si="22"/>
        <v>0</v>
      </c>
      <c r="H507" s="13">
        <v>0</v>
      </c>
      <c r="I507" s="13">
        <v>0</v>
      </c>
    </row>
    <row r="508" spans="1:9" ht="30" x14ac:dyDescent="0.25">
      <c r="A508" s="35" t="s">
        <v>812</v>
      </c>
      <c r="B508" s="31" t="s">
        <v>847</v>
      </c>
      <c r="C508" s="13">
        <v>-15170000</v>
      </c>
      <c r="D508" s="13">
        <v>-15170000</v>
      </c>
      <c r="E508" s="13">
        <v>-10000000</v>
      </c>
      <c r="F508" s="13">
        <f t="shared" si="21"/>
        <v>65.919578114700059</v>
      </c>
      <c r="G508" s="13">
        <f t="shared" si="22"/>
        <v>65.919578114700059</v>
      </c>
      <c r="H508" s="13">
        <v>-8850000</v>
      </c>
      <c r="I508" s="13">
        <f t="shared" si="23"/>
        <v>112.99435028248588</v>
      </c>
    </row>
    <row r="509" spans="1:9" ht="30" x14ac:dyDescent="0.25">
      <c r="A509" s="35" t="s">
        <v>813</v>
      </c>
      <c r="B509" s="31" t="s">
        <v>848</v>
      </c>
      <c r="C509" s="13">
        <v>-697155</v>
      </c>
      <c r="D509" s="13">
        <v>-697155</v>
      </c>
      <c r="E509" s="13">
        <v>0</v>
      </c>
      <c r="F509" s="13">
        <f t="shared" si="21"/>
        <v>0</v>
      </c>
      <c r="G509" s="13">
        <f t="shared" si="22"/>
        <v>0</v>
      </c>
      <c r="H509" s="13">
        <v>0</v>
      </c>
      <c r="I509" s="13">
        <v>0</v>
      </c>
    </row>
    <row r="510" spans="1:9" ht="30" x14ac:dyDescent="0.25">
      <c r="A510" s="35" t="s">
        <v>814</v>
      </c>
      <c r="B510" s="31" t="s">
        <v>849</v>
      </c>
      <c r="C510" s="13">
        <v>-697155</v>
      </c>
      <c r="D510" s="13">
        <v>-697155</v>
      </c>
      <c r="E510" s="13">
        <v>0</v>
      </c>
      <c r="F510" s="13">
        <f t="shared" si="21"/>
        <v>0</v>
      </c>
      <c r="G510" s="13">
        <f t="shared" si="22"/>
        <v>0</v>
      </c>
      <c r="H510" s="13">
        <v>0</v>
      </c>
      <c r="I510" s="13">
        <v>0</v>
      </c>
    </row>
    <row r="511" spans="1:9" ht="30" x14ac:dyDescent="0.25">
      <c r="A511" s="35" t="s">
        <v>815</v>
      </c>
      <c r="B511" s="31" t="s">
        <v>850</v>
      </c>
      <c r="C511" s="13">
        <v>3900000</v>
      </c>
      <c r="D511" s="13">
        <v>3900000</v>
      </c>
      <c r="E511" s="13">
        <v>7600000</v>
      </c>
      <c r="F511" s="13">
        <f t="shared" si="21"/>
        <v>194.87179487179486</v>
      </c>
      <c r="G511" s="13">
        <f t="shared" si="22"/>
        <v>194.87179487179486</v>
      </c>
      <c r="H511" s="13">
        <v>2835102</v>
      </c>
      <c r="I511" s="13" t="s">
        <v>1065</v>
      </c>
    </row>
    <row r="512" spans="1:9" ht="45" x14ac:dyDescent="0.25">
      <c r="A512" s="35" t="s">
        <v>816</v>
      </c>
      <c r="B512" s="31" t="s">
        <v>851</v>
      </c>
      <c r="C512" s="13">
        <v>-4597155</v>
      </c>
      <c r="D512" s="13">
        <v>-4597155</v>
      </c>
      <c r="E512" s="13">
        <v>-7600000</v>
      </c>
      <c r="F512" s="13">
        <f t="shared" si="21"/>
        <v>165.31963790648783</v>
      </c>
      <c r="G512" s="13">
        <f t="shared" si="22"/>
        <v>165.31963790648783</v>
      </c>
      <c r="H512" s="13">
        <v>-2835102</v>
      </c>
      <c r="I512" s="13" t="s">
        <v>1065</v>
      </c>
    </row>
    <row r="513" spans="1:9" ht="45" x14ac:dyDescent="0.25">
      <c r="A513" s="35" t="s">
        <v>817</v>
      </c>
      <c r="B513" s="31" t="s">
        <v>852</v>
      </c>
      <c r="C513" s="13">
        <v>3900000</v>
      </c>
      <c r="D513" s="13">
        <v>3900000</v>
      </c>
      <c r="E513" s="13">
        <v>7600000</v>
      </c>
      <c r="F513" s="13">
        <f t="shared" si="21"/>
        <v>194.87179487179486</v>
      </c>
      <c r="G513" s="13">
        <f t="shared" si="22"/>
        <v>194.87179487179486</v>
      </c>
      <c r="H513" s="13">
        <v>2835102</v>
      </c>
      <c r="I513" s="13" t="s">
        <v>1065</v>
      </c>
    </row>
    <row r="514" spans="1:9" ht="45" x14ac:dyDescent="0.25">
      <c r="A514" s="35" t="s">
        <v>818</v>
      </c>
      <c r="B514" s="31" t="s">
        <v>853</v>
      </c>
      <c r="C514" s="13">
        <v>-4597155</v>
      </c>
      <c r="D514" s="13">
        <v>-4597155</v>
      </c>
      <c r="E514" s="13">
        <v>-7600000</v>
      </c>
      <c r="F514" s="13">
        <f t="shared" si="21"/>
        <v>165.31963790648783</v>
      </c>
      <c r="G514" s="13">
        <f t="shared" si="22"/>
        <v>165.31963790648783</v>
      </c>
      <c r="H514" s="13">
        <v>-2835102</v>
      </c>
      <c r="I514" s="13" t="s">
        <v>1065</v>
      </c>
    </row>
    <row r="515" spans="1:9" ht="28.5" x14ac:dyDescent="0.2">
      <c r="A515" s="54" t="s">
        <v>819</v>
      </c>
      <c r="B515" s="53" t="s">
        <v>854</v>
      </c>
      <c r="C515" s="11">
        <v>7885.9</v>
      </c>
      <c r="D515" s="11">
        <v>7885.9</v>
      </c>
      <c r="E515" s="11">
        <v>49292.685400000002</v>
      </c>
      <c r="F515" s="11" t="s">
        <v>1065</v>
      </c>
      <c r="G515" s="11" t="s">
        <v>1065</v>
      </c>
      <c r="H515" s="11">
        <v>-55614.286999999997</v>
      </c>
      <c r="I515" s="11">
        <v>0</v>
      </c>
    </row>
    <row r="516" spans="1:9" ht="30" x14ac:dyDescent="0.25">
      <c r="A516" s="35" t="s">
        <v>820</v>
      </c>
      <c r="B516" s="31" t="s">
        <v>855</v>
      </c>
      <c r="C516" s="13">
        <v>7885.9</v>
      </c>
      <c r="D516" s="13">
        <v>7885.9</v>
      </c>
      <c r="E516" s="13">
        <v>49292.685400000002</v>
      </c>
      <c r="F516" s="13" t="s">
        <v>1065</v>
      </c>
      <c r="G516" s="13" t="s">
        <v>1065</v>
      </c>
      <c r="H516" s="13">
        <v>-55614.286999999997</v>
      </c>
      <c r="I516" s="13">
        <v>0</v>
      </c>
    </row>
    <row r="517" spans="1:9" ht="30" x14ac:dyDescent="0.25">
      <c r="A517" s="35" t="s">
        <v>821</v>
      </c>
      <c r="B517" s="31" t="s">
        <v>856</v>
      </c>
      <c r="C517" s="13">
        <v>-300000</v>
      </c>
      <c r="D517" s="13">
        <v>-300000</v>
      </c>
      <c r="E517" s="13">
        <v>-55100</v>
      </c>
      <c r="F517" s="13">
        <f t="shared" si="21"/>
        <v>18.366666666666667</v>
      </c>
      <c r="G517" s="13">
        <f t="shared" si="22"/>
        <v>18.366666666666667</v>
      </c>
      <c r="H517" s="13">
        <v>-110310</v>
      </c>
      <c r="I517" s="13">
        <f t="shared" si="23"/>
        <v>49.950140513099441</v>
      </c>
    </row>
    <row r="518" spans="1:9" ht="30" x14ac:dyDescent="0.25">
      <c r="A518" s="35" t="s">
        <v>822</v>
      </c>
      <c r="B518" s="31" t="s">
        <v>857</v>
      </c>
      <c r="C518" s="13">
        <v>307885.90000000002</v>
      </c>
      <c r="D518" s="13">
        <v>307885.90000000002</v>
      </c>
      <c r="E518" s="13">
        <v>104392.6854</v>
      </c>
      <c r="F518" s="13">
        <f t="shared" si="21"/>
        <v>33.906289765137018</v>
      </c>
      <c r="G518" s="13">
        <f t="shared" si="22"/>
        <v>33.906289765137018</v>
      </c>
      <c r="H518" s="13">
        <v>54695.713000000003</v>
      </c>
      <c r="I518" s="13">
        <f t="shared" si="23"/>
        <v>190.86081828753197</v>
      </c>
    </row>
    <row r="519" spans="1:9" ht="30" x14ac:dyDescent="0.25">
      <c r="A519" s="35" t="s">
        <v>823</v>
      </c>
      <c r="B519" s="31" t="s">
        <v>858</v>
      </c>
      <c r="C519" s="13">
        <v>27.9</v>
      </c>
      <c r="D519" s="13">
        <v>27.9</v>
      </c>
      <c r="E519" s="13">
        <v>18.98</v>
      </c>
      <c r="F519" s="13">
        <f t="shared" si="21"/>
        <v>68.02867383512546</v>
      </c>
      <c r="G519" s="13">
        <f t="shared" si="22"/>
        <v>68.02867383512546</v>
      </c>
      <c r="H519" s="13">
        <v>45.713000000000001</v>
      </c>
      <c r="I519" s="13">
        <f t="shared" si="23"/>
        <v>41.519917747686655</v>
      </c>
    </row>
    <row r="520" spans="1:9" ht="45" x14ac:dyDescent="0.25">
      <c r="A520" s="35" t="s">
        <v>824</v>
      </c>
      <c r="B520" s="31" t="s">
        <v>859</v>
      </c>
      <c r="C520" s="13">
        <v>27.9</v>
      </c>
      <c r="D520" s="13">
        <v>27.9</v>
      </c>
      <c r="E520" s="13">
        <v>18.98</v>
      </c>
      <c r="F520" s="13">
        <f t="shared" si="21"/>
        <v>68.02867383512546</v>
      </c>
      <c r="G520" s="13">
        <f t="shared" si="22"/>
        <v>68.02867383512546</v>
      </c>
      <c r="H520" s="13">
        <v>45.713000000000001</v>
      </c>
      <c r="I520" s="13">
        <f t="shared" si="23"/>
        <v>41.519917747686655</v>
      </c>
    </row>
    <row r="521" spans="1:9" ht="30" x14ac:dyDescent="0.25">
      <c r="A521" s="35" t="s">
        <v>825</v>
      </c>
      <c r="B521" s="31" t="s">
        <v>860</v>
      </c>
      <c r="C521" s="13">
        <v>-300000</v>
      </c>
      <c r="D521" s="13">
        <v>-300000</v>
      </c>
      <c r="E521" s="13">
        <v>-55100</v>
      </c>
      <c r="F521" s="13">
        <f t="shared" si="21"/>
        <v>18.366666666666667</v>
      </c>
      <c r="G521" s="13">
        <f t="shared" si="22"/>
        <v>18.366666666666667</v>
      </c>
      <c r="H521" s="13">
        <v>-110310</v>
      </c>
      <c r="I521" s="13">
        <f t="shared" si="23"/>
        <v>49.950140513099441</v>
      </c>
    </row>
    <row r="522" spans="1:9" ht="45" x14ac:dyDescent="0.25">
      <c r="A522" s="35" t="s">
        <v>826</v>
      </c>
      <c r="B522" s="31" t="s">
        <v>861</v>
      </c>
      <c r="C522" s="13">
        <v>307858</v>
      </c>
      <c r="D522" s="13">
        <v>307858</v>
      </c>
      <c r="E522" s="13">
        <v>104373.70540000001</v>
      </c>
      <c r="F522" s="13">
        <f t="shared" si="21"/>
        <v>33.903197383209147</v>
      </c>
      <c r="G522" s="13">
        <f t="shared" si="22"/>
        <v>33.903197383209147</v>
      </c>
      <c r="H522" s="13">
        <v>54650</v>
      </c>
      <c r="I522" s="13">
        <f t="shared" si="23"/>
        <v>190.98573723696251</v>
      </c>
    </row>
    <row r="523" spans="1:9" ht="45" x14ac:dyDescent="0.25">
      <c r="A523" s="35" t="s">
        <v>827</v>
      </c>
      <c r="B523" s="31" t="s">
        <v>862</v>
      </c>
      <c r="C523" s="13">
        <v>-300000</v>
      </c>
      <c r="D523" s="13">
        <v>-300000</v>
      </c>
      <c r="E523" s="13">
        <v>-55100</v>
      </c>
      <c r="F523" s="13">
        <f t="shared" ref="F523:F534" si="24">E523/C523*100</f>
        <v>18.366666666666667</v>
      </c>
      <c r="G523" s="13">
        <f t="shared" ref="G523:G534" si="25">E523/D523*100</f>
        <v>18.366666666666667</v>
      </c>
      <c r="H523" s="13">
        <v>-110310</v>
      </c>
      <c r="I523" s="13">
        <f t="shared" ref="I523:I534" si="26">E523/H523*100</f>
        <v>49.950140513099441</v>
      </c>
    </row>
    <row r="524" spans="1:9" ht="45" x14ac:dyDescent="0.25">
      <c r="A524" s="35" t="s">
        <v>828</v>
      </c>
      <c r="B524" s="31" t="s">
        <v>863</v>
      </c>
      <c r="C524" s="13">
        <v>307858</v>
      </c>
      <c r="D524" s="13">
        <v>307858</v>
      </c>
      <c r="E524" s="13">
        <v>104373.70540000001</v>
      </c>
      <c r="F524" s="13">
        <f t="shared" si="24"/>
        <v>33.903197383209147</v>
      </c>
      <c r="G524" s="13">
        <f t="shared" si="25"/>
        <v>33.903197383209147</v>
      </c>
      <c r="H524" s="13">
        <v>54650</v>
      </c>
      <c r="I524" s="13">
        <f t="shared" si="26"/>
        <v>190.98573723696251</v>
      </c>
    </row>
    <row r="525" spans="1:9" ht="14.25" x14ac:dyDescent="0.2">
      <c r="A525" s="54" t="s">
        <v>829</v>
      </c>
      <c r="B525" s="53" t="s">
        <v>839</v>
      </c>
      <c r="C525" s="11">
        <f>C526</f>
        <v>4488539.6000000089</v>
      </c>
      <c r="D525" s="11">
        <f>D526</f>
        <v>3903392.505490005</v>
      </c>
      <c r="E525" s="11">
        <v>4059158.0805300004</v>
      </c>
      <c r="F525" s="11">
        <f t="shared" si="24"/>
        <v>90.433825748802406</v>
      </c>
      <c r="G525" s="11">
        <f t="shared" si="25"/>
        <v>103.99051785903967</v>
      </c>
      <c r="H525" s="11">
        <v>4919488.3536099996</v>
      </c>
      <c r="I525" s="11">
        <f t="shared" si="26"/>
        <v>82.511793681782478</v>
      </c>
    </row>
    <row r="526" spans="1:9" ht="14.25" x14ac:dyDescent="0.2">
      <c r="A526" s="54" t="s">
        <v>830</v>
      </c>
      <c r="B526" s="53" t="s">
        <v>864</v>
      </c>
      <c r="C526" s="11">
        <f>C527+C531</f>
        <v>4488539.6000000089</v>
      </c>
      <c r="D526" s="11">
        <f>D527+D531</f>
        <v>3903392.505490005</v>
      </c>
      <c r="E526" s="11">
        <v>4059158.0805300004</v>
      </c>
      <c r="F526" s="11">
        <f t="shared" si="24"/>
        <v>90.433825748802406</v>
      </c>
      <c r="G526" s="11">
        <f t="shared" si="25"/>
        <v>103.99051785903967</v>
      </c>
      <c r="H526" s="11">
        <v>4919488.3536099996</v>
      </c>
      <c r="I526" s="11">
        <f t="shared" si="26"/>
        <v>82.511793681782478</v>
      </c>
    </row>
    <row r="527" spans="1:9" ht="15" x14ac:dyDescent="0.25">
      <c r="A527" s="35" t="s">
        <v>831</v>
      </c>
      <c r="B527" s="31" t="s">
        <v>865</v>
      </c>
      <c r="C527" s="13">
        <f>-(C7+C507+C513+C520+C524)</f>
        <v>-75509539.599999994</v>
      </c>
      <c r="D527" s="13">
        <f>-(D7+D507+D513+D520+D524)</f>
        <v>-75892926.757159993</v>
      </c>
      <c r="E527" s="13">
        <v>-55579103.197209999</v>
      </c>
      <c r="F527" s="13">
        <f t="shared" si="24"/>
        <v>73.605406007812562</v>
      </c>
      <c r="G527" s="13">
        <f t="shared" si="25"/>
        <v>73.233574684832519</v>
      </c>
      <c r="H527" s="13">
        <v>-45532267.339050002</v>
      </c>
      <c r="I527" s="13">
        <f t="shared" si="26"/>
        <v>122.06530982379498</v>
      </c>
    </row>
    <row r="528" spans="1:9" ht="30" customHeight="1" x14ac:dyDescent="0.25">
      <c r="A528" s="35" t="s">
        <v>832</v>
      </c>
      <c r="B528" s="31" t="s">
        <v>866</v>
      </c>
      <c r="C528" s="13">
        <f>C527</f>
        <v>-75509539.599999994</v>
      </c>
      <c r="D528" s="13">
        <f>D527</f>
        <v>-75892926.757159993</v>
      </c>
      <c r="E528" s="13">
        <v>-55579103.197209999</v>
      </c>
      <c r="F528" s="13">
        <f t="shared" si="24"/>
        <v>73.605406007812562</v>
      </c>
      <c r="G528" s="13">
        <f t="shared" si="25"/>
        <v>73.233574684832519</v>
      </c>
      <c r="H528" s="13">
        <v>-45532267.339050002</v>
      </c>
      <c r="I528" s="13">
        <f t="shared" si="26"/>
        <v>122.06530982379498</v>
      </c>
    </row>
    <row r="529" spans="1:9" ht="15" x14ac:dyDescent="0.25">
      <c r="A529" s="35" t="s">
        <v>833</v>
      </c>
      <c r="B529" s="31" t="s">
        <v>867</v>
      </c>
      <c r="C529" s="13">
        <f>C527</f>
        <v>-75509539.599999994</v>
      </c>
      <c r="D529" s="13">
        <f>D527</f>
        <v>-75892926.757159993</v>
      </c>
      <c r="E529" s="13">
        <v>-55579103.197209999</v>
      </c>
      <c r="F529" s="13">
        <f t="shared" si="24"/>
        <v>73.605406007812562</v>
      </c>
      <c r="G529" s="13">
        <f t="shared" si="25"/>
        <v>73.233574684832519</v>
      </c>
      <c r="H529" s="13">
        <v>-45532267.339050002</v>
      </c>
      <c r="I529" s="13">
        <f t="shared" si="26"/>
        <v>122.06530982379498</v>
      </c>
    </row>
    <row r="530" spans="1:9" ht="30" x14ac:dyDescent="0.25">
      <c r="A530" s="35" t="s">
        <v>834</v>
      </c>
      <c r="B530" s="31" t="s">
        <v>868</v>
      </c>
      <c r="C530" s="13">
        <f>C527</f>
        <v>-75509539.599999994</v>
      </c>
      <c r="D530" s="13">
        <f>D527</f>
        <v>-75892926.757159993</v>
      </c>
      <c r="E530" s="13">
        <v>-55579103.197209999</v>
      </c>
      <c r="F530" s="13">
        <f t="shared" si="24"/>
        <v>73.605406007812562</v>
      </c>
      <c r="G530" s="13">
        <f t="shared" si="25"/>
        <v>73.233574684832519</v>
      </c>
      <c r="H530" s="13">
        <v>-45532267.339050002</v>
      </c>
      <c r="I530" s="13">
        <f t="shared" si="26"/>
        <v>122.06530982379498</v>
      </c>
    </row>
    <row r="531" spans="1:9" ht="15" x14ac:dyDescent="0.25">
      <c r="A531" s="35" t="s">
        <v>835</v>
      </c>
      <c r="B531" s="31" t="s">
        <v>869</v>
      </c>
      <c r="C531" s="13">
        <f>C419-C503-C508-C514-C523</f>
        <v>79998079.200000003</v>
      </c>
      <c r="D531" s="13">
        <f>D419-D503-D508-D514-D523</f>
        <v>79796319.262649998</v>
      </c>
      <c r="E531" s="13">
        <v>59638261.277739994</v>
      </c>
      <c r="F531" s="13">
        <f t="shared" si="24"/>
        <v>74.549616533467955</v>
      </c>
      <c r="G531" s="13">
        <f t="shared" si="25"/>
        <v>74.738110515399029</v>
      </c>
      <c r="H531" s="13">
        <v>50451755.692660004</v>
      </c>
      <c r="I531" s="13">
        <f t="shared" si="26"/>
        <v>118.20849534165268</v>
      </c>
    </row>
    <row r="532" spans="1:9" ht="15" x14ac:dyDescent="0.25">
      <c r="A532" s="35" t="s">
        <v>836</v>
      </c>
      <c r="B532" s="31" t="s">
        <v>870</v>
      </c>
      <c r="C532" s="13">
        <f>C531</f>
        <v>79998079.200000003</v>
      </c>
      <c r="D532" s="13">
        <f>D531</f>
        <v>79796319.262649998</v>
      </c>
      <c r="E532" s="13">
        <v>59638261.277739994</v>
      </c>
      <c r="F532" s="13">
        <f t="shared" si="24"/>
        <v>74.549616533467955</v>
      </c>
      <c r="G532" s="13">
        <f t="shared" si="25"/>
        <v>74.738110515399029</v>
      </c>
      <c r="H532" s="13">
        <v>50451755.692660004</v>
      </c>
      <c r="I532" s="13">
        <f t="shared" si="26"/>
        <v>118.20849534165268</v>
      </c>
    </row>
    <row r="533" spans="1:9" ht="15" x14ac:dyDescent="0.25">
      <c r="A533" s="35" t="s">
        <v>837</v>
      </c>
      <c r="B533" s="31" t="s">
        <v>871</v>
      </c>
      <c r="C533" s="13">
        <f>C531</f>
        <v>79998079.200000003</v>
      </c>
      <c r="D533" s="13">
        <f>D531</f>
        <v>79796319.262649998</v>
      </c>
      <c r="E533" s="13">
        <v>59638261.277739994</v>
      </c>
      <c r="F533" s="13">
        <f t="shared" si="24"/>
        <v>74.549616533467955</v>
      </c>
      <c r="G533" s="13">
        <f t="shared" si="25"/>
        <v>74.738110515399029</v>
      </c>
      <c r="H533" s="13">
        <v>50451755.692660004</v>
      </c>
      <c r="I533" s="13">
        <f t="shared" si="26"/>
        <v>118.20849534165268</v>
      </c>
    </row>
    <row r="534" spans="1:9" ht="30" x14ac:dyDescent="0.25">
      <c r="A534" s="35" t="s">
        <v>838</v>
      </c>
      <c r="B534" s="31" t="s">
        <v>872</v>
      </c>
      <c r="C534" s="13">
        <f>C531</f>
        <v>79998079.200000003</v>
      </c>
      <c r="D534" s="13">
        <f>D531</f>
        <v>79796319.262649998</v>
      </c>
      <c r="E534" s="13">
        <v>59638261.277739994</v>
      </c>
      <c r="F534" s="13">
        <f t="shared" si="24"/>
        <v>74.549616533467955</v>
      </c>
      <c r="G534" s="13">
        <f t="shared" si="25"/>
        <v>74.738110515399029</v>
      </c>
      <c r="H534" s="13">
        <v>50451755.692660004</v>
      </c>
      <c r="I534" s="13">
        <f t="shared" si="26"/>
        <v>118.20849534165268</v>
      </c>
    </row>
    <row r="535" spans="1:9" ht="15" x14ac:dyDescent="0.25">
      <c r="A535" s="27"/>
      <c r="B535" s="28"/>
      <c r="C535" s="29"/>
      <c r="D535" s="29"/>
      <c r="E535" s="29"/>
      <c r="F535" s="29"/>
      <c r="G535" s="29"/>
      <c r="H535" s="29"/>
    </row>
    <row r="536" spans="1:9" x14ac:dyDescent="0.2">
      <c r="A536" s="42"/>
      <c r="B536" s="42"/>
      <c r="C536" s="23"/>
      <c r="D536" s="14"/>
      <c r="F536" s="26"/>
      <c r="G536" s="15"/>
      <c r="H536" s="24"/>
    </row>
    <row r="537" spans="1:9" x14ac:dyDescent="0.2">
      <c r="F537" s="16">
        <v>0</v>
      </c>
      <c r="H537" s="17"/>
    </row>
    <row r="538" spans="1:9" ht="38.25" customHeight="1" x14ac:dyDescent="0.2">
      <c r="A538" s="42" t="s">
        <v>10</v>
      </c>
      <c r="B538" s="42"/>
      <c r="E538" s="23" t="s">
        <v>9</v>
      </c>
      <c r="H538" s="17"/>
    </row>
    <row r="539" spans="1:9" x14ac:dyDescent="0.2">
      <c r="G539" s="16">
        <v>0</v>
      </c>
      <c r="H539" s="17"/>
      <c r="I539" s="17">
        <v>0</v>
      </c>
    </row>
    <row r="540" spans="1:9" x14ac:dyDescent="0.2">
      <c r="H540" s="17"/>
    </row>
    <row r="541" spans="1:9" x14ac:dyDescent="0.2">
      <c r="H541" s="17"/>
    </row>
    <row r="542" spans="1:9" x14ac:dyDescent="0.2">
      <c r="H542" s="17"/>
    </row>
    <row r="543" spans="1:9" x14ac:dyDescent="0.2">
      <c r="H543" s="29"/>
    </row>
    <row r="544" spans="1:9" x14ac:dyDescent="0.2">
      <c r="H544" s="24"/>
    </row>
  </sheetData>
  <autoFilter ref="A6:I538"/>
  <mergeCells count="10">
    <mergeCell ref="A1:I1"/>
    <mergeCell ref="A538:B538"/>
    <mergeCell ref="H4:I4"/>
    <mergeCell ref="A536:B536"/>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8"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01.10.2018</vt:lpstr>
      <vt:lpstr>'на 01.10.2018'!Заголовки_для_печати</vt:lpstr>
      <vt:lpstr>'на 01.10.2018'!Область_печати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Shulgina</cp:lastModifiedBy>
  <cp:lastPrinted>2018-07-27T12:02:27Z</cp:lastPrinted>
  <dcterms:created xsi:type="dcterms:W3CDTF">1999-06-18T11:49:53Z</dcterms:created>
  <dcterms:modified xsi:type="dcterms:W3CDTF">2018-10-19T14:17:58Z</dcterms:modified>
</cp:coreProperties>
</file>