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10.2018" sheetId="1" r:id="rId1"/>
  </sheets>
  <definedNames>
    <definedName name="_xlnm._FilterDatabase" localSheetId="0" hidden="1">'сводка мо 01.10.2018'!$A$18:$AJ$18</definedName>
  </definedNames>
  <calcPr fullCalcOnLoad="1"/>
</workbook>
</file>

<file path=xl/sharedStrings.xml><?xml version="1.0" encoding="utf-8"?>
<sst xmlns="http://schemas.openxmlformats.org/spreadsheetml/2006/main" count="75" uniqueCount="63">
  <si>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</si>
  <si>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</si>
  <si>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</si>
  <si>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</si>
  <si>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</si>
  <si>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</si>
  <si>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</si>
  <si>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</si>
  <si>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</si>
  <si>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</si>
  <si>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Вышний Волочек</t>
  </si>
  <si>
    <t>г. Кимры</t>
  </si>
  <si>
    <t>г. Ржев</t>
  </si>
  <si>
    <t>г. Тверь</t>
  </si>
  <si>
    <t>г. Торжок</t>
  </si>
  <si>
    <t>Андреапольский р-он</t>
  </si>
  <si>
    <t>Бежецкий р-он</t>
  </si>
  <si>
    <t>Бельский р-он</t>
  </si>
  <si>
    <t>Бологовский р-он</t>
  </si>
  <si>
    <t>Весьегонский р-он</t>
  </si>
  <si>
    <t>Вышневолоцкий р-он</t>
  </si>
  <si>
    <t>Жарковский р-он</t>
  </si>
  <si>
    <t>Западнодвинский р-он</t>
  </si>
  <si>
    <t>Зубцовский р-он</t>
  </si>
  <si>
    <t>Калининский р-он</t>
  </si>
  <si>
    <t>Калязинский р-он</t>
  </si>
  <si>
    <t>Кашинский р-он</t>
  </si>
  <si>
    <t>Кесовогорский р-он</t>
  </si>
  <si>
    <t>Кимрский р-он</t>
  </si>
  <si>
    <t>Конаковский р-он</t>
  </si>
  <si>
    <t>Краснохолмский р-он</t>
  </si>
  <si>
    <t>Кувшиновский р-он</t>
  </si>
  <si>
    <t>Лесной р-он</t>
  </si>
  <si>
    <t>Лихославльский р-он</t>
  </si>
  <si>
    <t>Максатихинский р-он</t>
  </si>
  <si>
    <t>Молоковский р-он</t>
  </si>
  <si>
    <t>Нелидовский р-он</t>
  </si>
  <si>
    <t>Оленинский р-он</t>
  </si>
  <si>
    <t>Осташковский р-он</t>
  </si>
  <si>
    <t>Пеновский р-он</t>
  </si>
  <si>
    <t>Рамешковский р-он</t>
  </si>
  <si>
    <t>Ржевский р-он</t>
  </si>
  <si>
    <t>Сандовский р-он</t>
  </si>
  <si>
    <t>Селижаровский р-он</t>
  </si>
  <si>
    <t>Сонковский р-он</t>
  </si>
  <si>
    <t>Спировский р-он</t>
  </si>
  <si>
    <t>Старицкий р-он</t>
  </si>
  <si>
    <t>Торжокский р-он</t>
  </si>
  <si>
    <t>Торопецкий р-он</t>
  </si>
  <si>
    <t>Удомельский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</si>
  <si>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</si>
  <si>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</si>
  <si>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</si>
  <si>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</si>
  <si>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</si>
  <si>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</si>
  <si>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</si>
  <si>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</si>
  <si>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</si>
  <si>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</si>
  <si>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Г.А. Яковлева</t>
  </si>
  <si>
    <t>Заместитель начальника управления сводного бюджетного
планирования и анализа исполнения бюджета</t>
  </si>
  <si>
    <t>КОНСОЛИДИРОВАННЫХ БЮДЖЕТОВ МУНИЦИПАЛЬНЫХ ОБРАЗОВАНИЙ НА 1 октября 2018 года по отчетным данным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</si>
</sst>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_ ;\-#,##0\ "/>
    <numFmt numFmtId="174" formatCode="_-* #,##0_р_._-;\-* #,##0_р_._-;_-* &quot;-&quot;??_р_._-;_-@_-"/>
  </numFmts>
  <fonts count="46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  <font>
      <sz val="8"/>
      <name val="Segoe U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2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3" fillId="0" borderId="0" xfId="52" applyFont="1" applyFill="1" applyBorder="1" applyAlignment="1" applyProtection="1">
      <alignment horizontal="right" vertical="top"/>
      <protection locked="0"/>
    </xf>
    <xf numFmtId="0" fontId="33" fillId="0" borderId="10" xfId="52" applyFont="1" applyFill="1" applyBorder="1" applyAlignment="1" applyProtection="1">
      <alignment horizontal="left" vertical="top"/>
      <protection locked="0"/>
    </xf>
    <xf numFmtId="0" fontId="33" fillId="0" borderId="11" xfId="52" applyFont="1" applyFill="1" applyBorder="1" applyAlignment="1" applyProtection="1">
      <alignment horizontal="lef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10" fillId="0" borderId="13" xfId="52" applyFont="1" applyFill="1" applyBorder="1" applyAlignment="1" applyProtection="1">
      <alignment horizontal="right" vertical="top"/>
      <protection locked="0"/>
    </xf>
    <xf numFmtId="0" fontId="34" fillId="0" borderId="0" xfId="52" applyFont="1" applyFill="1" applyAlignment="1" applyProtection="1">
      <alignment horizontal="right" vertical="top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vertical="center" wrapText="1"/>
      <protection locked="0"/>
    </xf>
    <xf numFmtId="3" fontId="35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0" xfId="52" applyNumberFormat="1" applyFont="1" applyFill="1" applyBorder="1" applyAlignment="1" applyProtection="1">
      <alignment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39" fillId="0" borderId="21" xfId="52" applyNumberFormat="1" applyFont="1" applyFill="1" applyBorder="1" applyAlignment="1" applyProtection="1">
      <alignment vertical="center" wrapText="1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3" fontId="37" fillId="0" borderId="20" xfId="52" applyNumberFormat="1" applyFont="1" applyFill="1" applyBorder="1" applyAlignment="1" applyProtection="1">
      <alignment horizontal="left" vertical="center" wrapText="1" indent="3"/>
      <protection locked="0"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172" fontId="40" fillId="0" borderId="21" xfId="52" applyNumberFormat="1" applyFont="1" applyFill="1" applyBorder="1" applyAlignment="1" applyProtection="1">
      <alignment vertical="center" wrapText="1"/>
      <protection locked="0"/>
    </xf>
    <xf numFmtId="172" fontId="40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23" xfId="52" applyNumberFormat="1" applyFont="1" applyFill="1" applyBorder="1" applyAlignment="1" applyProtection="1">
      <alignment vertical="center" wrapText="1"/>
      <protection locked="0"/>
    </xf>
    <xf numFmtId="3" fontId="41" fillId="0" borderId="21" xfId="52" applyNumberFormat="1" applyFont="1" applyFill="1" applyBorder="1" applyAlignment="1" applyProtection="1">
      <alignment vertical="center" wrapText="1"/>
      <protection locked="0"/>
    </xf>
    <xf numFmtId="3" fontId="41" fillId="0" borderId="22" xfId="52" applyNumberFormat="1" applyFont="1" applyFill="1" applyBorder="1" applyAlignment="1" applyProtection="1">
      <alignment vertical="center" wrapText="1"/>
      <protection locked="0"/>
    </xf>
    <xf numFmtId="10" fontId="36" fillId="0" borderId="24" xfId="52" applyNumberFormat="1" applyFont="1" applyFill="1" applyBorder="1" applyAlignment="1" applyProtection="1">
      <alignment vertical="center" wrapText="1"/>
      <protection locked="0"/>
    </xf>
    <xf numFmtId="10" fontId="36" fillId="0" borderId="25" xfId="52" applyNumberFormat="1" applyFont="1" applyFill="1" applyBorder="1" applyAlignment="1" applyProtection="1">
      <alignment vertical="center" wrapText="1"/>
      <protection locked="0"/>
    </xf>
    <xf numFmtId="172" fontId="34" fillId="0" borderId="26" xfId="52" applyNumberFormat="1" applyFont="1" applyFill="1" applyBorder="1" applyAlignment="1" applyProtection="1">
      <alignment vertical="center" wrapText="1"/>
      <protection locked="0"/>
    </xf>
    <xf numFmtId="10" fontId="36" fillId="0" borderId="27" xfId="52" applyNumberFormat="1" applyFont="1" applyFill="1" applyBorder="1" applyAlignment="1" applyProtection="1">
      <alignment vertical="center" wrapText="1"/>
      <protection locked="0"/>
    </xf>
    <xf numFmtId="10" fontId="36" fillId="0" borderId="28" xfId="52" applyNumberFormat="1" applyFont="1" applyFill="1" applyBorder="1" applyAlignment="1" applyProtection="1">
      <alignment vertical="center" wrapText="1"/>
      <protection locked="0"/>
    </xf>
    <xf numFmtId="172" fontId="34" fillId="0" borderId="29" xfId="52" applyNumberFormat="1" applyFont="1" applyFill="1" applyBorder="1" applyAlignment="1" applyProtection="1">
      <alignment vertical="center" wrapText="1"/>
      <protection locked="0"/>
    </xf>
    <xf numFmtId="10" fontId="36" fillId="0" borderId="30" xfId="52" applyNumberFormat="1" applyFont="1" applyFill="1" applyBorder="1" applyAlignment="1" applyProtection="1">
      <alignment vertical="center" wrapText="1"/>
      <protection locked="0"/>
    </xf>
    <xf numFmtId="10" fontId="36" fillId="0" borderId="31" xfId="52" applyNumberFormat="1" applyFont="1" applyFill="1" applyBorder="1" applyAlignment="1" applyProtection="1">
      <alignment vertical="center" wrapText="1"/>
      <protection locked="0"/>
    </xf>
    <xf numFmtId="172" fontId="34" fillId="0" borderId="32" xfId="52" applyNumberFormat="1" applyFont="1" applyFill="1" applyBorder="1" applyAlignment="1" applyProtection="1">
      <alignment vertical="center" wrapText="1"/>
      <protection locked="0"/>
    </xf>
    <xf numFmtId="0" fontId="12" fillId="0" borderId="33" xfId="52" applyFont="1" applyFill="1" applyBorder="1" applyAlignment="1" applyProtection="1">
      <alignment horizontal="center" vertical="top"/>
      <protection locked="0"/>
    </xf>
    <xf numFmtId="172" fontId="42" fillId="0" borderId="34" xfId="52" applyNumberFormat="1" applyFont="1" applyFill="1" applyBorder="1" applyAlignment="1" applyProtection="1">
      <alignment vertical="center" wrapText="1"/>
      <protection locked="0"/>
    </xf>
    <xf numFmtId="3" fontId="11" fillId="0" borderId="21" xfId="52" applyNumberFormat="1" applyFont="1" applyFill="1" applyBorder="1" applyAlignment="1" applyProtection="1">
      <alignment vertical="center" wrapText="1"/>
      <protection locked="0"/>
    </xf>
    <xf numFmtId="172" fontId="11" fillId="0" borderId="35" xfId="52" applyNumberFormat="1" applyFont="1" applyFill="1" applyBorder="1" applyAlignment="1" applyProtection="1">
      <alignment vertical="center" wrapText="1"/>
      <protection locked="0"/>
    </xf>
    <xf numFmtId="172" fontId="11" fillId="0" borderId="21" xfId="52" applyNumberFormat="1" applyFont="1" applyFill="1" applyBorder="1" applyAlignment="1" applyProtection="1">
      <alignment vertical="center" wrapText="1"/>
      <protection locked="0"/>
    </xf>
    <xf numFmtId="3" fontId="40" fillId="0" borderId="36" xfId="52" applyNumberFormat="1" applyFont="1" applyFill="1" applyBorder="1" applyAlignment="1" applyProtection="1">
      <alignment vertical="center" wrapText="1"/>
      <protection locked="0"/>
    </xf>
    <xf numFmtId="3" fontId="40" fillId="0" borderId="37" xfId="52" applyNumberFormat="1" applyFont="1" applyFill="1" applyBorder="1" applyAlignment="1" applyProtection="1">
      <alignment vertical="center" wrapText="1"/>
      <protection locked="0"/>
    </xf>
    <xf numFmtId="3" fontId="11" fillId="0" borderId="37" xfId="52" applyNumberFormat="1" applyFont="1" applyFill="1" applyBorder="1" applyAlignment="1" applyProtection="1">
      <alignment vertical="center" wrapText="1"/>
      <protection locked="0"/>
    </xf>
    <xf numFmtId="3" fontId="11" fillId="0" borderId="35" xfId="52" applyNumberFormat="1" applyFont="1" applyFill="1" applyBorder="1" applyAlignment="1" applyProtection="1">
      <alignment vertical="center" wrapText="1"/>
      <protection locked="0"/>
    </xf>
    <xf numFmtId="0" fontId="34" fillId="0" borderId="0" xfId="52" applyFont="1" applyFill="1" applyBorder="1" applyAlignment="1" applyProtection="1">
      <alignment horizontal="left" vertical="top" indent="1"/>
      <protection locked="0"/>
    </xf>
    <xf numFmtId="0" fontId="34" fillId="0" borderId="0" xfId="52" applyFont="1" applyFill="1" applyAlignment="1" applyProtection="1">
      <alignment horizontal="left" vertical="top" indent="1"/>
      <protection locked="0"/>
    </xf>
    <xf numFmtId="0" fontId="43" fillId="0" borderId="0" xfId="52" applyFont="1" applyFill="1" applyBorder="1" applyAlignment="1" applyProtection="1">
      <alignment horizontal="center" vertical="top"/>
      <protection locked="0"/>
    </xf>
    <xf numFmtId="172" fontId="6" fillId="0" borderId="0" xfId="52" applyNumberFormat="1" applyFont="1" applyFill="1" applyBorder="1" applyAlignment="1" applyProtection="1">
      <alignment vertical="center" wrapText="1"/>
      <protection locked="0"/>
    </xf>
    <xf numFmtId="172" fontId="44" fillId="0" borderId="0" xfId="52" applyNumberFormat="1" applyFont="1" applyFill="1" applyBorder="1" applyAlignment="1" applyProtection="1">
      <alignment vertical="center" wrapText="1"/>
      <protection locked="0"/>
    </xf>
    <xf numFmtId="172" fontId="34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8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39" xfId="52" applyNumberFormat="1" applyFont="1" applyFill="1" applyBorder="1" applyAlignment="1" applyProtection="1">
      <alignment vertical="center" wrapText="1"/>
      <protection locked="0"/>
    </xf>
    <xf numFmtId="3" fontId="36" fillId="0" borderId="40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1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2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3" xfId="52" applyNumberFormat="1" applyFont="1" applyFill="1" applyBorder="1" applyAlignment="1" applyProtection="1">
      <alignment vertical="center" wrapText="1"/>
      <protection locked="0"/>
    </xf>
    <xf numFmtId="3" fontId="37" fillId="0" borderId="44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7" xfId="52" applyNumberFormat="1" applyFont="1" applyFill="1" applyBorder="1" applyAlignment="1" applyProtection="1">
      <alignment vertical="center" wrapText="1"/>
      <protection locked="0"/>
    </xf>
    <xf numFmtId="3" fontId="36" fillId="0" borderId="28" xfId="52" applyNumberFormat="1" applyFont="1" applyFill="1" applyBorder="1" applyAlignment="1" applyProtection="1">
      <alignment vertical="center" wrapText="1"/>
      <protection locked="0"/>
    </xf>
    <xf numFmtId="3" fontId="36" fillId="0" borderId="29" xfId="52" applyNumberFormat="1" applyFont="1" applyFill="1" applyBorder="1" applyAlignment="1" applyProtection="1">
      <alignment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3" fontId="10" fillId="0" borderId="45" xfId="52" applyNumberFormat="1" applyFont="1" applyFill="1" applyBorder="1" applyAlignment="1" applyProtection="1">
      <alignment vertical="center" wrapText="1"/>
      <protection locked="0"/>
    </xf>
    <xf numFmtId="4" fontId="0" fillId="0" borderId="44" xfId="52" applyNumberFormat="1" applyFont="1" applyFill="1" applyBorder="1">
      <alignment/>
      <protection/>
    </xf>
    <xf numFmtId="4" fontId="3" fillId="0" borderId="20" xfId="53" applyNumberFormat="1" applyFill="1" applyBorder="1">
      <alignment/>
      <protection/>
    </xf>
    <xf numFmtId="4" fontId="3" fillId="0" borderId="21" xfId="53" applyNumberFormat="1" applyFill="1" applyBorder="1">
      <alignment/>
      <protection/>
    </xf>
    <xf numFmtId="3" fontId="10" fillId="0" borderId="46" xfId="52" applyNumberFormat="1" applyFont="1" applyFill="1" applyBorder="1" applyAlignment="1" applyProtection="1">
      <alignment vertical="center" wrapText="1"/>
      <protection locked="0"/>
    </xf>
    <xf numFmtId="3" fontId="10" fillId="0" borderId="47" xfId="52" applyNumberFormat="1" applyFont="1" applyFill="1" applyBorder="1" applyAlignment="1" applyProtection="1">
      <alignment vertical="center" wrapText="1"/>
      <protection locked="0"/>
    </xf>
    <xf numFmtId="4" fontId="3" fillId="0" borderId="48" xfId="53" applyNumberFormat="1" applyFill="1" applyBorder="1">
      <alignment/>
      <protection/>
    </xf>
    <xf numFmtId="4" fontId="3" fillId="0" borderId="49" xfId="53" applyNumberFormat="1" applyFill="1" applyBorder="1">
      <alignment/>
      <protection/>
    </xf>
    <xf numFmtId="4" fontId="0" fillId="0" borderId="0" xfId="52" applyNumberFormat="1" applyFill="1">
      <alignment/>
      <protection/>
    </xf>
    <xf numFmtId="4" fontId="3" fillId="0" borderId="21" xfId="54" applyNumberFormat="1" applyFill="1" applyBorder="1">
      <alignment/>
      <protection/>
    </xf>
    <xf numFmtId="0" fontId="0" fillId="0" borderId="0" xfId="52" applyFill="1" applyBorder="1">
      <alignment/>
      <protection/>
    </xf>
    <xf numFmtId="0" fontId="0" fillId="25" borderId="0" xfId="52" applyFill="1">
      <alignment/>
      <protection/>
    </xf>
    <xf numFmtId="0" fontId="33" fillId="25" borderId="0" xfId="52" applyFont="1" applyFill="1" applyBorder="1" applyAlignment="1" applyProtection="1">
      <alignment horizontal="left" vertical="top"/>
      <protection locked="0"/>
    </xf>
    <xf numFmtId="3" fontId="9" fillId="25" borderId="50" xfId="52" applyNumberFormat="1" applyFont="1" applyFill="1" applyBorder="1" applyAlignment="1" applyProtection="1">
      <alignment horizontal="center" vertical="center" wrapText="1"/>
      <protection locked="0"/>
    </xf>
    <xf numFmtId="3" fontId="9" fillId="25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25" borderId="16" xfId="52" applyNumberFormat="1" applyFont="1" applyFill="1" applyBorder="1" applyAlignment="1" applyProtection="1">
      <alignment horizontal="center" vertical="center" wrapText="1"/>
      <protection locked="0"/>
    </xf>
    <xf numFmtId="3" fontId="37" fillId="25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25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25" borderId="22" xfId="52" applyNumberFormat="1" applyFont="1" applyFill="1" applyBorder="1" applyAlignment="1" applyProtection="1">
      <alignment horizontal="center" vertical="center" wrapText="1"/>
      <protection locked="0"/>
    </xf>
    <xf numFmtId="3" fontId="10" fillId="25" borderId="20" xfId="52" applyNumberFormat="1" applyFont="1" applyFill="1" applyBorder="1" applyAlignment="1" applyProtection="1">
      <alignment vertical="center" wrapText="1"/>
      <protection locked="0"/>
    </xf>
    <xf numFmtId="3" fontId="10" fillId="25" borderId="21" xfId="52" applyNumberFormat="1" applyFont="1" applyFill="1" applyBorder="1" applyAlignment="1" applyProtection="1">
      <alignment vertical="center" wrapText="1"/>
      <protection locked="0"/>
    </xf>
    <xf numFmtId="3" fontId="10" fillId="25" borderId="22" xfId="52" applyNumberFormat="1" applyFont="1" applyFill="1" applyBorder="1" applyAlignment="1" applyProtection="1">
      <alignment vertical="center" wrapText="1"/>
      <protection locked="0"/>
    </xf>
    <xf numFmtId="3" fontId="40" fillId="25" borderId="21" xfId="52" applyNumberFormat="1" applyFont="1" applyFill="1" applyBorder="1" applyAlignment="1" applyProtection="1">
      <alignment vertical="center" wrapText="1"/>
      <protection locked="0"/>
    </xf>
    <xf numFmtId="172" fontId="40" fillId="25" borderId="21" xfId="52" applyNumberFormat="1" applyFont="1" applyFill="1" applyBorder="1" applyAlignment="1" applyProtection="1">
      <alignment vertical="center" wrapText="1"/>
      <protection locked="0"/>
    </xf>
    <xf numFmtId="172" fontId="40" fillId="25" borderId="22" xfId="52" applyNumberFormat="1" applyFont="1" applyFill="1" applyBorder="1" applyAlignment="1" applyProtection="1">
      <alignment horizontal="right" vertical="center" wrapText="1"/>
      <protection locked="0"/>
    </xf>
    <xf numFmtId="3" fontId="40" fillId="25" borderId="20" xfId="52" applyNumberFormat="1" applyFont="1" applyFill="1" applyBorder="1" applyAlignment="1" applyProtection="1">
      <alignment vertical="center" wrapText="1"/>
      <protection locked="0"/>
    </xf>
    <xf numFmtId="3" fontId="11" fillId="25" borderId="21" xfId="52" applyNumberFormat="1" applyFont="1" applyFill="1" applyBorder="1" applyAlignment="1" applyProtection="1">
      <alignment vertical="center" wrapText="1"/>
      <protection locked="0"/>
    </xf>
    <xf numFmtId="172" fontId="11" fillId="25" borderId="37" xfId="52" applyNumberFormat="1" applyFont="1" applyFill="1" applyBorder="1" applyAlignment="1" applyProtection="1">
      <alignment vertical="center" wrapText="1"/>
      <protection locked="0"/>
    </xf>
    <xf numFmtId="172" fontId="11" fillId="25" borderId="35" xfId="52" applyNumberFormat="1" applyFont="1" applyFill="1" applyBorder="1" applyAlignment="1" applyProtection="1">
      <alignment vertical="center" wrapText="1"/>
      <protection locked="0"/>
    </xf>
    <xf numFmtId="172" fontId="6" fillId="25" borderId="0" xfId="52" applyNumberFormat="1" applyFont="1" applyFill="1" applyBorder="1" applyAlignment="1" applyProtection="1">
      <alignment vertical="center" wrapText="1"/>
      <protection locked="0"/>
    </xf>
    <xf numFmtId="0" fontId="1" fillId="25" borderId="0" xfId="52" applyFont="1" applyFill="1" applyBorder="1" applyAlignment="1" applyProtection="1">
      <alignment horizontal="left" vertical="top"/>
      <protection locked="0"/>
    </xf>
    <xf numFmtId="0" fontId="13" fillId="25" borderId="0" xfId="52" applyFont="1" applyFill="1">
      <alignment/>
      <protection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25" borderId="51" xfId="52" applyFont="1" applyFill="1" applyBorder="1" applyAlignment="1" applyProtection="1">
      <alignment horizontal="center" vertical="top"/>
      <protection locked="0"/>
    </xf>
    <xf numFmtId="0" fontId="12" fillId="25" borderId="52" xfId="52" applyFont="1" applyFill="1" applyBorder="1" applyAlignment="1" applyProtection="1">
      <alignment horizontal="center" vertical="top"/>
      <protection locked="0"/>
    </xf>
    <xf numFmtId="0" fontId="12" fillId="25" borderId="53" xfId="52" applyFont="1" applyFill="1" applyBorder="1" applyAlignment="1" applyProtection="1">
      <alignment horizontal="center" vertical="top"/>
      <protection locked="0"/>
    </xf>
    <xf numFmtId="0" fontId="12" fillId="0" borderId="51" xfId="52" applyFont="1" applyFill="1" applyBorder="1" applyAlignment="1" applyProtection="1">
      <alignment horizontal="center" vertical="top"/>
      <protection locked="0"/>
    </xf>
    <xf numFmtId="0" fontId="12" fillId="0" borderId="52" xfId="52" applyFont="1" applyFill="1" applyBorder="1" applyAlignment="1" applyProtection="1">
      <alignment horizontal="center" vertical="top"/>
      <protection locked="0"/>
    </xf>
    <xf numFmtId="0" fontId="12" fillId="0" borderId="53" xfId="52" applyFont="1" applyFill="1" applyBorder="1" applyAlignment="1" applyProtection="1">
      <alignment horizontal="center" vertical="top"/>
      <protection locked="0"/>
    </xf>
    <xf numFmtId="0" fontId="14" fillId="0" borderId="11" xfId="52" applyFont="1" applyFill="1" applyBorder="1" applyAlignment="1" applyProtection="1">
      <alignment horizontal="center" vertical="center"/>
      <protection locked="0"/>
    </xf>
    <xf numFmtId="0" fontId="14" fillId="0" borderId="52" xfId="52" applyFont="1" applyFill="1" applyBorder="1" applyAlignment="1" applyProtection="1">
      <alignment horizontal="center" vertical="center"/>
      <protection locked="0"/>
    </xf>
    <xf numFmtId="0" fontId="14" fillId="0" borderId="53" xfId="52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Alignment="1">
      <alignment horizontal="center"/>
      <protection/>
    </xf>
    <xf numFmtId="0" fontId="12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63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06842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tabSelected="1" zoomScale="80" zoomScaleNormal="80" zoomScalePageLayoutView="0" workbookViewId="0" topLeftCell="L2">
      <pane xSplit="2" ySplit="16" topLeftCell="N18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V24" sqref="V24"/>
    </sheetView>
  </sheetViews>
  <sheetFormatPr defaultColWidth="9.140625" defaultRowHeight="12.75"/>
  <cols>
    <col min="1" max="10" width="0" style="64" hidden="1" customWidth="1"/>
    <col min="11" max="11" width="4.7109375" style="64" hidden="1" customWidth="1"/>
    <col min="12" max="12" width="39.140625" style="64" customWidth="1"/>
    <col min="13" max="13" width="20.140625" style="64" hidden="1" customWidth="1"/>
    <col min="14" max="14" width="21.421875" style="87" customWidth="1"/>
    <col min="15" max="15" width="21.8515625" style="87" customWidth="1"/>
    <col min="16" max="16" width="19.28125" style="87" customWidth="1"/>
    <col min="17" max="17" width="25.140625" style="87" customWidth="1"/>
    <col min="18" max="18" width="22.8515625" style="87" customWidth="1"/>
    <col min="19" max="19" width="18.57421875" style="87" customWidth="1"/>
    <col min="20" max="20" width="20.57421875" style="87" customWidth="1"/>
    <col min="21" max="21" width="16.8515625" style="64" customWidth="1"/>
    <col min="22" max="22" width="22.00390625" style="64" customWidth="1"/>
    <col min="23" max="23" width="19.00390625" style="64" customWidth="1"/>
    <col min="24" max="25" width="9.140625" style="64" hidden="1" customWidth="1"/>
    <col min="26" max="26" width="21.140625" style="64" customWidth="1"/>
    <col min="27" max="27" width="14.28125" style="64" hidden="1" customWidth="1"/>
    <col min="28" max="28" width="19.00390625" style="64" customWidth="1"/>
    <col min="29" max="29" width="22.28125" style="64" customWidth="1"/>
    <col min="30" max="34" width="0" style="64" hidden="1" customWidth="1"/>
    <col min="35" max="35" width="17.140625" style="64" hidden="1" customWidth="1"/>
    <col min="36" max="36" width="17.00390625" style="64" hidden="1" customWidth="1"/>
    <col min="37" max="16384" width="9.140625" style="64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9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 t="s">
        <v>58</v>
      </c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</row>
    <row r="4" spans="1:29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109" t="s">
        <v>62</v>
      </c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</row>
    <row r="5" spans="1:34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88"/>
      <c r="O5" s="88"/>
      <c r="P5" s="88"/>
      <c r="Q5" s="88"/>
      <c r="R5" s="88"/>
      <c r="S5" s="88"/>
      <c r="T5" s="88"/>
      <c r="U5" s="5"/>
      <c r="V5" s="5"/>
      <c r="W5" s="5"/>
      <c r="X5" s="5"/>
      <c r="Y5" s="5"/>
      <c r="Z5" s="5"/>
      <c r="AA5" s="5"/>
      <c r="AB5" s="5"/>
      <c r="AC5" s="5"/>
      <c r="AD5" s="1"/>
      <c r="AE5" s="6"/>
      <c r="AF5" s="6"/>
      <c r="AG5" s="6"/>
      <c r="AH5" s="6"/>
    </row>
    <row r="6" spans="1:3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88"/>
      <c r="O6" s="88"/>
      <c r="P6" s="88"/>
      <c r="Q6" s="88"/>
      <c r="R6" s="88"/>
      <c r="S6" s="88"/>
      <c r="T6" s="88"/>
      <c r="U6" s="5"/>
      <c r="V6" s="5"/>
      <c r="W6" s="5"/>
      <c r="X6" s="5"/>
      <c r="Y6" s="5"/>
      <c r="Z6" s="5"/>
      <c r="AA6" s="5"/>
      <c r="AB6" s="5"/>
      <c r="AC6" s="5"/>
      <c r="AD6" s="1"/>
      <c r="AE6" s="6"/>
      <c r="AF6" s="6"/>
      <c r="AG6" s="6"/>
      <c r="AH6" s="6"/>
    </row>
    <row r="7" spans="1:34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88"/>
      <c r="O7" s="88"/>
      <c r="P7" s="88"/>
      <c r="Q7" s="88"/>
      <c r="R7" s="88"/>
      <c r="S7" s="88"/>
      <c r="T7" s="88"/>
      <c r="U7" s="5"/>
      <c r="V7" s="5"/>
      <c r="W7" s="5"/>
      <c r="X7" s="5"/>
      <c r="Y7" s="5"/>
      <c r="Z7" s="5"/>
      <c r="AA7" s="5"/>
      <c r="AB7" s="5"/>
      <c r="AC7" s="5"/>
      <c r="AD7" s="1"/>
      <c r="AE7" s="6"/>
      <c r="AF7" s="6"/>
      <c r="AG7" s="6"/>
      <c r="AH7" s="6"/>
    </row>
    <row r="8" spans="1:34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88"/>
      <c r="O8" s="88"/>
      <c r="P8" s="88"/>
      <c r="Q8" s="88"/>
      <c r="R8" s="88"/>
      <c r="S8" s="88"/>
      <c r="T8" s="88"/>
      <c r="U8" s="5"/>
      <c r="V8" s="5"/>
      <c r="W8" s="5"/>
      <c r="X8" s="5"/>
      <c r="Y8" s="5"/>
      <c r="Z8" s="5"/>
      <c r="AA8" s="5"/>
      <c r="AB8" s="5"/>
      <c r="AC8" s="5"/>
      <c r="AD8" s="1"/>
      <c r="AE8" s="6"/>
      <c r="AF8" s="6"/>
      <c r="AG8" s="6"/>
      <c r="AH8" s="6"/>
    </row>
    <row r="9" spans="1:34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88"/>
      <c r="O9" s="88"/>
      <c r="P9" s="88"/>
      <c r="Q9" s="88"/>
      <c r="R9" s="88"/>
      <c r="S9" s="88"/>
      <c r="T9" s="88"/>
      <c r="U9" s="5"/>
      <c r="V9" s="5"/>
      <c r="W9" s="5"/>
      <c r="X9" s="5"/>
      <c r="Y9" s="5"/>
      <c r="Z9" s="5"/>
      <c r="AA9" s="5"/>
      <c r="AB9" s="5"/>
      <c r="AC9" s="5"/>
      <c r="AD9" s="1"/>
      <c r="AE9" s="6"/>
      <c r="AF9" s="6"/>
      <c r="AG9" s="6"/>
      <c r="AH9" s="6"/>
    </row>
    <row r="10" spans="1:34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88"/>
      <c r="O10" s="88"/>
      <c r="P10" s="88"/>
      <c r="Q10" s="88"/>
      <c r="R10" s="88"/>
      <c r="S10" s="88"/>
      <c r="T10" s="88"/>
      <c r="U10" s="5"/>
      <c r="V10" s="5"/>
      <c r="W10" s="5"/>
      <c r="X10" s="5"/>
      <c r="Y10" s="5"/>
      <c r="Z10" s="5"/>
      <c r="AA10" s="5"/>
      <c r="AB10" s="5"/>
      <c r="AC10" s="5"/>
      <c r="AD10" s="1"/>
      <c r="AE10" s="6"/>
      <c r="AF10" s="6"/>
      <c r="AG10" s="6"/>
      <c r="AH10" s="6"/>
    </row>
    <row r="11" spans="1:34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88"/>
      <c r="O11" s="88"/>
      <c r="P11" s="88"/>
      <c r="Q11" s="88"/>
      <c r="R11" s="88"/>
      <c r="S11" s="88"/>
      <c r="T11" s="88"/>
      <c r="U11" s="5"/>
      <c r="V11" s="5"/>
      <c r="W11" s="5"/>
      <c r="X11" s="5"/>
      <c r="Y11" s="5"/>
      <c r="Z11" s="5"/>
      <c r="AA11" s="5"/>
      <c r="AB11" s="5"/>
      <c r="AC11" s="5"/>
      <c r="AD11" s="1"/>
      <c r="AE11" s="6"/>
      <c r="AF11" s="6"/>
      <c r="AG11" s="6"/>
      <c r="AH11" s="6"/>
    </row>
    <row r="12" spans="1:34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88"/>
      <c r="O12" s="88"/>
      <c r="P12" s="88"/>
      <c r="Q12" s="88"/>
      <c r="R12" s="88"/>
      <c r="S12" s="88"/>
      <c r="T12" s="88"/>
      <c r="U12" s="5"/>
      <c r="V12" s="5"/>
      <c r="W12" s="5"/>
      <c r="X12" s="5"/>
      <c r="Y12" s="5"/>
      <c r="Z12" s="5"/>
      <c r="AA12" s="5"/>
      <c r="AB12" s="5"/>
      <c r="AC12" s="5"/>
      <c r="AD12" s="1"/>
      <c r="AE12" s="6"/>
      <c r="AF12" s="6"/>
      <c r="AG12" s="6"/>
      <c r="AH12" s="6"/>
    </row>
    <row r="13" spans="1:3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88"/>
      <c r="O13" s="88"/>
      <c r="P13" s="88"/>
      <c r="Q13" s="88"/>
      <c r="R13" s="88"/>
      <c r="S13" s="88"/>
      <c r="T13" s="88"/>
      <c r="U13" s="5"/>
      <c r="V13" s="5"/>
      <c r="W13" s="5"/>
      <c r="X13" s="5"/>
      <c r="Y13" s="5"/>
      <c r="Z13" s="5"/>
      <c r="AA13" s="5"/>
      <c r="AB13" s="5"/>
      <c r="AC13" s="5"/>
      <c r="AD13" s="1"/>
      <c r="AE13" s="6"/>
      <c r="AF13" s="6"/>
      <c r="AG13" s="6"/>
      <c r="AH13" s="6"/>
    </row>
    <row r="14" spans="1:34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88"/>
      <c r="O14" s="88"/>
      <c r="P14" s="88"/>
      <c r="Q14" s="88"/>
      <c r="R14" s="88"/>
      <c r="S14" s="88"/>
      <c r="T14" s="88"/>
      <c r="U14" s="5"/>
      <c r="V14" s="5"/>
      <c r="W14" s="5"/>
      <c r="X14" s="5"/>
      <c r="Y14" s="5"/>
      <c r="Z14" s="5"/>
      <c r="AA14" s="5"/>
      <c r="AB14" s="5"/>
      <c r="AC14" s="7" t="s">
        <v>56</v>
      </c>
      <c r="AD14" s="1"/>
      <c r="AE14" s="6"/>
      <c r="AF14" s="6"/>
      <c r="AG14" s="6"/>
      <c r="AH14" s="6"/>
    </row>
    <row r="15" spans="1:34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9"/>
      <c r="N15" s="110" t="s">
        <v>7</v>
      </c>
      <c r="O15" s="111"/>
      <c r="P15" s="111"/>
      <c r="Q15" s="111"/>
      <c r="R15" s="112"/>
      <c r="S15" s="113" t="s">
        <v>8</v>
      </c>
      <c r="T15" s="114"/>
      <c r="U15" s="114"/>
      <c r="V15" s="114"/>
      <c r="W15" s="115"/>
      <c r="X15" s="10"/>
      <c r="Y15" s="11"/>
      <c r="Z15" s="116" t="s">
        <v>9</v>
      </c>
      <c r="AA15" s="117"/>
      <c r="AB15" s="117"/>
      <c r="AC15" s="118"/>
      <c r="AD15" s="1"/>
      <c r="AE15" s="6"/>
      <c r="AF15" s="6"/>
      <c r="AG15" s="6"/>
      <c r="AH15" s="12"/>
    </row>
    <row r="16" spans="1:34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5" t="s">
        <v>0</v>
      </c>
      <c r="L16" s="13" t="s">
        <v>1</v>
      </c>
      <c r="M16" s="66"/>
      <c r="N16" s="89" t="s">
        <v>2</v>
      </c>
      <c r="O16" s="90" t="s">
        <v>3</v>
      </c>
      <c r="P16" s="90" t="s">
        <v>4</v>
      </c>
      <c r="Q16" s="90" t="s">
        <v>5</v>
      </c>
      <c r="R16" s="91" t="s">
        <v>57</v>
      </c>
      <c r="S16" s="89" t="s">
        <v>2</v>
      </c>
      <c r="T16" s="90" t="s">
        <v>3</v>
      </c>
      <c r="U16" s="14" t="s">
        <v>4</v>
      </c>
      <c r="V16" s="14" t="s">
        <v>5</v>
      </c>
      <c r="W16" s="15" t="s">
        <v>57</v>
      </c>
      <c r="X16" s="16"/>
      <c r="Y16" s="17"/>
      <c r="Z16" s="18" t="s">
        <v>2</v>
      </c>
      <c r="AA16" s="18" t="s">
        <v>6</v>
      </c>
      <c r="AB16" s="18" t="s">
        <v>3</v>
      </c>
      <c r="AC16" s="19" t="s">
        <v>5</v>
      </c>
      <c r="AD16" s="67" t="s">
        <v>2</v>
      </c>
      <c r="AE16" s="68" t="s">
        <v>6</v>
      </c>
      <c r="AF16" s="68" t="s">
        <v>3</v>
      </c>
      <c r="AG16" s="69" t="s">
        <v>5</v>
      </c>
      <c r="AH16" s="6"/>
    </row>
    <row r="17" spans="1:34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70"/>
      <c r="L17" s="20">
        <v>1</v>
      </c>
      <c r="M17" s="71"/>
      <c r="N17" s="92">
        <v>2</v>
      </c>
      <c r="O17" s="93">
        <v>3</v>
      </c>
      <c r="P17" s="93">
        <v>4</v>
      </c>
      <c r="Q17" s="93">
        <v>5</v>
      </c>
      <c r="R17" s="94">
        <v>6</v>
      </c>
      <c r="S17" s="92">
        <v>7</v>
      </c>
      <c r="T17" s="93">
        <v>8</v>
      </c>
      <c r="U17" s="21">
        <v>9</v>
      </c>
      <c r="V17" s="21">
        <v>10</v>
      </c>
      <c r="W17" s="22">
        <v>11</v>
      </c>
      <c r="X17" s="23"/>
      <c r="Y17" s="21"/>
      <c r="Z17" s="24">
        <v>12</v>
      </c>
      <c r="AA17" s="24"/>
      <c r="AB17" s="24">
        <v>13</v>
      </c>
      <c r="AC17" s="25">
        <v>14</v>
      </c>
      <c r="AD17" s="72"/>
      <c r="AE17" s="73"/>
      <c r="AF17" s="73"/>
      <c r="AG17" s="74"/>
      <c r="AH17" s="6"/>
    </row>
    <row r="18" spans="1:34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70"/>
      <c r="L18" s="26"/>
      <c r="M18" s="75"/>
      <c r="N18" s="95"/>
      <c r="O18" s="96"/>
      <c r="P18" s="96"/>
      <c r="Q18" s="96"/>
      <c r="R18" s="97"/>
      <c r="S18" s="95"/>
      <c r="T18" s="96"/>
      <c r="U18" s="27"/>
      <c r="V18" s="27"/>
      <c r="W18" s="28"/>
      <c r="X18" s="29"/>
      <c r="Y18" s="27"/>
      <c r="Z18" s="30"/>
      <c r="AA18" s="30"/>
      <c r="AB18" s="30"/>
      <c r="AC18" s="31"/>
      <c r="AD18" s="72"/>
      <c r="AE18" s="73"/>
      <c r="AF18" s="73"/>
      <c r="AG18" s="74"/>
      <c r="AH18" s="6"/>
    </row>
    <row r="19" spans="1:36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1</v>
      </c>
      <c r="K19" s="76">
        <v>1</v>
      </c>
      <c r="L19" s="32" t="s">
        <v>10</v>
      </c>
      <c r="M19" s="77">
        <v>336182530</v>
      </c>
      <c r="N19" s="98">
        <v>853572.86868</v>
      </c>
      <c r="O19" s="98">
        <v>560109.23118</v>
      </c>
      <c r="P19" s="99">
        <f aca="true" t="shared" si="0" ref="P19:P62">O19/N19*100</f>
        <v>65.61938080883192</v>
      </c>
      <c r="Q19" s="98">
        <v>474850.38242000004</v>
      </c>
      <c r="R19" s="100">
        <f aca="true" t="shared" si="1" ref="R19:R61">O19/Q19*100</f>
        <v>117.95488682677093</v>
      </c>
      <c r="S19" s="101">
        <v>845826.26868</v>
      </c>
      <c r="T19" s="98">
        <v>533600.8822</v>
      </c>
      <c r="U19" s="34">
        <f aca="true" t="shared" si="2" ref="U19:U62">T19/S19*100</f>
        <v>63.08634550127413</v>
      </c>
      <c r="V19" s="33">
        <v>497463.51254</v>
      </c>
      <c r="W19" s="35">
        <f>T19/V19*100</f>
        <v>107.26432567395467</v>
      </c>
      <c r="X19" s="36"/>
      <c r="Y19" s="33"/>
      <c r="Z19" s="37">
        <f aca="true" t="shared" si="3" ref="Z19:AA61">N19-S19</f>
        <v>7746.599999999977</v>
      </c>
      <c r="AA19" s="37">
        <f t="shared" si="3"/>
        <v>26508.34898000001</v>
      </c>
      <c r="AB19" s="37">
        <f aca="true" t="shared" si="4" ref="AB19:AB61">O19-T19</f>
        <v>26508.34898000001</v>
      </c>
      <c r="AC19" s="38">
        <f>Q19-V19</f>
        <v>-22613.130119999987</v>
      </c>
      <c r="AD19" s="39">
        <v>0.0657040774982504</v>
      </c>
      <c r="AE19" s="40">
        <v>0.09746784036640826</v>
      </c>
      <c r="AF19" s="40">
        <v>-1.5905153841280204</v>
      </c>
      <c r="AG19" s="41">
        <v>-1.3465852853843616</v>
      </c>
      <c r="AH19" s="6"/>
      <c r="AI19" s="78">
        <v>-20084000</v>
      </c>
      <c r="AJ19" s="79">
        <v>13085172.12</v>
      </c>
    </row>
    <row r="20" spans="1:36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2</v>
      </c>
      <c r="K20" s="80">
        <v>16</v>
      </c>
      <c r="L20" s="32" t="s">
        <v>11</v>
      </c>
      <c r="M20" s="77">
        <v>316045296</v>
      </c>
      <c r="N20" s="98">
        <v>724371.443</v>
      </c>
      <c r="O20" s="98">
        <v>547768.5895499999</v>
      </c>
      <c r="P20" s="99">
        <f t="shared" si="0"/>
        <v>75.61984874519688</v>
      </c>
      <c r="Q20" s="98">
        <v>469860.85417</v>
      </c>
      <c r="R20" s="100">
        <f t="shared" si="1"/>
        <v>116.58102280463913</v>
      </c>
      <c r="S20" s="101">
        <v>785015.46716</v>
      </c>
      <c r="T20" s="98">
        <v>533244.3887799999</v>
      </c>
      <c r="U20" s="34">
        <f t="shared" si="2"/>
        <v>67.92788309116402</v>
      </c>
      <c r="V20" s="33">
        <v>500892.64201</v>
      </c>
      <c r="W20" s="35">
        <f aca="true" t="shared" si="5" ref="W20:W61">T20/V20*100</f>
        <v>106.458818528493</v>
      </c>
      <c r="X20" s="36"/>
      <c r="Y20" s="33"/>
      <c r="Z20" s="37">
        <f t="shared" si="3"/>
        <v>-60644.02416000003</v>
      </c>
      <c r="AA20" s="37">
        <f t="shared" si="3"/>
        <v>14524.200769999996</v>
      </c>
      <c r="AB20" s="37">
        <f t="shared" si="4"/>
        <v>14524.200769999996</v>
      </c>
      <c r="AC20" s="38">
        <f aca="true" t="shared" si="6" ref="AC20:AC62">Q20-V20</f>
        <v>-31031.787840000005</v>
      </c>
      <c r="AD20" s="39">
        <v>0.04077711047735438</v>
      </c>
      <c r="AE20" s="40">
        <v>0.07334219344112561</v>
      </c>
      <c r="AF20" s="40">
        <v>-0.8576123716692488</v>
      </c>
      <c r="AG20" s="41">
        <v>-1.1235520781936514</v>
      </c>
      <c r="AH20" s="6"/>
      <c r="AI20" s="78">
        <v>-32154590.13</v>
      </c>
      <c r="AJ20" s="79">
        <v>8611904.55</v>
      </c>
    </row>
    <row r="21" spans="1:36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3</v>
      </c>
      <c r="K21" s="80">
        <v>31</v>
      </c>
      <c r="L21" s="32" t="s">
        <v>12</v>
      </c>
      <c r="M21" s="77">
        <v>329283383</v>
      </c>
      <c r="N21" s="98">
        <v>1115784.8055</v>
      </c>
      <c r="O21" s="98">
        <v>707901.26905</v>
      </c>
      <c r="P21" s="99">
        <f t="shared" si="0"/>
        <v>63.4442470950103</v>
      </c>
      <c r="Q21" s="98">
        <v>655584.68677</v>
      </c>
      <c r="R21" s="100">
        <f t="shared" si="1"/>
        <v>107.9801409849517</v>
      </c>
      <c r="S21" s="101">
        <v>1135290.8458399998</v>
      </c>
      <c r="T21" s="98">
        <v>677415.22966</v>
      </c>
      <c r="U21" s="34">
        <f t="shared" si="2"/>
        <v>59.66887094546962</v>
      </c>
      <c r="V21" s="33">
        <v>628342.38763</v>
      </c>
      <c r="W21" s="35">
        <f t="shared" si="5"/>
        <v>107.80988884342091</v>
      </c>
      <c r="X21" s="36"/>
      <c r="Y21" s="33"/>
      <c r="Z21" s="37">
        <f t="shared" si="3"/>
        <v>-19506.040339999832</v>
      </c>
      <c r="AA21" s="37">
        <f t="shared" si="3"/>
        <v>30486.03939000005</v>
      </c>
      <c r="AB21" s="37">
        <f t="shared" si="4"/>
        <v>30486.03939000005</v>
      </c>
      <c r="AC21" s="38">
        <f t="shared" si="6"/>
        <v>27242.299140000017</v>
      </c>
      <c r="AD21" s="39">
        <v>0.046659512208128084</v>
      </c>
      <c r="AE21" s="40">
        <v>0.08078802952225422</v>
      </c>
      <c r="AF21" s="40">
        <v>-1.3064628840107064</v>
      </c>
      <c r="AG21" s="41">
        <v>-1.1863370547581074</v>
      </c>
      <c r="AH21" s="6"/>
      <c r="AI21" s="78">
        <v>-23525100</v>
      </c>
      <c r="AJ21" s="79">
        <v>33760799.79</v>
      </c>
    </row>
    <row r="22" spans="1:36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4</v>
      </c>
      <c r="K22" s="80">
        <v>2</v>
      </c>
      <c r="L22" s="32" t="s">
        <v>13</v>
      </c>
      <c r="M22" s="77">
        <v>2764152159</v>
      </c>
      <c r="N22" s="98">
        <v>9244350.9</v>
      </c>
      <c r="O22" s="98">
        <v>4841217.18695</v>
      </c>
      <c r="P22" s="99">
        <f t="shared" si="0"/>
        <v>52.36946584264774</v>
      </c>
      <c r="Q22" s="98">
        <v>5139948.568270001</v>
      </c>
      <c r="R22" s="100">
        <f t="shared" si="1"/>
        <v>94.18804726638447</v>
      </c>
      <c r="S22" s="101">
        <v>9498262.8</v>
      </c>
      <c r="T22" s="98">
        <v>4929594.16708</v>
      </c>
      <c r="U22" s="34">
        <f t="shared" si="2"/>
        <v>51.89995550639007</v>
      </c>
      <c r="V22" s="33">
        <v>4830418.12617</v>
      </c>
      <c r="W22" s="35">
        <f t="shared" si="5"/>
        <v>102.05315644152395</v>
      </c>
      <c r="X22" s="36"/>
      <c r="Y22" s="33"/>
      <c r="Z22" s="37">
        <f>N22-S22</f>
        <v>-253911.90000000037</v>
      </c>
      <c r="AA22" s="37">
        <f t="shared" si="3"/>
        <v>-88376.98013000004</v>
      </c>
      <c r="AB22" s="37">
        <f t="shared" si="4"/>
        <v>-88376.98013000004</v>
      </c>
      <c r="AC22" s="38">
        <f t="shared" si="6"/>
        <v>309530.44210000057</v>
      </c>
      <c r="AD22" s="39">
        <v>0.05264114157869501</v>
      </c>
      <c r="AE22" s="40">
        <v>0.08801779244764033</v>
      </c>
      <c r="AF22" s="40">
        <v>-0.7809643293817446</v>
      </c>
      <c r="AG22" s="41">
        <v>-0.9574920297555791</v>
      </c>
      <c r="AH22" s="6"/>
      <c r="AI22" s="78">
        <v>-156394000</v>
      </c>
      <c r="AJ22" s="79">
        <v>261175207.41</v>
      </c>
    </row>
    <row r="23" spans="1:36" ht="20.2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5</v>
      </c>
      <c r="K23" s="80">
        <v>3</v>
      </c>
      <c r="L23" s="32" t="s">
        <v>14</v>
      </c>
      <c r="M23" s="77">
        <v>303198522</v>
      </c>
      <c r="N23" s="98">
        <v>779507.2435</v>
      </c>
      <c r="O23" s="98">
        <v>503818.06276999996</v>
      </c>
      <c r="P23" s="99">
        <f t="shared" si="0"/>
        <v>64.63289045369852</v>
      </c>
      <c r="Q23" s="98">
        <v>487059.30326</v>
      </c>
      <c r="R23" s="100">
        <f t="shared" si="1"/>
        <v>103.44080472292177</v>
      </c>
      <c r="S23" s="101">
        <v>822957.5145</v>
      </c>
      <c r="T23" s="98">
        <v>496479.34243</v>
      </c>
      <c r="U23" s="34">
        <f t="shared" si="2"/>
        <v>60.3286723412014</v>
      </c>
      <c r="V23" s="33">
        <v>463795.48644999997</v>
      </c>
      <c r="W23" s="35">
        <f t="shared" si="5"/>
        <v>107.04704054585999</v>
      </c>
      <c r="X23" s="36"/>
      <c r="Y23" s="33"/>
      <c r="Z23" s="37">
        <f t="shared" si="3"/>
        <v>-43450.271000000066</v>
      </c>
      <c r="AA23" s="37">
        <f t="shared" si="3"/>
        <v>7338.720339999942</v>
      </c>
      <c r="AB23" s="37">
        <f t="shared" si="4"/>
        <v>7338.720339999942</v>
      </c>
      <c r="AC23" s="38">
        <f t="shared" si="6"/>
        <v>23263.816810000048</v>
      </c>
      <c r="AD23" s="39">
        <v>0.05305699273247036</v>
      </c>
      <c r="AE23" s="40">
        <v>0.09998672155092285</v>
      </c>
      <c r="AF23" s="40">
        <v>-4.928972390007813</v>
      </c>
      <c r="AG23" s="41">
        <v>-1.2989623865110247</v>
      </c>
      <c r="AH23" s="6"/>
      <c r="AI23" s="78">
        <v>-16626000.81</v>
      </c>
      <c r="AJ23" s="79">
        <v>32816853.4</v>
      </c>
    </row>
    <row r="24" spans="1:36" ht="20.2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6</v>
      </c>
      <c r="K24" s="80">
        <v>32</v>
      </c>
      <c r="L24" s="32" t="s">
        <v>15</v>
      </c>
      <c r="M24" s="77">
        <v>138701520</v>
      </c>
      <c r="N24" s="98">
        <v>329244.57281</v>
      </c>
      <c r="O24" s="98">
        <v>224270.19602</v>
      </c>
      <c r="P24" s="99">
        <f t="shared" si="0"/>
        <v>68.11659615401513</v>
      </c>
      <c r="Q24" s="98">
        <v>184724.22169</v>
      </c>
      <c r="R24" s="100">
        <f t="shared" si="1"/>
        <v>121.40811528028259</v>
      </c>
      <c r="S24" s="101">
        <v>329535.17843</v>
      </c>
      <c r="T24" s="98">
        <v>213909.28641</v>
      </c>
      <c r="U24" s="34">
        <f t="shared" si="2"/>
        <v>64.91242829646447</v>
      </c>
      <c r="V24" s="33">
        <v>173221.43935</v>
      </c>
      <c r="W24" s="35">
        <f t="shared" si="5"/>
        <v>123.48892100924573</v>
      </c>
      <c r="X24" s="36"/>
      <c r="Y24" s="33"/>
      <c r="Z24" s="37">
        <f t="shared" si="3"/>
        <v>-290.60562000004575</v>
      </c>
      <c r="AA24" s="37">
        <f t="shared" si="3"/>
        <v>10360.909610000002</v>
      </c>
      <c r="AB24" s="37">
        <f t="shared" si="4"/>
        <v>10360.909610000002</v>
      </c>
      <c r="AC24" s="38">
        <f t="shared" si="6"/>
        <v>11502.782340000005</v>
      </c>
      <c r="AD24" s="39">
        <v>0.049568551283218514</v>
      </c>
      <c r="AE24" s="40">
        <v>0.09525568375112994</v>
      </c>
      <c r="AF24" s="40">
        <v>-5.384875528323849</v>
      </c>
      <c r="AG24" s="41">
        <v>-1.7695113056163385</v>
      </c>
      <c r="AH24" s="6"/>
      <c r="AI24" s="78">
        <v>-5631000</v>
      </c>
      <c r="AJ24" s="79">
        <v>12269215.19</v>
      </c>
    </row>
    <row r="25" spans="1:36" ht="20.2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7</v>
      </c>
      <c r="K25" s="80">
        <v>17</v>
      </c>
      <c r="L25" s="32" t="s">
        <v>16</v>
      </c>
      <c r="M25" s="77">
        <v>225153992</v>
      </c>
      <c r="N25" s="98">
        <v>577547.0682000001</v>
      </c>
      <c r="O25" s="98">
        <v>435577.84457</v>
      </c>
      <c r="P25" s="99">
        <f t="shared" si="0"/>
        <v>75.41858812088415</v>
      </c>
      <c r="Q25" s="98">
        <v>399266.85996</v>
      </c>
      <c r="R25" s="100">
        <f t="shared" si="1"/>
        <v>109.09441485167034</v>
      </c>
      <c r="S25" s="101">
        <v>606586.86448</v>
      </c>
      <c r="T25" s="98">
        <v>399133.07919</v>
      </c>
      <c r="U25" s="34">
        <f t="shared" si="2"/>
        <v>65.79982234401977</v>
      </c>
      <c r="V25" s="33">
        <v>378401.83724</v>
      </c>
      <c r="W25" s="35">
        <f t="shared" si="5"/>
        <v>105.4786314202939</v>
      </c>
      <c r="X25" s="36"/>
      <c r="Y25" s="33"/>
      <c r="Z25" s="37">
        <f t="shared" si="3"/>
        <v>-29039.796279999893</v>
      </c>
      <c r="AA25" s="37">
        <f t="shared" si="3"/>
        <v>36444.76538</v>
      </c>
      <c r="AB25" s="37">
        <f t="shared" si="4"/>
        <v>36444.76538</v>
      </c>
      <c r="AC25" s="38">
        <f t="shared" si="6"/>
        <v>20865.02271999995</v>
      </c>
      <c r="AD25" s="39">
        <v>0.05114436290694342</v>
      </c>
      <c r="AE25" s="40">
        <v>0.08815634059916246</v>
      </c>
      <c r="AF25" s="40">
        <v>-1.8593154022717286</v>
      </c>
      <c r="AG25" s="41">
        <v>-1.5755363360664945</v>
      </c>
      <c r="AH25" s="6"/>
      <c r="AI25" s="78">
        <v>-14625804.67</v>
      </c>
      <c r="AJ25" s="79">
        <v>14576733.73</v>
      </c>
    </row>
    <row r="26" spans="1:36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8</v>
      </c>
      <c r="K26" s="80">
        <v>33</v>
      </c>
      <c r="L26" s="32" t="s">
        <v>17</v>
      </c>
      <c r="M26" s="77">
        <v>63290100</v>
      </c>
      <c r="N26" s="98">
        <v>154977.9069</v>
      </c>
      <c r="O26" s="98">
        <v>108563.86825</v>
      </c>
      <c r="P26" s="99">
        <f t="shared" si="0"/>
        <v>70.05119014805845</v>
      </c>
      <c r="Q26" s="98">
        <v>96464.28167</v>
      </c>
      <c r="R26" s="100">
        <f t="shared" si="1"/>
        <v>112.54307435926611</v>
      </c>
      <c r="S26" s="101">
        <v>168493.40793000002</v>
      </c>
      <c r="T26" s="98">
        <v>111661.67988</v>
      </c>
      <c r="U26" s="34">
        <f t="shared" si="2"/>
        <v>66.27065192152173</v>
      </c>
      <c r="V26" s="33">
        <v>109741.7509</v>
      </c>
      <c r="W26" s="35">
        <f t="shared" si="5"/>
        <v>101.74949731005248</v>
      </c>
      <c r="X26" s="36"/>
      <c r="Y26" s="33"/>
      <c r="Z26" s="37">
        <f>N26-S26</f>
        <v>-13515.501030000014</v>
      </c>
      <c r="AA26" s="37">
        <f t="shared" si="3"/>
        <v>-3097.8116299999965</v>
      </c>
      <c r="AB26" s="37">
        <f t="shared" si="4"/>
        <v>-3097.8116299999965</v>
      </c>
      <c r="AC26" s="38">
        <f t="shared" si="6"/>
        <v>-13277.469230000002</v>
      </c>
      <c r="AD26" s="39">
        <v>0.05764443575200461</v>
      </c>
      <c r="AE26" s="40">
        <v>0.10015325279915756</v>
      </c>
      <c r="AF26" s="40">
        <v>-1.9610181651430434</v>
      </c>
      <c r="AG26" s="41">
        <v>-1.9289544235924934</v>
      </c>
      <c r="AH26" s="6"/>
      <c r="AI26" s="78">
        <v>-2541500</v>
      </c>
      <c r="AJ26" s="79">
        <v>1647900.68</v>
      </c>
    </row>
    <row r="27" spans="1:36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9</v>
      </c>
      <c r="K27" s="80">
        <v>4</v>
      </c>
      <c r="L27" s="32" t="s">
        <v>18</v>
      </c>
      <c r="M27" s="77">
        <v>223646059</v>
      </c>
      <c r="N27" s="98">
        <v>721402.85207</v>
      </c>
      <c r="O27" s="98">
        <v>551536.676</v>
      </c>
      <c r="P27" s="99">
        <f t="shared" si="0"/>
        <v>76.45335396407368</v>
      </c>
      <c r="Q27" s="98">
        <v>440726.06827999995</v>
      </c>
      <c r="R27" s="100">
        <f t="shared" si="1"/>
        <v>125.14273960522806</v>
      </c>
      <c r="S27" s="101">
        <v>765400.16358</v>
      </c>
      <c r="T27" s="98">
        <v>482573.03329000005</v>
      </c>
      <c r="U27" s="34">
        <f t="shared" si="2"/>
        <v>63.048462262258354</v>
      </c>
      <c r="V27" s="33">
        <v>425518.24393</v>
      </c>
      <c r="W27" s="35">
        <f t="shared" si="5"/>
        <v>113.40830626509772</v>
      </c>
      <c r="X27" s="36"/>
      <c r="Y27" s="33"/>
      <c r="Z27" s="37">
        <f t="shared" si="3"/>
        <v>-43997.31151000003</v>
      </c>
      <c r="AA27" s="37">
        <f t="shared" si="3"/>
        <v>68963.64270999993</v>
      </c>
      <c r="AB27" s="37">
        <f t="shared" si="4"/>
        <v>68963.64270999993</v>
      </c>
      <c r="AC27" s="38">
        <f t="shared" si="6"/>
        <v>15207.824349999952</v>
      </c>
      <c r="AD27" s="39">
        <v>0.046105119672854106</v>
      </c>
      <c r="AE27" s="40">
        <v>0.08287541662913252</v>
      </c>
      <c r="AF27" s="40">
        <v>-1.3363690880706907</v>
      </c>
      <c r="AG27" s="41">
        <v>-0.7594501718213058</v>
      </c>
      <c r="AH27" s="6"/>
      <c r="AI27" s="78">
        <v>-12261715</v>
      </c>
      <c r="AJ27" s="79">
        <v>7133180.9</v>
      </c>
    </row>
    <row r="28" spans="1:36" ht="20.2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10</v>
      </c>
      <c r="K28" s="80">
        <v>18</v>
      </c>
      <c r="L28" s="32" t="s">
        <v>19</v>
      </c>
      <c r="M28" s="77">
        <v>120215183</v>
      </c>
      <c r="N28" s="98">
        <v>265991.8753</v>
      </c>
      <c r="O28" s="98">
        <v>188855.24383000002</v>
      </c>
      <c r="P28" s="99">
        <f t="shared" si="0"/>
        <v>71.0003806007228</v>
      </c>
      <c r="Q28" s="98">
        <v>188637.5121</v>
      </c>
      <c r="R28" s="100">
        <f t="shared" si="1"/>
        <v>100.11542334691342</v>
      </c>
      <c r="S28" s="101">
        <v>293957.91573</v>
      </c>
      <c r="T28" s="98">
        <v>186497.67031000002</v>
      </c>
      <c r="U28" s="34">
        <f t="shared" si="2"/>
        <v>63.443663303592714</v>
      </c>
      <c r="V28" s="33">
        <v>165038.74736</v>
      </c>
      <c r="W28" s="35">
        <f t="shared" si="5"/>
        <v>113.002354473275</v>
      </c>
      <c r="X28" s="36"/>
      <c r="Y28" s="33"/>
      <c r="Z28" s="37">
        <f t="shared" si="3"/>
        <v>-27966.040429999994</v>
      </c>
      <c r="AA28" s="37">
        <f t="shared" si="3"/>
        <v>2357.5735200000054</v>
      </c>
      <c r="AB28" s="37">
        <f t="shared" si="4"/>
        <v>2357.5735200000054</v>
      </c>
      <c r="AC28" s="38">
        <f t="shared" si="6"/>
        <v>23598.764739999984</v>
      </c>
      <c r="AD28" s="39">
        <v>0.04860619573455789</v>
      </c>
      <c r="AE28" s="40">
        <v>0.08714529444458431</v>
      </c>
      <c r="AF28" s="40">
        <v>-17.246020336017715</v>
      </c>
      <c r="AG28" s="41">
        <v>-0.9037758830694276</v>
      </c>
      <c r="AH28" s="6"/>
      <c r="AI28" s="78">
        <v>-3807293.57</v>
      </c>
      <c r="AJ28" s="79">
        <v>8960428.83</v>
      </c>
    </row>
    <row r="29" spans="1:36" ht="20.25" customHeight="1">
      <c r="A29" s="6"/>
      <c r="B29" s="6"/>
      <c r="C29" s="6"/>
      <c r="D29" s="6"/>
      <c r="E29" s="6"/>
      <c r="F29" s="6"/>
      <c r="G29" s="6"/>
      <c r="H29" s="6"/>
      <c r="I29" s="1"/>
      <c r="J29" s="1">
        <v>11</v>
      </c>
      <c r="K29" s="80">
        <v>5</v>
      </c>
      <c r="L29" s="32" t="s">
        <v>20</v>
      </c>
      <c r="M29" s="77">
        <v>161865000</v>
      </c>
      <c r="N29" s="98">
        <v>530234.50695</v>
      </c>
      <c r="O29" s="98">
        <v>402590.58224</v>
      </c>
      <c r="P29" s="99">
        <f t="shared" si="0"/>
        <v>75.92689215112955</v>
      </c>
      <c r="Q29" s="98">
        <v>318092.99464999995</v>
      </c>
      <c r="R29" s="100">
        <f t="shared" si="1"/>
        <v>126.5638002128822</v>
      </c>
      <c r="S29" s="101">
        <v>592831.90832</v>
      </c>
      <c r="T29" s="98">
        <v>377989.57927999995</v>
      </c>
      <c r="U29" s="34">
        <f t="shared" si="2"/>
        <v>63.75999233090671</v>
      </c>
      <c r="V29" s="33">
        <v>331317.71527999995</v>
      </c>
      <c r="W29" s="35">
        <f t="shared" si="5"/>
        <v>114.08673966031581</v>
      </c>
      <c r="X29" s="36"/>
      <c r="Y29" s="33"/>
      <c r="Z29" s="37">
        <f t="shared" si="3"/>
        <v>-62597.401370000094</v>
      </c>
      <c r="AA29" s="37">
        <f t="shared" si="3"/>
        <v>24601.00296000007</v>
      </c>
      <c r="AB29" s="37">
        <f t="shared" si="4"/>
        <v>24601.00296000007</v>
      </c>
      <c r="AC29" s="38">
        <f t="shared" si="6"/>
        <v>-13224.720629999996</v>
      </c>
      <c r="AD29" s="39">
        <v>0.03940580019516932</v>
      </c>
      <c r="AE29" s="40">
        <v>0.07398127844731361</v>
      </c>
      <c r="AF29" s="40">
        <v>-4.798944830479921</v>
      </c>
      <c r="AG29" s="41">
        <v>-2.677258566978193</v>
      </c>
      <c r="AH29" s="6"/>
      <c r="AI29" s="78">
        <v>-6000000</v>
      </c>
      <c r="AJ29" s="79">
        <v>15554221.35</v>
      </c>
    </row>
    <row r="30" spans="1:36" ht="20.25" customHeight="1">
      <c r="A30" s="6"/>
      <c r="B30" s="6"/>
      <c r="C30" s="6"/>
      <c r="D30" s="6"/>
      <c r="E30" s="6"/>
      <c r="F30" s="6"/>
      <c r="G30" s="6"/>
      <c r="H30" s="6"/>
      <c r="I30" s="1"/>
      <c r="J30" s="1">
        <v>12</v>
      </c>
      <c r="K30" s="80">
        <v>34</v>
      </c>
      <c r="L30" s="32" t="s">
        <v>21</v>
      </c>
      <c r="M30" s="77">
        <v>62084688</v>
      </c>
      <c r="N30" s="98">
        <v>167364.78266</v>
      </c>
      <c r="O30" s="98">
        <v>126586.11594</v>
      </c>
      <c r="P30" s="99">
        <f t="shared" si="0"/>
        <v>75.63485813927684</v>
      </c>
      <c r="Q30" s="98">
        <v>119090.90494</v>
      </c>
      <c r="R30" s="100">
        <f t="shared" si="1"/>
        <v>106.29368884532049</v>
      </c>
      <c r="S30" s="101">
        <v>172843.22103000002</v>
      </c>
      <c r="T30" s="98">
        <v>113697.87462999999</v>
      </c>
      <c r="U30" s="34">
        <f t="shared" si="2"/>
        <v>65.78092791401157</v>
      </c>
      <c r="V30" s="33">
        <v>100673.71071</v>
      </c>
      <c r="W30" s="35">
        <f t="shared" si="5"/>
        <v>112.93700592552638</v>
      </c>
      <c r="X30" s="36"/>
      <c r="Y30" s="33"/>
      <c r="Z30" s="37">
        <f t="shared" si="3"/>
        <v>-5478.438370000018</v>
      </c>
      <c r="AA30" s="37">
        <f t="shared" si="3"/>
        <v>12888.241310000012</v>
      </c>
      <c r="AB30" s="37">
        <f t="shared" si="4"/>
        <v>12888.241310000012</v>
      </c>
      <c r="AC30" s="38">
        <f t="shared" si="6"/>
        <v>18417.194229999994</v>
      </c>
      <c r="AD30" s="39">
        <v>0.0516149486968701</v>
      </c>
      <c r="AE30" s="40">
        <v>0.09723487911898822</v>
      </c>
      <c r="AF30" s="40">
        <v>-1.321027663831709</v>
      </c>
      <c r="AG30" s="41">
        <v>-0.5875694795351187</v>
      </c>
      <c r="AH30" s="6"/>
      <c r="AI30" s="78">
        <v>-3663000</v>
      </c>
      <c r="AJ30" s="79">
        <v>-499380.89</v>
      </c>
    </row>
    <row r="31" spans="1:36" ht="20.25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13</v>
      </c>
      <c r="K31" s="80">
        <v>35</v>
      </c>
      <c r="L31" s="32" t="s">
        <v>22</v>
      </c>
      <c r="M31" s="77">
        <v>166083443</v>
      </c>
      <c r="N31" s="98">
        <v>346752.65439</v>
      </c>
      <c r="O31" s="98">
        <v>266490.19828</v>
      </c>
      <c r="P31" s="99">
        <f t="shared" si="0"/>
        <v>76.853109819391</v>
      </c>
      <c r="Q31" s="98">
        <v>235888.90696000002</v>
      </c>
      <c r="R31" s="100">
        <f t="shared" si="1"/>
        <v>112.97275557141357</v>
      </c>
      <c r="S31" s="101">
        <v>369612.1326</v>
      </c>
      <c r="T31" s="98">
        <v>246985.29518000002</v>
      </c>
      <c r="U31" s="34">
        <f t="shared" si="2"/>
        <v>66.82283220591445</v>
      </c>
      <c r="V31" s="33">
        <v>228469.08682</v>
      </c>
      <c r="W31" s="35">
        <f t="shared" si="5"/>
        <v>108.10446989468998</v>
      </c>
      <c r="X31" s="36"/>
      <c r="Y31" s="33"/>
      <c r="Z31" s="37">
        <f t="shared" si="3"/>
        <v>-22859.47821000003</v>
      </c>
      <c r="AA31" s="37">
        <f t="shared" si="3"/>
        <v>19504.903099999996</v>
      </c>
      <c r="AB31" s="37">
        <f t="shared" si="4"/>
        <v>19504.903099999996</v>
      </c>
      <c r="AC31" s="38">
        <f t="shared" si="6"/>
        <v>7419.820140000025</v>
      </c>
      <c r="AD31" s="39">
        <v>0.042680913539967245</v>
      </c>
      <c r="AE31" s="40">
        <v>0.07692200428409432</v>
      </c>
      <c r="AF31" s="40">
        <v>-8.188981636060099</v>
      </c>
      <c r="AG31" s="41">
        <v>-1.260748959778086</v>
      </c>
      <c r="AH31" s="6"/>
      <c r="AI31" s="78">
        <v>-18334643.55</v>
      </c>
      <c r="AJ31" s="79">
        <v>7325243.28</v>
      </c>
    </row>
    <row r="32" spans="1:36" ht="20.25" customHeight="1">
      <c r="A32" s="1"/>
      <c r="B32" s="1"/>
      <c r="C32" s="1"/>
      <c r="D32" s="1"/>
      <c r="E32" s="1"/>
      <c r="F32" s="1"/>
      <c r="G32" s="1"/>
      <c r="H32" s="1"/>
      <c r="I32" s="1"/>
      <c r="J32" s="1">
        <v>14</v>
      </c>
      <c r="K32" s="81">
        <v>36</v>
      </c>
      <c r="L32" s="32" t="s">
        <v>23</v>
      </c>
      <c r="M32" s="77">
        <v>133406602</v>
      </c>
      <c r="N32" s="98">
        <v>438422.42326999997</v>
      </c>
      <c r="O32" s="98">
        <v>298026.15627</v>
      </c>
      <c r="P32" s="99">
        <f t="shared" si="0"/>
        <v>67.97694197462665</v>
      </c>
      <c r="Q32" s="98">
        <v>276914.29529000004</v>
      </c>
      <c r="R32" s="100">
        <f t="shared" si="1"/>
        <v>107.62396934325488</v>
      </c>
      <c r="S32" s="101">
        <v>471421.07220999995</v>
      </c>
      <c r="T32" s="98">
        <v>295683.2635</v>
      </c>
      <c r="U32" s="34">
        <f t="shared" si="2"/>
        <v>62.721689998677974</v>
      </c>
      <c r="V32" s="33">
        <v>273755.48542000004</v>
      </c>
      <c r="W32" s="35">
        <f t="shared" si="5"/>
        <v>108.00998673920927</v>
      </c>
      <c r="X32" s="36"/>
      <c r="Y32" s="33"/>
      <c r="Z32" s="37">
        <f t="shared" si="3"/>
        <v>-32998.648939999985</v>
      </c>
      <c r="AA32" s="37">
        <f t="shared" si="3"/>
        <v>2342.8927699999767</v>
      </c>
      <c r="AB32" s="37">
        <f t="shared" si="4"/>
        <v>2342.8927699999767</v>
      </c>
      <c r="AC32" s="38">
        <f t="shared" si="6"/>
        <v>3158.8098699999973</v>
      </c>
      <c r="AD32" s="42">
        <v>1.739129640371229</v>
      </c>
      <c r="AE32" s="43">
        <v>3.1476519421787943</v>
      </c>
      <c r="AF32" s="43">
        <v>3.446801548432618</v>
      </c>
      <c r="AG32" s="44"/>
      <c r="AH32" s="1"/>
      <c r="AI32" s="78">
        <v>-34393624.21</v>
      </c>
      <c r="AJ32" s="79">
        <v>8547600.33</v>
      </c>
    </row>
    <row r="33" spans="1:36" ht="20.25" customHeight="1">
      <c r="A33" s="1"/>
      <c r="B33" s="1"/>
      <c r="C33" s="1"/>
      <c r="D33" s="1"/>
      <c r="E33" s="1"/>
      <c r="F33" s="1"/>
      <c r="G33" s="1"/>
      <c r="H33" s="1"/>
      <c r="I33" s="1"/>
      <c r="J33" s="1">
        <v>15</v>
      </c>
      <c r="K33" s="76">
        <v>6</v>
      </c>
      <c r="L33" s="32" t="s">
        <v>24</v>
      </c>
      <c r="M33" s="77">
        <v>279157347</v>
      </c>
      <c r="N33" s="98">
        <v>1417656.7585</v>
      </c>
      <c r="O33" s="98">
        <v>868530.5209400001</v>
      </c>
      <c r="P33" s="99">
        <f t="shared" si="0"/>
        <v>61.2652192240792</v>
      </c>
      <c r="Q33" s="98">
        <v>805900.98847</v>
      </c>
      <c r="R33" s="100">
        <f t="shared" si="1"/>
        <v>107.77136811668417</v>
      </c>
      <c r="S33" s="101">
        <v>1483438.29387</v>
      </c>
      <c r="T33" s="98">
        <v>805137.4477799999</v>
      </c>
      <c r="U33" s="34">
        <f t="shared" si="2"/>
        <v>54.27508856331018</v>
      </c>
      <c r="V33" s="33">
        <v>746062.09388</v>
      </c>
      <c r="W33" s="35">
        <f t="shared" si="5"/>
        <v>107.9182891591195</v>
      </c>
      <c r="X33" s="36"/>
      <c r="Y33" s="33"/>
      <c r="Z33" s="37">
        <f t="shared" si="3"/>
        <v>-65781.53536999994</v>
      </c>
      <c r="AA33" s="37">
        <f t="shared" si="3"/>
        <v>63393.073160000145</v>
      </c>
      <c r="AB33" s="37">
        <f t="shared" si="4"/>
        <v>63393.073160000145</v>
      </c>
      <c r="AC33" s="38">
        <f t="shared" si="6"/>
        <v>59838.89459000004</v>
      </c>
      <c r="AD33" s="45">
        <v>0.03850131254474584</v>
      </c>
      <c r="AE33" s="46">
        <v>0.059556403236226046</v>
      </c>
      <c r="AF33" s="46">
        <v>-1.9052538798075906</v>
      </c>
      <c r="AG33" s="47">
        <v>-1.540295804406882</v>
      </c>
      <c r="AH33" s="1"/>
      <c r="AI33" s="78">
        <v>-27255700</v>
      </c>
      <c r="AJ33" s="79">
        <v>53297100.54</v>
      </c>
    </row>
    <row r="34" spans="1:36" ht="20.2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16</v>
      </c>
      <c r="K34" s="80">
        <v>19</v>
      </c>
      <c r="L34" s="32" t="s">
        <v>25</v>
      </c>
      <c r="M34" s="77">
        <v>181823519</v>
      </c>
      <c r="N34" s="98">
        <v>446531.11772000004</v>
      </c>
      <c r="O34" s="98">
        <v>320207.54146</v>
      </c>
      <c r="P34" s="99">
        <f t="shared" si="0"/>
        <v>71.71001723127122</v>
      </c>
      <c r="Q34" s="98">
        <v>283605.07139</v>
      </c>
      <c r="R34" s="100">
        <f t="shared" si="1"/>
        <v>112.90614088478905</v>
      </c>
      <c r="S34" s="101">
        <v>471105.39371</v>
      </c>
      <c r="T34" s="98">
        <v>305294.86663</v>
      </c>
      <c r="U34" s="34">
        <f t="shared" si="2"/>
        <v>64.8039421127773</v>
      </c>
      <c r="V34" s="33">
        <v>273319.90235000005</v>
      </c>
      <c r="W34" s="35">
        <f t="shared" si="5"/>
        <v>111.69873251273681</v>
      </c>
      <c r="X34" s="36"/>
      <c r="Y34" s="33"/>
      <c r="Z34" s="37">
        <f t="shared" si="3"/>
        <v>-24574.275989999936</v>
      </c>
      <c r="AA34" s="37">
        <f t="shared" si="3"/>
        <v>14912.674829999974</v>
      </c>
      <c r="AB34" s="37">
        <f t="shared" si="4"/>
        <v>14912.674829999974</v>
      </c>
      <c r="AC34" s="38">
        <f t="shared" si="6"/>
        <v>10285.16903999995</v>
      </c>
      <c r="AD34" s="39">
        <v>0.04749546092316549</v>
      </c>
      <c r="AE34" s="40">
        <v>0.07997867506739771</v>
      </c>
      <c r="AF34" s="40">
        <v>-2.2544142127566724</v>
      </c>
      <c r="AG34" s="41">
        <v>-5.9013793103448275</v>
      </c>
      <c r="AH34" s="6"/>
      <c r="AI34" s="78">
        <v>-40664262</v>
      </c>
      <c r="AJ34" s="79">
        <v>-4922571.1</v>
      </c>
    </row>
    <row r="35" spans="1:36" ht="20.25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17</v>
      </c>
      <c r="K35" s="80">
        <v>20</v>
      </c>
      <c r="L35" s="32" t="s">
        <v>26</v>
      </c>
      <c r="M35" s="77">
        <v>204234533</v>
      </c>
      <c r="N35" s="98">
        <v>507457.75283</v>
      </c>
      <c r="O35" s="98">
        <v>361031.86428</v>
      </c>
      <c r="P35" s="99">
        <f t="shared" si="0"/>
        <v>71.14520613126722</v>
      </c>
      <c r="Q35" s="98">
        <v>339185.05668</v>
      </c>
      <c r="R35" s="100">
        <f t="shared" si="1"/>
        <v>106.44096995717919</v>
      </c>
      <c r="S35" s="101">
        <v>530320.74752</v>
      </c>
      <c r="T35" s="98">
        <v>337153.12999</v>
      </c>
      <c r="U35" s="34">
        <f t="shared" si="2"/>
        <v>63.57532334283884</v>
      </c>
      <c r="V35" s="33">
        <v>322335.90708</v>
      </c>
      <c r="W35" s="35">
        <f t="shared" si="5"/>
        <v>104.59682665956373</v>
      </c>
      <c r="X35" s="36"/>
      <c r="Y35" s="33"/>
      <c r="Z35" s="37">
        <f t="shared" si="3"/>
        <v>-22862.994689999963</v>
      </c>
      <c r="AA35" s="37">
        <f t="shared" si="3"/>
        <v>23878.734289999993</v>
      </c>
      <c r="AB35" s="37">
        <f t="shared" si="4"/>
        <v>23878.734289999993</v>
      </c>
      <c r="AC35" s="38">
        <f t="shared" si="6"/>
        <v>16849.149600000004</v>
      </c>
      <c r="AD35" s="39">
        <v>0.13957391820972345</v>
      </c>
      <c r="AE35" s="40">
        <v>0.2368926520534707</v>
      </c>
      <c r="AF35" s="40">
        <v>-3.4826414625722295</v>
      </c>
      <c r="AG35" s="41">
        <v>-1.1295938104448742</v>
      </c>
      <c r="AH35" s="6"/>
      <c r="AI35" s="78">
        <v>-11215236</v>
      </c>
      <c r="AJ35" s="79">
        <v>9986027.35</v>
      </c>
    </row>
    <row r="36" spans="1:36" ht="20.2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18</v>
      </c>
      <c r="K36" s="80">
        <v>21</v>
      </c>
      <c r="L36" s="32" t="s">
        <v>27</v>
      </c>
      <c r="M36" s="77">
        <v>70208634</v>
      </c>
      <c r="N36" s="98">
        <v>221447.56288999997</v>
      </c>
      <c r="O36" s="98">
        <v>151603.34643</v>
      </c>
      <c r="P36" s="99">
        <f t="shared" si="0"/>
        <v>68.46015573687131</v>
      </c>
      <c r="Q36" s="98">
        <v>143775.72825</v>
      </c>
      <c r="R36" s="100">
        <f t="shared" si="1"/>
        <v>105.44432518289125</v>
      </c>
      <c r="S36" s="101">
        <v>239198.13188</v>
      </c>
      <c r="T36" s="98">
        <v>148849.69598</v>
      </c>
      <c r="U36" s="34">
        <f t="shared" si="2"/>
        <v>62.22861976809849</v>
      </c>
      <c r="V36" s="33">
        <v>143266.57724</v>
      </c>
      <c r="W36" s="35">
        <f t="shared" si="5"/>
        <v>103.89701411701009</v>
      </c>
      <c r="X36" s="36"/>
      <c r="Y36" s="33"/>
      <c r="Z36" s="37">
        <f t="shared" si="3"/>
        <v>-17750.56899000003</v>
      </c>
      <c r="AA36" s="37">
        <f t="shared" si="3"/>
        <v>2753.6504500000156</v>
      </c>
      <c r="AB36" s="37">
        <f t="shared" si="4"/>
        <v>2753.6504500000156</v>
      </c>
      <c r="AC36" s="38">
        <f t="shared" si="6"/>
        <v>509.1510099999723</v>
      </c>
      <c r="AD36" s="39">
        <v>0.0775375939849624</v>
      </c>
      <c r="AE36" s="40">
        <v>0.1351323682971274</v>
      </c>
      <c r="AF36" s="40">
        <v>-2.433856466031259</v>
      </c>
      <c r="AG36" s="41">
        <v>-2.360906862745098</v>
      </c>
      <c r="AH36" s="6"/>
      <c r="AI36" s="78">
        <v>-45170533.85</v>
      </c>
      <c r="AJ36" s="79">
        <v>-10249742.81</v>
      </c>
    </row>
    <row r="37" spans="1:36" ht="20.25" customHeight="1">
      <c r="A37" s="6"/>
      <c r="B37" s="6"/>
      <c r="C37" s="6"/>
      <c r="D37" s="6"/>
      <c r="E37" s="6"/>
      <c r="F37" s="6"/>
      <c r="G37" s="6"/>
      <c r="H37" s="6"/>
      <c r="I37" s="1"/>
      <c r="J37" s="1">
        <v>19</v>
      </c>
      <c r="K37" s="80">
        <v>22</v>
      </c>
      <c r="L37" s="32" t="s">
        <v>28</v>
      </c>
      <c r="M37" s="77">
        <v>112880975</v>
      </c>
      <c r="N37" s="98">
        <v>384796.29476</v>
      </c>
      <c r="O37" s="98">
        <v>272725.58162</v>
      </c>
      <c r="P37" s="99">
        <f t="shared" si="0"/>
        <v>70.87531385667337</v>
      </c>
      <c r="Q37" s="98">
        <v>241218.96272</v>
      </c>
      <c r="R37" s="100">
        <f t="shared" si="1"/>
        <v>113.06141878098197</v>
      </c>
      <c r="S37" s="101">
        <v>430887.49108999997</v>
      </c>
      <c r="T37" s="98">
        <v>278778.50332</v>
      </c>
      <c r="U37" s="34">
        <f t="shared" si="2"/>
        <v>64.69867635627678</v>
      </c>
      <c r="V37" s="33">
        <v>208023.21158</v>
      </c>
      <c r="W37" s="35">
        <f t="shared" si="5"/>
        <v>134.01317151225186</v>
      </c>
      <c r="X37" s="36"/>
      <c r="Y37" s="33"/>
      <c r="Z37" s="37">
        <f t="shared" si="3"/>
        <v>-46091.19632999995</v>
      </c>
      <c r="AA37" s="37">
        <f t="shared" si="3"/>
        <v>-6052.921700000006</v>
      </c>
      <c r="AB37" s="37">
        <f t="shared" si="4"/>
        <v>-6052.921700000006</v>
      </c>
      <c r="AC37" s="38">
        <f t="shared" si="6"/>
        <v>33195.75114000001</v>
      </c>
      <c r="AD37" s="39">
        <v>0.054871084314790194</v>
      </c>
      <c r="AE37" s="40">
        <v>0.08617977032451588</v>
      </c>
      <c r="AF37" s="40">
        <v>-5.56217448407656</v>
      </c>
      <c r="AG37" s="41">
        <v>-2.9936974789915967</v>
      </c>
      <c r="AH37" s="6"/>
      <c r="AI37" s="78">
        <v>-9159193.91</v>
      </c>
      <c r="AJ37" s="79">
        <v>9413973.97</v>
      </c>
    </row>
    <row r="38" spans="1:36" ht="20.25" customHeight="1">
      <c r="A38" s="6"/>
      <c r="B38" s="6"/>
      <c r="C38" s="6"/>
      <c r="D38" s="6"/>
      <c r="E38" s="6"/>
      <c r="F38" s="6"/>
      <c r="G38" s="6"/>
      <c r="H38" s="6"/>
      <c r="I38" s="1"/>
      <c r="J38" s="1">
        <v>20</v>
      </c>
      <c r="K38" s="80">
        <v>7</v>
      </c>
      <c r="L38" s="32" t="s">
        <v>29</v>
      </c>
      <c r="M38" s="77">
        <v>543183205</v>
      </c>
      <c r="N38" s="98">
        <v>2015096.63</v>
      </c>
      <c r="O38" s="98">
        <v>1339551.24089</v>
      </c>
      <c r="P38" s="99">
        <f t="shared" si="0"/>
        <v>66.47578190282617</v>
      </c>
      <c r="Q38" s="98">
        <v>1208234.28324</v>
      </c>
      <c r="R38" s="100">
        <f t="shared" si="1"/>
        <v>110.86850120639356</v>
      </c>
      <c r="S38" s="101">
        <v>2100989.20106</v>
      </c>
      <c r="T38" s="98">
        <v>1357088.45347</v>
      </c>
      <c r="U38" s="34">
        <f t="shared" si="2"/>
        <v>64.5928333560837</v>
      </c>
      <c r="V38" s="33">
        <v>1253155.45374</v>
      </c>
      <c r="W38" s="35">
        <f t="shared" si="5"/>
        <v>108.29370365981454</v>
      </c>
      <c r="X38" s="36"/>
      <c r="Y38" s="33"/>
      <c r="Z38" s="37">
        <f t="shared" si="3"/>
        <v>-85892.57105999999</v>
      </c>
      <c r="AA38" s="37">
        <f t="shared" si="3"/>
        <v>-17537.21258000005</v>
      </c>
      <c r="AB38" s="37">
        <f t="shared" si="4"/>
        <v>-17537.21258000005</v>
      </c>
      <c r="AC38" s="38">
        <f t="shared" si="6"/>
        <v>-44921.17050000001</v>
      </c>
      <c r="AD38" s="39">
        <v>0.08327388448316933</v>
      </c>
      <c r="AE38" s="40">
        <v>0.1563067782533703</v>
      </c>
      <c r="AF38" s="40">
        <v>-4.1226599278676375</v>
      </c>
      <c r="AG38" s="41">
        <v>13.204134366925064</v>
      </c>
      <c r="AH38" s="6"/>
      <c r="AI38" s="78">
        <v>-162491398</v>
      </c>
      <c r="AJ38" s="79">
        <v>28356179.86</v>
      </c>
    </row>
    <row r="39" spans="1:36" ht="20.25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21</v>
      </c>
      <c r="K39" s="80">
        <v>23</v>
      </c>
      <c r="L39" s="32" t="s">
        <v>30</v>
      </c>
      <c r="M39" s="77">
        <v>92988899</v>
      </c>
      <c r="N39" s="98">
        <v>233353.46253999998</v>
      </c>
      <c r="O39" s="98">
        <v>168467.84925</v>
      </c>
      <c r="P39" s="99">
        <f t="shared" si="0"/>
        <v>72.19427876332553</v>
      </c>
      <c r="Q39" s="98">
        <v>151417.36543</v>
      </c>
      <c r="R39" s="100">
        <f t="shared" si="1"/>
        <v>111.2605867705989</v>
      </c>
      <c r="S39" s="101">
        <v>245538.91722</v>
      </c>
      <c r="T39" s="98">
        <v>148498.79631</v>
      </c>
      <c r="U39" s="34">
        <f t="shared" si="2"/>
        <v>60.47872084446264</v>
      </c>
      <c r="V39" s="33">
        <v>133150.76689</v>
      </c>
      <c r="W39" s="35">
        <f t="shared" si="5"/>
        <v>111.52680512360811</v>
      </c>
      <c r="X39" s="36"/>
      <c r="Y39" s="33"/>
      <c r="Z39" s="37">
        <f t="shared" si="3"/>
        <v>-12185.454680000024</v>
      </c>
      <c r="AA39" s="37">
        <f t="shared" si="3"/>
        <v>19969.052939999994</v>
      </c>
      <c r="AB39" s="37">
        <f t="shared" si="4"/>
        <v>19969.052939999994</v>
      </c>
      <c r="AC39" s="38">
        <f t="shared" si="6"/>
        <v>18266.598540000006</v>
      </c>
      <c r="AD39" s="39">
        <v>0.14921941017791643</v>
      </c>
      <c r="AE39" s="40">
        <v>0.2644249536751079</v>
      </c>
      <c r="AF39" s="40">
        <v>-6.265601023144095</v>
      </c>
      <c r="AG39" s="41">
        <v>-2.2971014492753623</v>
      </c>
      <c r="AH39" s="6"/>
      <c r="AI39" s="78">
        <v>-7481139.55</v>
      </c>
      <c r="AJ39" s="79">
        <v>-2387454.49</v>
      </c>
    </row>
    <row r="40" spans="1:36" ht="20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22</v>
      </c>
      <c r="K40" s="80">
        <v>8</v>
      </c>
      <c r="L40" s="32" t="s">
        <v>31</v>
      </c>
      <c r="M40" s="77">
        <v>112007252</v>
      </c>
      <c r="N40" s="98">
        <v>303994.3103</v>
      </c>
      <c r="O40" s="98">
        <v>212879.72197</v>
      </c>
      <c r="P40" s="99">
        <f t="shared" si="0"/>
        <v>70.02753497587419</v>
      </c>
      <c r="Q40" s="98">
        <v>214530.93669</v>
      </c>
      <c r="R40" s="100">
        <f t="shared" si="1"/>
        <v>99.23031393724531</v>
      </c>
      <c r="S40" s="101">
        <v>312419.05386</v>
      </c>
      <c r="T40" s="98">
        <v>195497.37908</v>
      </c>
      <c r="U40" s="34">
        <f t="shared" si="2"/>
        <v>62.57537005652848</v>
      </c>
      <c r="V40" s="33">
        <v>208081.89213999998</v>
      </c>
      <c r="W40" s="35">
        <f t="shared" si="5"/>
        <v>93.95213445505726</v>
      </c>
      <c r="X40" s="36"/>
      <c r="Y40" s="33"/>
      <c r="Z40" s="37">
        <f t="shared" si="3"/>
        <v>-8424.743559999974</v>
      </c>
      <c r="AA40" s="37">
        <f t="shared" si="3"/>
        <v>17382.34289</v>
      </c>
      <c r="AB40" s="37">
        <f t="shared" si="4"/>
        <v>17382.34289</v>
      </c>
      <c r="AC40" s="38">
        <f t="shared" si="6"/>
        <v>6449.0445500000205</v>
      </c>
      <c r="AD40" s="39">
        <v>0.04482958977807662</v>
      </c>
      <c r="AE40" s="40">
        <v>0.07779996109706276</v>
      </c>
      <c r="AF40" s="40">
        <v>-3.053170838287878</v>
      </c>
      <c r="AG40" s="41">
        <v>-4.995951417004049</v>
      </c>
      <c r="AH40" s="6"/>
      <c r="AI40" s="78">
        <v>-14212295.09</v>
      </c>
      <c r="AJ40" s="79">
        <v>-3979766.26</v>
      </c>
    </row>
    <row r="41" spans="1:36" ht="20.25" customHeight="1">
      <c r="A41" s="6"/>
      <c r="B41" s="6"/>
      <c r="C41" s="6"/>
      <c r="D41" s="6"/>
      <c r="E41" s="6"/>
      <c r="F41" s="6"/>
      <c r="G41" s="6"/>
      <c r="H41" s="6"/>
      <c r="I41" s="1"/>
      <c r="J41" s="1">
        <v>23</v>
      </c>
      <c r="K41" s="80">
        <v>24</v>
      </c>
      <c r="L41" s="32" t="s">
        <v>32</v>
      </c>
      <c r="M41" s="77">
        <v>48866998</v>
      </c>
      <c r="N41" s="98">
        <v>156101.80322</v>
      </c>
      <c r="O41" s="98">
        <v>111040.66991</v>
      </c>
      <c r="P41" s="99">
        <f t="shared" si="0"/>
        <v>71.13349597474303</v>
      </c>
      <c r="Q41" s="98">
        <v>103150.20820000001</v>
      </c>
      <c r="R41" s="100">
        <f t="shared" si="1"/>
        <v>107.64948694500065</v>
      </c>
      <c r="S41" s="101">
        <v>159978.27577</v>
      </c>
      <c r="T41" s="98">
        <v>102926.67485</v>
      </c>
      <c r="U41" s="34">
        <f t="shared" si="2"/>
        <v>64.3379073531066</v>
      </c>
      <c r="V41" s="33">
        <v>94316.68456000001</v>
      </c>
      <c r="W41" s="35">
        <f t="shared" si="5"/>
        <v>109.1288093195459</v>
      </c>
      <c r="X41" s="36"/>
      <c r="Y41" s="33"/>
      <c r="Z41" s="37">
        <f t="shared" si="3"/>
        <v>-3876.472550000006</v>
      </c>
      <c r="AA41" s="37">
        <f t="shared" si="3"/>
        <v>8113.995060000001</v>
      </c>
      <c r="AB41" s="37">
        <f t="shared" si="4"/>
        <v>8113.995060000001</v>
      </c>
      <c r="AC41" s="38">
        <f t="shared" si="6"/>
        <v>8833.52364</v>
      </c>
      <c r="AD41" s="39">
        <v>0.04411640647726169</v>
      </c>
      <c r="AE41" s="40">
        <v>0.07559558029409347</v>
      </c>
      <c r="AF41" s="40">
        <v>-10.02289817969905</v>
      </c>
      <c r="AG41" s="41">
        <v>-2.823170731707317</v>
      </c>
      <c r="AH41" s="6"/>
      <c r="AI41" s="78">
        <v>-4218026.19</v>
      </c>
      <c r="AJ41" s="79">
        <v>1247952.13</v>
      </c>
    </row>
    <row r="42" spans="1:36" ht="20.25" customHeight="1">
      <c r="A42" s="6"/>
      <c r="B42" s="6"/>
      <c r="C42" s="6"/>
      <c r="D42" s="6"/>
      <c r="E42" s="6"/>
      <c r="F42" s="6"/>
      <c r="G42" s="6"/>
      <c r="H42" s="6"/>
      <c r="I42" s="1"/>
      <c r="J42" s="1">
        <v>24</v>
      </c>
      <c r="K42" s="80">
        <v>9</v>
      </c>
      <c r="L42" s="32" t="s">
        <v>33</v>
      </c>
      <c r="M42" s="77">
        <v>165535080</v>
      </c>
      <c r="N42" s="98">
        <v>726791.24666</v>
      </c>
      <c r="O42" s="98">
        <v>406673.55825999996</v>
      </c>
      <c r="P42" s="99">
        <f t="shared" si="0"/>
        <v>55.95465825006638</v>
      </c>
      <c r="Q42" s="98">
        <v>359115.54516000004</v>
      </c>
      <c r="R42" s="100">
        <f t="shared" si="1"/>
        <v>113.24309508206083</v>
      </c>
      <c r="S42" s="101">
        <v>736049.54269</v>
      </c>
      <c r="T42" s="98">
        <v>383611.68269</v>
      </c>
      <c r="U42" s="34">
        <f t="shared" si="2"/>
        <v>52.11764432160848</v>
      </c>
      <c r="V42" s="33">
        <v>387104.20654000004</v>
      </c>
      <c r="W42" s="35">
        <f t="shared" si="5"/>
        <v>99.09778199487502</v>
      </c>
      <c r="X42" s="36"/>
      <c r="Y42" s="33"/>
      <c r="Z42" s="37">
        <f t="shared" si="3"/>
        <v>-9258.296030000085</v>
      </c>
      <c r="AA42" s="37">
        <f t="shared" si="3"/>
        <v>23061.875569999975</v>
      </c>
      <c r="AB42" s="37">
        <f t="shared" si="4"/>
        <v>23061.875569999975</v>
      </c>
      <c r="AC42" s="38">
        <f t="shared" si="6"/>
        <v>-27988.661380000005</v>
      </c>
      <c r="AD42" s="39">
        <v>0.047786927431806486</v>
      </c>
      <c r="AE42" s="40">
        <v>0.08625174175568974</v>
      </c>
      <c r="AF42" s="40">
        <v>-9.184901747904876</v>
      </c>
      <c r="AG42" s="41">
        <v>-6.8962765957446805</v>
      </c>
      <c r="AH42" s="6"/>
      <c r="AI42" s="78">
        <v>-14086675.34</v>
      </c>
      <c r="AJ42" s="79">
        <v>9027493.16</v>
      </c>
    </row>
    <row r="43" spans="1:36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25</v>
      </c>
      <c r="K43" s="80">
        <v>25</v>
      </c>
      <c r="L43" s="32" t="s">
        <v>34</v>
      </c>
      <c r="M43" s="77">
        <v>159523300.17</v>
      </c>
      <c r="N43" s="98">
        <v>407394.192</v>
      </c>
      <c r="O43" s="98">
        <v>261283.71661</v>
      </c>
      <c r="P43" s="99">
        <f t="shared" si="0"/>
        <v>64.1353563062087</v>
      </c>
      <c r="Q43" s="98">
        <v>236699.10712</v>
      </c>
      <c r="R43" s="100">
        <f t="shared" si="1"/>
        <v>110.38643947124662</v>
      </c>
      <c r="S43" s="101">
        <v>426943.6116</v>
      </c>
      <c r="T43" s="98">
        <v>237379.94001</v>
      </c>
      <c r="U43" s="34">
        <f t="shared" si="2"/>
        <v>55.599834160863224</v>
      </c>
      <c r="V43" s="33">
        <v>212866.77388999998</v>
      </c>
      <c r="W43" s="35">
        <f t="shared" si="5"/>
        <v>111.51573149347738</v>
      </c>
      <c r="X43" s="36"/>
      <c r="Y43" s="33"/>
      <c r="Z43" s="37">
        <f t="shared" si="3"/>
        <v>-19549.419600000023</v>
      </c>
      <c r="AA43" s="37">
        <f t="shared" si="3"/>
        <v>23903.776600000012</v>
      </c>
      <c r="AB43" s="37">
        <f t="shared" si="4"/>
        <v>23903.776600000012</v>
      </c>
      <c r="AC43" s="38">
        <f t="shared" si="6"/>
        <v>23832.33323000002</v>
      </c>
      <c r="AD43" s="39">
        <v>0.0430161997793383</v>
      </c>
      <c r="AE43" s="40">
        <v>0.07362295478358943</v>
      </c>
      <c r="AF43" s="40">
        <v>-8.392211695121784</v>
      </c>
      <c r="AG43" s="41">
        <v>-13.054945054945055</v>
      </c>
      <c r="AH43" s="6"/>
      <c r="AI43" s="78">
        <v>-8163000</v>
      </c>
      <c r="AJ43" s="79">
        <v>2806702.22</v>
      </c>
    </row>
    <row r="44" spans="1:36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26</v>
      </c>
      <c r="K44" s="80">
        <v>26</v>
      </c>
      <c r="L44" s="32" t="s">
        <v>35</v>
      </c>
      <c r="M44" s="77">
        <v>58640590</v>
      </c>
      <c r="N44" s="98">
        <v>126062.335</v>
      </c>
      <c r="O44" s="98">
        <v>96084.86033</v>
      </c>
      <c r="P44" s="99">
        <f t="shared" si="0"/>
        <v>76.22011787263816</v>
      </c>
      <c r="Q44" s="98">
        <v>87407.96599</v>
      </c>
      <c r="R44" s="100">
        <f t="shared" si="1"/>
        <v>109.9268919505491</v>
      </c>
      <c r="S44" s="101">
        <v>138703.55275</v>
      </c>
      <c r="T44" s="98">
        <v>90917.37306999999</v>
      </c>
      <c r="U44" s="34">
        <f t="shared" si="2"/>
        <v>65.54797715518501</v>
      </c>
      <c r="V44" s="33">
        <v>93076.12086</v>
      </c>
      <c r="W44" s="35">
        <f t="shared" si="5"/>
        <v>97.6806642025326</v>
      </c>
      <c r="X44" s="36"/>
      <c r="Y44" s="33"/>
      <c r="Z44" s="37">
        <f t="shared" si="3"/>
        <v>-12641.217749999996</v>
      </c>
      <c r="AA44" s="37">
        <f t="shared" si="3"/>
        <v>5167.487260000009</v>
      </c>
      <c r="AB44" s="37">
        <f t="shared" si="4"/>
        <v>5167.487260000009</v>
      </c>
      <c r="AC44" s="38">
        <f t="shared" si="6"/>
        <v>-5668.1548699999985</v>
      </c>
      <c r="AD44" s="39">
        <v>0.053848338540187446</v>
      </c>
      <c r="AE44" s="40">
        <v>0.09477630592351911</v>
      </c>
      <c r="AF44" s="40">
        <v>-5.161055056892398</v>
      </c>
      <c r="AG44" s="41">
        <v>-1.881638846737481</v>
      </c>
      <c r="AH44" s="6"/>
      <c r="AI44" s="78">
        <v>-1579930.06</v>
      </c>
      <c r="AJ44" s="79">
        <v>-262423.19</v>
      </c>
    </row>
    <row r="45" spans="1:36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27</v>
      </c>
      <c r="K45" s="80">
        <v>37</v>
      </c>
      <c r="L45" s="32" t="s">
        <v>36</v>
      </c>
      <c r="M45" s="77">
        <v>290672120</v>
      </c>
      <c r="N45" s="98">
        <v>560289.29449</v>
      </c>
      <c r="O45" s="98">
        <v>371545.08963999996</v>
      </c>
      <c r="P45" s="99">
        <f t="shared" si="0"/>
        <v>66.31308027725153</v>
      </c>
      <c r="Q45" s="98">
        <v>359255.27950999996</v>
      </c>
      <c r="R45" s="100">
        <f t="shared" si="1"/>
        <v>103.42091288032356</v>
      </c>
      <c r="S45" s="101">
        <v>559124.4300299999</v>
      </c>
      <c r="T45" s="98">
        <v>373865.26679</v>
      </c>
      <c r="U45" s="34">
        <f t="shared" si="2"/>
        <v>66.8662012800872</v>
      </c>
      <c r="V45" s="33">
        <v>347951.47635</v>
      </c>
      <c r="W45" s="35">
        <f t="shared" si="5"/>
        <v>107.44752995786506</v>
      </c>
      <c r="X45" s="36"/>
      <c r="Y45" s="33"/>
      <c r="Z45" s="37">
        <f t="shared" si="3"/>
        <v>1164.8644600000698</v>
      </c>
      <c r="AA45" s="37">
        <f t="shared" si="3"/>
        <v>-2320.1771500000614</v>
      </c>
      <c r="AB45" s="37">
        <f t="shared" si="4"/>
        <v>-2320.1771500000614</v>
      </c>
      <c r="AC45" s="38">
        <f t="shared" si="6"/>
        <v>11303.803159999952</v>
      </c>
      <c r="AD45" s="39">
        <v>0.04296173872865241</v>
      </c>
      <c r="AE45" s="40">
        <v>0.07131163257179098</v>
      </c>
      <c r="AF45" s="40">
        <v>-6.090692068682046</v>
      </c>
      <c r="AG45" s="41">
        <v>0.9505154639175257</v>
      </c>
      <c r="AH45" s="6"/>
      <c r="AI45" s="78">
        <v>-14439646</v>
      </c>
      <c r="AJ45" s="79">
        <v>30555080.4</v>
      </c>
    </row>
    <row r="46" spans="1:36" ht="20.25" customHeight="1">
      <c r="A46" s="1"/>
      <c r="B46" s="1"/>
      <c r="C46" s="1"/>
      <c r="D46" s="1"/>
      <c r="E46" s="1"/>
      <c r="F46" s="1"/>
      <c r="G46" s="1"/>
      <c r="H46" s="1"/>
      <c r="I46" s="1"/>
      <c r="J46" s="1">
        <v>28</v>
      </c>
      <c r="K46" s="81">
        <v>38</v>
      </c>
      <c r="L46" s="32" t="s">
        <v>37</v>
      </c>
      <c r="M46" s="77">
        <v>136996878</v>
      </c>
      <c r="N46" s="98">
        <v>359744.97638</v>
      </c>
      <c r="O46" s="98">
        <v>280214.31629000005</v>
      </c>
      <c r="P46" s="99">
        <f t="shared" si="0"/>
        <v>77.89248903756993</v>
      </c>
      <c r="Q46" s="98">
        <v>229602.38029</v>
      </c>
      <c r="R46" s="100">
        <f t="shared" si="1"/>
        <v>122.04329760696491</v>
      </c>
      <c r="S46" s="101">
        <v>366768.07501</v>
      </c>
      <c r="T46" s="98">
        <v>261166.93097</v>
      </c>
      <c r="U46" s="34">
        <f t="shared" si="2"/>
        <v>71.207651037479</v>
      </c>
      <c r="V46" s="33">
        <v>217995.70015000002</v>
      </c>
      <c r="W46" s="35">
        <f t="shared" si="5"/>
        <v>119.80370749987013</v>
      </c>
      <c r="X46" s="36"/>
      <c r="Y46" s="33"/>
      <c r="Z46" s="37">
        <f t="shared" si="3"/>
        <v>-7023.098629999964</v>
      </c>
      <c r="AA46" s="37">
        <f t="shared" si="3"/>
        <v>19047.38532000006</v>
      </c>
      <c r="AB46" s="37">
        <f t="shared" si="4"/>
        <v>19047.38532000006</v>
      </c>
      <c r="AC46" s="38">
        <f t="shared" si="6"/>
        <v>11606.680139999982</v>
      </c>
      <c r="AD46" s="42">
        <v>0.05674108794868632</v>
      </c>
      <c r="AE46" s="43">
        <v>0.10209177162514564</v>
      </c>
      <c r="AF46" s="43">
        <v>-4.45850167955961</v>
      </c>
      <c r="AG46" s="44">
        <v>-2.6930860033726813</v>
      </c>
      <c r="AH46" s="1"/>
      <c r="AI46" s="78">
        <v>-3662640</v>
      </c>
      <c r="AJ46" s="79">
        <v>10714862.44</v>
      </c>
    </row>
    <row r="47" spans="1:36" ht="20.25" customHeight="1">
      <c r="A47" s="1"/>
      <c r="B47" s="1"/>
      <c r="C47" s="1"/>
      <c r="D47" s="1"/>
      <c r="E47" s="1"/>
      <c r="F47" s="1"/>
      <c r="G47" s="1"/>
      <c r="H47" s="1"/>
      <c r="I47" s="1"/>
      <c r="J47" s="1">
        <v>29</v>
      </c>
      <c r="K47" s="76">
        <v>39</v>
      </c>
      <c r="L47" s="32" t="s">
        <v>38</v>
      </c>
      <c r="M47" s="77">
        <v>265453724</v>
      </c>
      <c r="N47" s="98">
        <v>540803.92475</v>
      </c>
      <c r="O47" s="98">
        <v>346304.70327</v>
      </c>
      <c r="P47" s="99">
        <f t="shared" si="0"/>
        <v>64.03516827842695</v>
      </c>
      <c r="Q47" s="98">
        <v>356420.11523</v>
      </c>
      <c r="R47" s="100">
        <f t="shared" si="1"/>
        <v>97.16194133614697</v>
      </c>
      <c r="S47" s="101">
        <v>604059.71562</v>
      </c>
      <c r="T47" s="98">
        <v>382326.69552999997</v>
      </c>
      <c r="U47" s="34">
        <f t="shared" si="2"/>
        <v>63.29286420591451</v>
      </c>
      <c r="V47" s="33">
        <v>397383.75194</v>
      </c>
      <c r="W47" s="35">
        <f t="shared" si="5"/>
        <v>96.21095318152982</v>
      </c>
      <c r="X47" s="36"/>
      <c r="Y47" s="33"/>
      <c r="Z47" s="37">
        <f t="shared" si="3"/>
        <v>-63255.790870000026</v>
      </c>
      <c r="AA47" s="37">
        <f t="shared" si="3"/>
        <v>-36021.99225999997</v>
      </c>
      <c r="AB47" s="37">
        <f t="shared" si="4"/>
        <v>-36021.99225999997</v>
      </c>
      <c r="AC47" s="38">
        <f t="shared" si="6"/>
        <v>-40963.63670999999</v>
      </c>
      <c r="AD47" s="45">
        <v>0.06441101642507298</v>
      </c>
      <c r="AE47" s="46">
        <v>0.1141489396679269</v>
      </c>
      <c r="AF47" s="46">
        <v>-2.304660498628552</v>
      </c>
      <c r="AG47" s="47">
        <v>-1.262498417921782</v>
      </c>
      <c r="AH47" s="1"/>
      <c r="AI47" s="78">
        <v>-37822986.5</v>
      </c>
      <c r="AJ47" s="79">
        <v>-16741175.52</v>
      </c>
    </row>
    <row r="48" spans="1:36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30</v>
      </c>
      <c r="K48" s="80">
        <v>40</v>
      </c>
      <c r="L48" s="32" t="s">
        <v>39</v>
      </c>
      <c r="M48" s="77">
        <v>65684273</v>
      </c>
      <c r="N48" s="98">
        <v>197823.22118</v>
      </c>
      <c r="O48" s="98">
        <v>131836.79087</v>
      </c>
      <c r="P48" s="99">
        <f t="shared" si="0"/>
        <v>66.64373883086317</v>
      </c>
      <c r="Q48" s="98">
        <v>116359.33937999999</v>
      </c>
      <c r="R48" s="100">
        <f t="shared" si="1"/>
        <v>113.30142605868068</v>
      </c>
      <c r="S48" s="101">
        <v>203339.61878</v>
      </c>
      <c r="T48" s="98">
        <v>125977.30504</v>
      </c>
      <c r="U48" s="34">
        <f t="shared" si="2"/>
        <v>61.954136530716674</v>
      </c>
      <c r="V48" s="33">
        <v>125806.87355</v>
      </c>
      <c r="W48" s="35">
        <f t="shared" si="5"/>
        <v>100.13547073000926</v>
      </c>
      <c r="X48" s="36"/>
      <c r="Y48" s="33"/>
      <c r="Z48" s="37">
        <f t="shared" si="3"/>
        <v>-5516.397599999997</v>
      </c>
      <c r="AA48" s="37">
        <f t="shared" si="3"/>
        <v>5859.4858299999905</v>
      </c>
      <c r="AB48" s="37">
        <f t="shared" si="4"/>
        <v>5859.4858299999905</v>
      </c>
      <c r="AC48" s="38">
        <f t="shared" si="6"/>
        <v>-9447.534170000014</v>
      </c>
      <c r="AD48" s="39">
        <v>0.04593840619608707</v>
      </c>
      <c r="AE48" s="40">
        <v>0.07616931925382672</v>
      </c>
      <c r="AF48" s="40">
        <v>-3.8113467540687815</v>
      </c>
      <c r="AG48" s="41">
        <v>-2.755129958960328</v>
      </c>
      <c r="AH48" s="6"/>
      <c r="AI48" s="78">
        <v>-4177366.9</v>
      </c>
      <c r="AJ48" s="79">
        <v>4502143.94</v>
      </c>
    </row>
    <row r="49" spans="1:36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31</v>
      </c>
      <c r="K49" s="80">
        <v>27</v>
      </c>
      <c r="L49" s="32" t="s">
        <v>40</v>
      </c>
      <c r="M49" s="77">
        <v>101729534</v>
      </c>
      <c r="N49" s="98">
        <v>345774.50442</v>
      </c>
      <c r="O49" s="98">
        <v>242240.00908000002</v>
      </c>
      <c r="P49" s="99">
        <f t="shared" si="0"/>
        <v>70.05722110319611</v>
      </c>
      <c r="Q49" s="98">
        <v>217034.18961</v>
      </c>
      <c r="R49" s="100">
        <f t="shared" si="1"/>
        <v>111.61375519465098</v>
      </c>
      <c r="S49" s="101">
        <v>345257.69088999997</v>
      </c>
      <c r="T49" s="98">
        <v>244276.51438</v>
      </c>
      <c r="U49" s="34">
        <f t="shared" si="2"/>
        <v>70.7519400220478</v>
      </c>
      <c r="V49" s="33">
        <v>223128.43063</v>
      </c>
      <c r="W49" s="35">
        <f t="shared" si="5"/>
        <v>109.4779870455274</v>
      </c>
      <c r="X49" s="36"/>
      <c r="Y49" s="33"/>
      <c r="Z49" s="37">
        <f t="shared" si="3"/>
        <v>516.8135300000431</v>
      </c>
      <c r="AA49" s="37">
        <f t="shared" si="3"/>
        <v>-2036.5052999999898</v>
      </c>
      <c r="AB49" s="37">
        <f t="shared" si="4"/>
        <v>-2036.5052999999898</v>
      </c>
      <c r="AC49" s="38">
        <f t="shared" si="6"/>
        <v>-6094.241019999987</v>
      </c>
      <c r="AD49" s="39">
        <v>0.04029760690301636</v>
      </c>
      <c r="AE49" s="40">
        <v>0.06703608698367977</v>
      </c>
      <c r="AF49" s="40">
        <v>-16.00615678398578</v>
      </c>
      <c r="AG49" s="41">
        <v>-3.8702928870292888</v>
      </c>
      <c r="AH49" s="6"/>
      <c r="AI49" s="78">
        <v>-4032000</v>
      </c>
      <c r="AJ49" s="79">
        <v>3013771.84</v>
      </c>
    </row>
    <row r="50" spans="1:36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32</v>
      </c>
      <c r="K50" s="80">
        <v>41</v>
      </c>
      <c r="L50" s="32" t="s">
        <v>41</v>
      </c>
      <c r="M50" s="77">
        <v>109389694</v>
      </c>
      <c r="N50" s="98">
        <v>296558.94317000004</v>
      </c>
      <c r="O50" s="98">
        <v>227400.36337</v>
      </c>
      <c r="P50" s="99">
        <f t="shared" si="0"/>
        <v>76.67965124883945</v>
      </c>
      <c r="Q50" s="98">
        <v>219522.47796000002</v>
      </c>
      <c r="R50" s="100">
        <f t="shared" si="1"/>
        <v>103.58864635786202</v>
      </c>
      <c r="S50" s="101">
        <v>437568.12636</v>
      </c>
      <c r="T50" s="98">
        <v>258461.89862</v>
      </c>
      <c r="U50" s="34">
        <f t="shared" si="2"/>
        <v>59.06780751378492</v>
      </c>
      <c r="V50" s="33">
        <v>275461.66557</v>
      </c>
      <c r="W50" s="35">
        <f t="shared" si="5"/>
        <v>93.82862696527184</v>
      </c>
      <c r="X50" s="36"/>
      <c r="Y50" s="33"/>
      <c r="Z50" s="37">
        <f t="shared" si="3"/>
        <v>-141009.18318999995</v>
      </c>
      <c r="AA50" s="37">
        <f t="shared" si="3"/>
        <v>-31061.535249999986</v>
      </c>
      <c r="AB50" s="37">
        <f t="shared" si="4"/>
        <v>-31061.535249999986</v>
      </c>
      <c r="AC50" s="38">
        <f t="shared" si="6"/>
        <v>-55939.18760999999</v>
      </c>
      <c r="AD50" s="39">
        <v>0.05326307423303124</v>
      </c>
      <c r="AE50" s="40">
        <v>0.09954783125371347</v>
      </c>
      <c r="AF50" s="40">
        <v>-11.705024311183145</v>
      </c>
      <c r="AG50" s="41">
        <v>-4.211678832116788</v>
      </c>
      <c r="AH50" s="6"/>
      <c r="AI50" s="78">
        <v>-7354000</v>
      </c>
      <c r="AJ50" s="79">
        <v>978997.21</v>
      </c>
    </row>
    <row r="51" spans="1:36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33</v>
      </c>
      <c r="K51" s="80">
        <v>28</v>
      </c>
      <c r="L51" s="32" t="s">
        <v>42</v>
      </c>
      <c r="M51" s="77">
        <v>67693875</v>
      </c>
      <c r="N51" s="98">
        <v>169512.21764</v>
      </c>
      <c r="O51" s="98">
        <v>121741.43835</v>
      </c>
      <c r="P51" s="99">
        <f t="shared" si="0"/>
        <v>71.81868070922607</v>
      </c>
      <c r="Q51" s="98">
        <v>112803.55928</v>
      </c>
      <c r="R51" s="100">
        <f t="shared" si="1"/>
        <v>107.92340164357267</v>
      </c>
      <c r="S51" s="101">
        <v>168012.21764</v>
      </c>
      <c r="T51" s="98">
        <v>114661.6839</v>
      </c>
      <c r="U51" s="34">
        <f t="shared" si="2"/>
        <v>68.24603919322449</v>
      </c>
      <c r="V51" s="33">
        <v>107667.00645</v>
      </c>
      <c r="W51" s="35">
        <f t="shared" si="5"/>
        <v>106.49658394026984</v>
      </c>
      <c r="X51" s="36"/>
      <c r="Y51" s="33"/>
      <c r="Z51" s="37">
        <f t="shared" si="3"/>
        <v>1500</v>
      </c>
      <c r="AA51" s="37">
        <f t="shared" si="3"/>
        <v>7079.754449999993</v>
      </c>
      <c r="AB51" s="37">
        <f t="shared" si="4"/>
        <v>7079.754449999993</v>
      </c>
      <c r="AC51" s="38">
        <f t="shared" si="6"/>
        <v>5136.5528300000005</v>
      </c>
      <c r="AD51" s="39">
        <v>0.06963788300835655</v>
      </c>
      <c r="AE51" s="40">
        <v>0.1392757660167131</v>
      </c>
      <c r="AF51" s="40">
        <v>-3.4588442308341527</v>
      </c>
      <c r="AG51" s="41">
        <v>-0.841025641025641</v>
      </c>
      <c r="AH51" s="6"/>
      <c r="AI51" s="78">
        <v>-2110000</v>
      </c>
      <c r="AJ51" s="79">
        <v>3234091.77</v>
      </c>
    </row>
    <row r="52" spans="1:36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34</v>
      </c>
      <c r="K52" s="80">
        <v>42</v>
      </c>
      <c r="L52" s="32" t="s">
        <v>43</v>
      </c>
      <c r="M52" s="77">
        <v>122130220</v>
      </c>
      <c r="N52" s="98">
        <v>340800.86539999995</v>
      </c>
      <c r="O52" s="98">
        <v>257428.01771000001</v>
      </c>
      <c r="P52" s="99">
        <f t="shared" si="0"/>
        <v>75.53619836259959</v>
      </c>
      <c r="Q52" s="98">
        <v>255062.49816</v>
      </c>
      <c r="R52" s="100">
        <f t="shared" si="1"/>
        <v>100.9274274215397</v>
      </c>
      <c r="S52" s="101">
        <v>374775.55885000003</v>
      </c>
      <c r="T52" s="98">
        <v>251455.79747</v>
      </c>
      <c r="U52" s="34">
        <f t="shared" si="2"/>
        <v>67.09503635765174</v>
      </c>
      <c r="V52" s="33">
        <v>227527.94741999998</v>
      </c>
      <c r="W52" s="35">
        <f t="shared" si="5"/>
        <v>110.5164443846676</v>
      </c>
      <c r="X52" s="36"/>
      <c r="Y52" s="33"/>
      <c r="Z52" s="37">
        <f t="shared" si="3"/>
        <v>-33974.69345000008</v>
      </c>
      <c r="AA52" s="37">
        <f t="shared" si="3"/>
        <v>5972.220240000024</v>
      </c>
      <c r="AB52" s="37">
        <f t="shared" si="4"/>
        <v>5972.220240000024</v>
      </c>
      <c r="AC52" s="38">
        <f t="shared" si="6"/>
        <v>27534.550740000006</v>
      </c>
      <c r="AD52" s="39">
        <v>0.049996894602819926</v>
      </c>
      <c r="AE52" s="40">
        <v>0.08450999947509279</v>
      </c>
      <c r="AF52" s="40">
        <v>-3.3197652972510077</v>
      </c>
      <c r="AG52" s="41">
        <v>0.17878338278931752</v>
      </c>
      <c r="AH52" s="6"/>
      <c r="AI52" s="78">
        <v>-33638400</v>
      </c>
      <c r="AJ52" s="79">
        <v>-910302.66</v>
      </c>
    </row>
    <row r="53" spans="1:36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35</v>
      </c>
      <c r="K53" s="80">
        <v>29</v>
      </c>
      <c r="L53" s="32" t="s">
        <v>44</v>
      </c>
      <c r="M53" s="77">
        <v>75516150</v>
      </c>
      <c r="N53" s="98">
        <v>243582.57431</v>
      </c>
      <c r="O53" s="98">
        <v>161772.10512</v>
      </c>
      <c r="P53" s="99">
        <f t="shared" si="0"/>
        <v>66.41366098468015</v>
      </c>
      <c r="Q53" s="98">
        <v>152096.97652</v>
      </c>
      <c r="R53" s="100">
        <f t="shared" si="1"/>
        <v>106.36115774380812</v>
      </c>
      <c r="S53" s="101">
        <v>261001.03731</v>
      </c>
      <c r="T53" s="98">
        <v>154180.33335</v>
      </c>
      <c r="U53" s="34">
        <f t="shared" si="2"/>
        <v>59.07268987857495</v>
      </c>
      <c r="V53" s="33">
        <v>137805.24062</v>
      </c>
      <c r="W53" s="35">
        <f t="shared" si="5"/>
        <v>111.88277938946788</v>
      </c>
      <c r="X53" s="36"/>
      <c r="Y53" s="33"/>
      <c r="Z53" s="37">
        <f t="shared" si="3"/>
        <v>-17418.463000000018</v>
      </c>
      <c r="AA53" s="37">
        <f t="shared" si="3"/>
        <v>7591.771769999992</v>
      </c>
      <c r="AB53" s="37">
        <f t="shared" si="4"/>
        <v>7591.771769999992</v>
      </c>
      <c r="AC53" s="38">
        <f t="shared" si="6"/>
        <v>14291.7359</v>
      </c>
      <c r="AD53" s="39">
        <v>0.04315256302082829</v>
      </c>
      <c r="AE53" s="40">
        <v>0.0720713782429364</v>
      </c>
      <c r="AF53" s="40">
        <v>-1.1844983141213716</v>
      </c>
      <c r="AG53" s="41">
        <v>-0.8480852143038295</v>
      </c>
      <c r="AH53" s="6"/>
      <c r="AI53" s="78">
        <v>-3283000</v>
      </c>
      <c r="AJ53" s="79">
        <v>6429608.4</v>
      </c>
    </row>
    <row r="54" spans="1:36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36</v>
      </c>
      <c r="K54" s="80">
        <v>10</v>
      </c>
      <c r="L54" s="32" t="s">
        <v>45</v>
      </c>
      <c r="M54" s="77">
        <v>78836603</v>
      </c>
      <c r="N54" s="98">
        <v>269950.0063</v>
      </c>
      <c r="O54" s="98">
        <v>202705.1371</v>
      </c>
      <c r="P54" s="99">
        <f t="shared" si="0"/>
        <v>75.08988048502964</v>
      </c>
      <c r="Q54" s="98">
        <v>181316.78201</v>
      </c>
      <c r="R54" s="100">
        <f t="shared" si="1"/>
        <v>111.79612546224232</v>
      </c>
      <c r="S54" s="101">
        <v>273255.13902</v>
      </c>
      <c r="T54" s="98">
        <v>198176.01875999998</v>
      </c>
      <c r="U54" s="34">
        <f t="shared" si="2"/>
        <v>72.52416897656046</v>
      </c>
      <c r="V54" s="33">
        <v>161360.04029</v>
      </c>
      <c r="W54" s="35">
        <f t="shared" si="5"/>
        <v>122.81604442080794</v>
      </c>
      <c r="X54" s="36"/>
      <c r="Y54" s="33"/>
      <c r="Z54" s="37">
        <f t="shared" si="3"/>
        <v>-3305.132719999994</v>
      </c>
      <c r="AA54" s="37">
        <f t="shared" si="3"/>
        <v>4529.118340000015</v>
      </c>
      <c r="AB54" s="37">
        <f t="shared" si="4"/>
        <v>4529.118340000015</v>
      </c>
      <c r="AC54" s="38">
        <f t="shared" si="6"/>
        <v>19956.74171999999</v>
      </c>
      <c r="AD54" s="39">
        <v>0.05369568790751192</v>
      </c>
      <c r="AE54" s="40">
        <v>0.09732360097323602</v>
      </c>
      <c r="AF54" s="40">
        <v>-22.482409405378952</v>
      </c>
      <c r="AG54" s="41">
        <v>-2.487220447284345</v>
      </c>
      <c r="AH54" s="6"/>
      <c r="AI54" s="78">
        <v>-5068429.42</v>
      </c>
      <c r="AJ54" s="79">
        <v>-2172368.39</v>
      </c>
    </row>
    <row r="55" spans="1:36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80">
        <v>43</v>
      </c>
      <c r="L55" s="32" t="s">
        <v>46</v>
      </c>
      <c r="M55" s="77">
        <v>166872586</v>
      </c>
      <c r="N55" s="98">
        <v>725704.69501</v>
      </c>
      <c r="O55" s="98">
        <v>444000.77838</v>
      </c>
      <c r="P55" s="99">
        <f t="shared" si="0"/>
        <v>61.1820181725408</v>
      </c>
      <c r="Q55" s="98">
        <v>383346.41742</v>
      </c>
      <c r="R55" s="100">
        <f t="shared" si="1"/>
        <v>115.82233671784812</v>
      </c>
      <c r="S55" s="101">
        <v>803320.2862999999</v>
      </c>
      <c r="T55" s="98">
        <v>412554.06126</v>
      </c>
      <c r="U55" s="34">
        <f t="shared" si="2"/>
        <v>51.35611141605501</v>
      </c>
      <c r="V55" s="33">
        <v>347209.28378</v>
      </c>
      <c r="W55" s="35">
        <f t="shared" si="5"/>
        <v>118.81999719840555</v>
      </c>
      <c r="X55" s="36"/>
      <c r="Y55" s="33"/>
      <c r="Z55" s="37">
        <f t="shared" si="3"/>
        <v>-77615.5912899999</v>
      </c>
      <c r="AA55" s="37">
        <f t="shared" si="3"/>
        <v>31446.717119999987</v>
      </c>
      <c r="AB55" s="37">
        <f t="shared" si="4"/>
        <v>31446.717119999987</v>
      </c>
      <c r="AC55" s="38">
        <f t="shared" si="6"/>
        <v>36137.133640000015</v>
      </c>
      <c r="AD55" s="39">
        <v>0.034775808079500974</v>
      </c>
      <c r="AE55" s="40">
        <v>0.060527369318875764</v>
      </c>
      <c r="AF55" s="40">
        <v>-2.554024240928446</v>
      </c>
      <c r="AG55" s="41">
        <v>-1.7750787224471436</v>
      </c>
      <c r="AH55" s="6"/>
      <c r="AI55" s="78">
        <v>-13702638.66</v>
      </c>
      <c r="AJ55" s="79">
        <v>17393171.32</v>
      </c>
    </row>
    <row r="56" spans="1:36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80">
        <v>11</v>
      </c>
      <c r="L56" s="32" t="s">
        <v>47</v>
      </c>
      <c r="M56" s="77">
        <v>144216610</v>
      </c>
      <c r="N56" s="98">
        <v>421212.62182</v>
      </c>
      <c r="O56" s="98">
        <v>326904.57451999997</v>
      </c>
      <c r="P56" s="99">
        <f t="shared" si="0"/>
        <v>77.61034631571381</v>
      </c>
      <c r="Q56" s="98">
        <v>295448.75161000004</v>
      </c>
      <c r="R56" s="100">
        <f t="shared" si="1"/>
        <v>110.64679499865426</v>
      </c>
      <c r="S56" s="101">
        <v>478418.66092</v>
      </c>
      <c r="T56" s="98">
        <v>332693.73255</v>
      </c>
      <c r="U56" s="34">
        <f t="shared" si="2"/>
        <v>69.54029174159497</v>
      </c>
      <c r="V56" s="33">
        <v>308799.41286000004</v>
      </c>
      <c r="W56" s="35">
        <f t="shared" si="5"/>
        <v>107.7378125394406</v>
      </c>
      <c r="X56" s="36"/>
      <c r="Y56" s="33"/>
      <c r="Z56" s="37">
        <f t="shared" si="3"/>
        <v>-57206.039099999995</v>
      </c>
      <c r="AA56" s="37">
        <f t="shared" si="3"/>
        <v>-5789.15803000005</v>
      </c>
      <c r="AB56" s="37">
        <f t="shared" si="4"/>
        <v>-5789.15803000005</v>
      </c>
      <c r="AC56" s="38">
        <f t="shared" si="6"/>
        <v>-13350.661250000005</v>
      </c>
      <c r="AD56" s="39">
        <v>0.255249210360076</v>
      </c>
      <c r="AE56" s="40">
        <v>0.4489861795958051</v>
      </c>
      <c r="AF56" s="40">
        <v>-6.798912943804863</v>
      </c>
      <c r="AG56" s="41">
        <v>-5.7482993197278915</v>
      </c>
      <c r="AH56" s="6"/>
      <c r="AI56" s="78">
        <v>-9169300.26</v>
      </c>
      <c r="AJ56" s="79">
        <v>9740976.2</v>
      </c>
    </row>
    <row r="57" spans="1:36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80">
        <v>44</v>
      </c>
      <c r="L57" s="32" t="s">
        <v>48</v>
      </c>
      <c r="M57" s="77">
        <v>195974179</v>
      </c>
      <c r="N57" s="98">
        <v>511255.04349</v>
      </c>
      <c r="O57" s="98">
        <v>330793.10475</v>
      </c>
      <c r="P57" s="99">
        <f t="shared" si="0"/>
        <v>64.70216948705176</v>
      </c>
      <c r="Q57" s="98">
        <v>311276.09952</v>
      </c>
      <c r="R57" s="100">
        <f t="shared" si="1"/>
        <v>106.26999800501741</v>
      </c>
      <c r="S57" s="101">
        <v>517744.34527</v>
      </c>
      <c r="T57" s="98">
        <v>328445.3425</v>
      </c>
      <c r="U57" s="34">
        <f t="shared" si="2"/>
        <v>63.43774596489665</v>
      </c>
      <c r="V57" s="33">
        <v>302380.59944</v>
      </c>
      <c r="W57" s="35">
        <f t="shared" si="5"/>
        <v>108.61984634869802</v>
      </c>
      <c r="X57" s="36"/>
      <c r="Y57" s="33"/>
      <c r="Z57" s="37">
        <f t="shared" si="3"/>
        <v>-6489.30177999998</v>
      </c>
      <c r="AA57" s="37">
        <f t="shared" si="3"/>
        <v>2347.7622499999707</v>
      </c>
      <c r="AB57" s="37">
        <f t="shared" si="4"/>
        <v>2347.7622499999707</v>
      </c>
      <c r="AC57" s="38">
        <f t="shared" si="6"/>
        <v>8895.500079999969</v>
      </c>
      <c r="AD57" s="39">
        <v>0.06975160335471141</v>
      </c>
      <c r="AE57" s="40">
        <v>0.1309052527621753</v>
      </c>
      <c r="AF57" s="40">
        <v>-3.775231876177857</v>
      </c>
      <c r="AG57" s="41">
        <v>-1.9701269604182226</v>
      </c>
      <c r="AH57" s="6"/>
      <c r="AI57" s="78">
        <v>-13866800</v>
      </c>
      <c r="AJ57" s="79">
        <v>11861535.04</v>
      </c>
    </row>
    <row r="58" spans="1:36" ht="20.25" customHeight="1">
      <c r="A58" s="6"/>
      <c r="B58" s="6"/>
      <c r="C58" s="6"/>
      <c r="D58" s="6"/>
      <c r="E58" s="6"/>
      <c r="F58" s="6"/>
      <c r="G58" s="6"/>
      <c r="H58" s="6"/>
      <c r="I58" s="1"/>
      <c r="J58" s="1">
        <v>40</v>
      </c>
      <c r="K58" s="80">
        <v>12</v>
      </c>
      <c r="L58" s="32" t="s">
        <v>49</v>
      </c>
      <c r="M58" s="77">
        <v>252032069</v>
      </c>
      <c r="N58" s="98">
        <v>831858.5852699999</v>
      </c>
      <c r="O58" s="98">
        <v>575610.08657</v>
      </c>
      <c r="P58" s="99">
        <f t="shared" si="0"/>
        <v>69.19566579735086</v>
      </c>
      <c r="Q58" s="98">
        <v>522961.54691000003</v>
      </c>
      <c r="R58" s="100">
        <f t="shared" si="1"/>
        <v>110.06738257737727</v>
      </c>
      <c r="S58" s="101">
        <v>864397.56291</v>
      </c>
      <c r="T58" s="98">
        <v>560523.88078</v>
      </c>
      <c r="U58" s="34">
        <f t="shared" si="2"/>
        <v>64.84561095857244</v>
      </c>
      <c r="V58" s="33">
        <v>509834.22899000003</v>
      </c>
      <c r="W58" s="35">
        <f t="shared" si="5"/>
        <v>109.94237909259603</v>
      </c>
      <c r="X58" s="36"/>
      <c r="Y58" s="33"/>
      <c r="Z58" s="37">
        <f t="shared" si="3"/>
        <v>-32538.977640000056</v>
      </c>
      <c r="AA58" s="37">
        <f t="shared" si="3"/>
        <v>15086.205790000036</v>
      </c>
      <c r="AB58" s="37">
        <f t="shared" si="4"/>
        <v>15086.205790000036</v>
      </c>
      <c r="AC58" s="38">
        <f t="shared" si="6"/>
        <v>13127.317920000001</v>
      </c>
      <c r="AD58" s="39">
        <v>0.2080841445306057</v>
      </c>
      <c r="AE58" s="40">
        <v>0.3321406938833558</v>
      </c>
      <c r="AF58" s="40">
        <v>-1.543527099008924</v>
      </c>
      <c r="AG58" s="41">
        <v>1.2592592592592593</v>
      </c>
      <c r="AH58" s="6"/>
      <c r="AI58" s="78">
        <v>-14485097.19</v>
      </c>
      <c r="AJ58" s="79">
        <v>83948735.41</v>
      </c>
    </row>
    <row r="59" spans="1:36" ht="20.25" customHeight="1" thickBot="1">
      <c r="A59" s="6"/>
      <c r="B59" s="6"/>
      <c r="C59" s="6"/>
      <c r="D59" s="6"/>
      <c r="E59" s="6"/>
      <c r="F59" s="6"/>
      <c r="G59" s="6"/>
      <c r="H59" s="6"/>
      <c r="I59" s="1"/>
      <c r="J59" s="1">
        <v>41</v>
      </c>
      <c r="K59" s="80">
        <v>13</v>
      </c>
      <c r="L59" s="32" t="s">
        <v>50</v>
      </c>
      <c r="M59" s="77">
        <v>98614562</v>
      </c>
      <c r="N59" s="98">
        <v>248152.28484</v>
      </c>
      <c r="O59" s="98">
        <v>180358.98605</v>
      </c>
      <c r="P59" s="99">
        <f t="shared" si="0"/>
        <v>72.68076784636065</v>
      </c>
      <c r="Q59" s="98">
        <v>169017.79958000002</v>
      </c>
      <c r="R59" s="100">
        <f t="shared" si="1"/>
        <v>106.71005450205968</v>
      </c>
      <c r="S59" s="101">
        <v>263942.40638999996</v>
      </c>
      <c r="T59" s="98">
        <v>165767.5983</v>
      </c>
      <c r="U59" s="34">
        <f t="shared" si="2"/>
        <v>62.80445820254539</v>
      </c>
      <c r="V59" s="33">
        <v>153193.00511000003</v>
      </c>
      <c r="W59" s="35">
        <f t="shared" si="5"/>
        <v>108.20833378193137</v>
      </c>
      <c r="X59" s="36"/>
      <c r="Y59" s="33"/>
      <c r="Z59" s="37">
        <f t="shared" si="3"/>
        <v>-15790.121549999953</v>
      </c>
      <c r="AA59" s="37">
        <f t="shared" si="3"/>
        <v>14591.387749999994</v>
      </c>
      <c r="AB59" s="37">
        <f t="shared" si="4"/>
        <v>14591.387749999994</v>
      </c>
      <c r="AC59" s="38">
        <f t="shared" si="6"/>
        <v>15824.794469999993</v>
      </c>
      <c r="AD59" s="39">
        <v>0.049998421093168516</v>
      </c>
      <c r="AE59" s="40">
        <v>0.09030886052469876</v>
      </c>
      <c r="AF59" s="40">
        <v>-3.943848368593538</v>
      </c>
      <c r="AG59" s="41">
        <v>-1.7893271461716937</v>
      </c>
      <c r="AH59" s="6"/>
      <c r="AI59" s="78">
        <v>-9840241.37</v>
      </c>
      <c r="AJ59" s="79">
        <v>447050.33</v>
      </c>
    </row>
    <row r="60" spans="1:36" ht="20.25" customHeight="1">
      <c r="A60" s="6"/>
      <c r="B60" s="6"/>
      <c r="C60" s="6"/>
      <c r="D60" s="6"/>
      <c r="E60" s="6"/>
      <c r="F60" s="6"/>
      <c r="G60" s="6"/>
      <c r="H60" s="6"/>
      <c r="I60" s="1"/>
      <c r="J60" s="1">
        <v>42</v>
      </c>
      <c r="K60" s="80">
        <v>14</v>
      </c>
      <c r="L60" s="32" t="s">
        <v>51</v>
      </c>
      <c r="M60" s="77">
        <v>325023304</v>
      </c>
      <c r="N60" s="98">
        <v>333052.02407</v>
      </c>
      <c r="O60" s="98">
        <v>245085.98409</v>
      </c>
      <c r="P60" s="99">
        <f t="shared" si="0"/>
        <v>73.58789809921362</v>
      </c>
      <c r="Q60" s="98">
        <v>242458.00472</v>
      </c>
      <c r="R60" s="100">
        <f t="shared" si="1"/>
        <v>101.08389053726434</v>
      </c>
      <c r="S60" s="101">
        <v>333052.02407</v>
      </c>
      <c r="T60" s="98">
        <v>234625.80824</v>
      </c>
      <c r="U60" s="34">
        <f t="shared" si="2"/>
        <v>70.447194817434</v>
      </c>
      <c r="V60" s="33">
        <v>242867.75434</v>
      </c>
      <c r="W60" s="35">
        <f t="shared" si="5"/>
        <v>96.60640576909944</v>
      </c>
      <c r="X60" s="36"/>
      <c r="Y60" s="33"/>
      <c r="Z60" s="37">
        <f t="shared" si="3"/>
        <v>0</v>
      </c>
      <c r="AA60" s="37">
        <f t="shared" si="3"/>
        <v>10460.17585</v>
      </c>
      <c r="AB60" s="37">
        <f t="shared" si="4"/>
        <v>10460.17585</v>
      </c>
      <c r="AC60" s="38">
        <f t="shared" si="6"/>
        <v>-409.7496200000169</v>
      </c>
      <c r="AD60" s="39">
        <v>0.04139405441298004</v>
      </c>
      <c r="AE60" s="40">
        <v>0.07412297646694198</v>
      </c>
      <c r="AF60" s="40">
        <v>-3.912120397742542</v>
      </c>
      <c r="AG60" s="41">
        <v>-8.045226130653266</v>
      </c>
      <c r="AH60" s="6"/>
      <c r="AI60" s="82">
        <v>-40951926.45</v>
      </c>
      <c r="AJ60" s="83">
        <v>31280182.48</v>
      </c>
    </row>
    <row r="61" spans="1:36" ht="20.25" customHeight="1">
      <c r="A61" s="1"/>
      <c r="B61" s="1"/>
      <c r="C61" s="1"/>
      <c r="D61" s="1"/>
      <c r="E61" s="1"/>
      <c r="F61" s="1"/>
      <c r="G61" s="1"/>
      <c r="H61" s="1"/>
      <c r="I61" s="1"/>
      <c r="J61" s="1">
        <v>43</v>
      </c>
      <c r="K61" s="81">
        <v>45</v>
      </c>
      <c r="L61" s="32" t="s">
        <v>52</v>
      </c>
      <c r="M61" s="77">
        <v>72906330</v>
      </c>
      <c r="N61" s="98">
        <v>106716.712</v>
      </c>
      <c r="O61" s="98">
        <v>80900.37249</v>
      </c>
      <c r="P61" s="99">
        <f t="shared" si="0"/>
        <v>75.80853174149517</v>
      </c>
      <c r="Q61" s="98">
        <v>80007.57952</v>
      </c>
      <c r="R61" s="100">
        <f t="shared" si="1"/>
        <v>101.11588548904523</v>
      </c>
      <c r="S61" s="101">
        <v>117576.02620000001</v>
      </c>
      <c r="T61" s="98">
        <v>80251.67883</v>
      </c>
      <c r="U61" s="34">
        <f t="shared" si="2"/>
        <v>68.25513790837745</v>
      </c>
      <c r="V61" s="33">
        <v>76416.923</v>
      </c>
      <c r="W61" s="35">
        <f t="shared" si="5"/>
        <v>105.0182023555175</v>
      </c>
      <c r="X61" s="36"/>
      <c r="Y61" s="33"/>
      <c r="Z61" s="37">
        <f t="shared" si="3"/>
        <v>-10859.314200000008</v>
      </c>
      <c r="AA61" s="37">
        <f t="shared" si="3"/>
        <v>648.6936599999899</v>
      </c>
      <c r="AB61" s="37">
        <f t="shared" si="4"/>
        <v>648.6936599999899</v>
      </c>
      <c r="AC61" s="38">
        <f t="shared" si="6"/>
        <v>3590.656520000004</v>
      </c>
      <c r="AD61" s="42">
        <v>0</v>
      </c>
      <c r="AE61" s="43">
        <v>0</v>
      </c>
      <c r="AF61" s="43">
        <v>23.225370310270716</v>
      </c>
      <c r="AG61" s="44"/>
      <c r="AH61" s="1"/>
      <c r="AI61" s="78">
        <v>-8662831</v>
      </c>
      <c r="AJ61" s="79">
        <v>2738914.53</v>
      </c>
    </row>
    <row r="62" spans="1:36" ht="20.25" customHeight="1" thickBot="1">
      <c r="A62" s="6"/>
      <c r="B62" s="6"/>
      <c r="C62" s="6"/>
      <c r="D62" s="6"/>
      <c r="E62" s="6"/>
      <c r="F62" s="6"/>
      <c r="G62" s="6"/>
      <c r="H62" s="6"/>
      <c r="I62" s="6"/>
      <c r="J62" s="6"/>
      <c r="K62" s="5"/>
      <c r="L62" s="48" t="s">
        <v>53</v>
      </c>
      <c r="M62" s="49">
        <f>SUM(M19:M61)</f>
        <v>9942101520.17</v>
      </c>
      <c r="N62" s="102">
        <f>SUM(N19:N61)</f>
        <v>29699001.86419</v>
      </c>
      <c r="O62" s="102">
        <f>SUM(O19:O61)</f>
        <v>18860233.550499994</v>
      </c>
      <c r="P62" s="103">
        <f t="shared" si="0"/>
        <v>63.50460408314594</v>
      </c>
      <c r="Q62" s="102">
        <f>SUM(Q19:Q61)</f>
        <v>17865340.856999997</v>
      </c>
      <c r="R62" s="104">
        <f>O62/Q62*100</f>
        <v>105.56884249488125</v>
      </c>
      <c r="S62" s="102">
        <f>SUM(S19:S61)</f>
        <v>31105219.895080004</v>
      </c>
      <c r="T62" s="102">
        <f>SUM(T19:T61)</f>
        <v>18469009.262270004</v>
      </c>
      <c r="U62" s="52">
        <f t="shared" si="2"/>
        <v>59.375916082790006</v>
      </c>
      <c r="V62" s="50">
        <f>SUM(V19:V61)</f>
        <v>17344599.10305</v>
      </c>
      <c r="W62" s="51">
        <f>T62/V62*100</f>
        <v>106.48276822392671</v>
      </c>
      <c r="X62" s="53">
        <f>SUM(X19:X61)</f>
        <v>0</v>
      </c>
      <c r="Y62" s="54">
        <f>SUM(Y19:Y61)</f>
        <v>0</v>
      </c>
      <c r="Z62" s="55">
        <f>SUM(Z19:Z61)</f>
        <v>-1406218.0308900003</v>
      </c>
      <c r="AA62" s="55">
        <f>SUM(AA19:AA61)</f>
        <v>391224.28823000006</v>
      </c>
      <c r="AB62" s="55">
        <f>SUM(AB19:AB61)</f>
        <v>391224.28823000006</v>
      </c>
      <c r="AC62" s="56">
        <f t="shared" si="6"/>
        <v>520741.7539499961</v>
      </c>
      <c r="AD62" s="57" t="s">
        <v>54</v>
      </c>
      <c r="AE62" s="58" t="s">
        <v>55</v>
      </c>
      <c r="AI62" s="84">
        <f>SUM(AI19:AI61)</f>
        <v>-922006965.6800001</v>
      </c>
      <c r="AJ62" s="84">
        <f>SUM(AJ19:AJ61)</f>
        <v>714313826.7900003</v>
      </c>
    </row>
    <row r="63" spans="1:31" ht="20.25" customHeigh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1"/>
      <c r="L63" s="59"/>
      <c r="M63" s="60"/>
      <c r="N63" s="98" t="e">
        <f>#REF!/1000</f>
        <v>#REF!</v>
      </c>
      <c r="O63" s="98" t="e">
        <f>#REF!/1000</f>
        <v>#REF!</v>
      </c>
      <c r="P63" s="105">
        <v>66.7</v>
      </c>
      <c r="Q63" s="105">
        <f>SUM(Q19:Q62)</f>
        <v>35730681.713999994</v>
      </c>
      <c r="R63" s="105"/>
      <c r="S63" s="105"/>
      <c r="T63" s="105"/>
      <c r="U63" s="60"/>
      <c r="V63" s="60"/>
      <c r="W63" s="61"/>
      <c r="X63" s="62"/>
      <c r="Y63" s="62"/>
      <c r="Z63" s="60"/>
      <c r="AA63" s="60"/>
      <c r="AB63" s="85">
        <v>1924530.66369</v>
      </c>
      <c r="AC63" s="60"/>
      <c r="AD63" s="57"/>
      <c r="AE63" s="58"/>
    </row>
    <row r="64" spans="1:31" ht="12.75" customHeight="1" hidden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1"/>
      <c r="M64" s="1"/>
      <c r="N64" s="98" t="e">
        <f>#REF!/1000</f>
        <v>#REF!</v>
      </c>
      <c r="O64" s="98" t="e">
        <f>#REF!/1000</f>
        <v>#REF!</v>
      </c>
      <c r="P64" s="106"/>
      <c r="Q64" s="106"/>
      <c r="R64" s="106"/>
      <c r="S64" s="106"/>
      <c r="T64" s="106"/>
      <c r="U64" s="1"/>
      <c r="V64" s="1"/>
      <c r="W64" s="61"/>
      <c r="X64" s="1"/>
      <c r="Y64" s="1"/>
      <c r="Z64" s="1"/>
      <c r="AA64" s="1"/>
      <c r="AB64" s="63">
        <f>AB63+AB62</f>
        <v>2315754.95192</v>
      </c>
      <c r="AC64" s="1"/>
      <c r="AD64" s="6"/>
      <c r="AE64" s="6"/>
    </row>
    <row r="65" ht="21.75" customHeight="1">
      <c r="W65" s="61"/>
    </row>
    <row r="66" spans="12:23" ht="98.25" customHeight="1">
      <c r="L66" s="120" t="s">
        <v>61</v>
      </c>
      <c r="M66" s="121"/>
      <c r="N66" s="121"/>
      <c r="O66" s="121"/>
      <c r="P66" s="121"/>
      <c r="Q66" s="107"/>
      <c r="R66" s="107"/>
      <c r="S66" s="119" t="s">
        <v>60</v>
      </c>
      <c r="T66" s="119"/>
      <c r="U66" s="119"/>
      <c r="W66" s="61"/>
    </row>
    <row r="67" spans="23:28" ht="12.75">
      <c r="W67" s="86"/>
      <c r="AB67" s="64" t="s">
        <v>59</v>
      </c>
    </row>
  </sheetData>
  <sheetProtection/>
  <autoFilter ref="A18:AJ18"/>
  <mergeCells count="7">
    <mergeCell ref="K3:AC3"/>
    <mergeCell ref="L4:AC4"/>
    <mergeCell ref="N15:R15"/>
    <mergeCell ref="S15:W15"/>
    <mergeCell ref="Z15:AC15"/>
    <mergeCell ref="S66:U66"/>
    <mergeCell ref="L66:P66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Shulgina</cp:lastModifiedBy>
  <cp:lastPrinted>2018-10-19T07:46:46Z</cp:lastPrinted>
  <dcterms:created xsi:type="dcterms:W3CDTF">2007-02-26T07:16:01Z</dcterms:created>
  <dcterms:modified xsi:type="dcterms:W3CDTF">2018-10-19T07:47:18Z</dcterms:modified>
  <cp:category/>
  <cp:version/>
  <cp:contentType/>
  <cp:contentStatus/>
</cp:coreProperties>
</file>