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665" windowWidth="11805" windowHeight="4845" activeTab="0"/>
  </bookViews>
  <sheets>
    <sheet name="на 01.07.2018" sheetId="1" r:id="rId1"/>
  </sheets>
  <definedNames>
    <definedName name="_col1">#REF!</definedName>
    <definedName name="_col10">#REF!</definedName>
    <definedName name="_col11">#REF!</definedName>
    <definedName name="_col12">#REF!</definedName>
    <definedName name="_col13">#REF!</definedName>
    <definedName name="_col14">#REF!</definedName>
    <definedName name="_col15">#REF!</definedName>
    <definedName name="_col16">#REF!</definedName>
    <definedName name="_col17">#REF!</definedName>
    <definedName name="_col18">#REF!</definedName>
    <definedName name="_col19">#REF!</definedName>
    <definedName name="_col2">#REF!</definedName>
    <definedName name="_col20">#REF!</definedName>
    <definedName name="_col21">#REF!</definedName>
    <definedName name="_col22">#REF!</definedName>
    <definedName name="_col23">#REF!</definedName>
    <definedName name="_col24">#REF!</definedName>
    <definedName name="_col25">#REF!</definedName>
    <definedName name="_col26">#REF!</definedName>
    <definedName name="_col27">#REF!</definedName>
    <definedName name="_col28">#REF!</definedName>
    <definedName name="_col29">#REF!</definedName>
    <definedName name="_col3">#REF!</definedName>
    <definedName name="_col4">#REF!</definedName>
    <definedName name="_col5">#REF!</definedName>
    <definedName name="_col6">#REF!</definedName>
    <definedName name="_col7">#REF!</definedName>
    <definedName name="_col8">#REF!</definedName>
    <definedName name="_col9">#REF!</definedName>
    <definedName name="_End1">#REF!</definedName>
    <definedName name="_End10">#REF!</definedName>
    <definedName name="_End2">#REF!</definedName>
    <definedName name="_End3">#REF!</definedName>
    <definedName name="_End4">#REF!</definedName>
    <definedName name="_End5">#REF!</definedName>
    <definedName name="_End6">#REF!</definedName>
    <definedName name="_End7">#REF!</definedName>
    <definedName name="_End8">#REF!</definedName>
    <definedName name="_End9">#REF!</definedName>
    <definedName name="_xlnm._FilterDatabase" localSheetId="0" hidden="1">'на 01.07.2018'!$A$6:$I$527</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'на 01.07.2018'!$6:$6</definedName>
    <definedName name="_xlnm.Print_Area" localSheetId="0">'на 01.07.2018'!$A$1:$I$528</definedName>
  </definedNames>
  <calcPr fullCalcOnLoad="1"/>
</workbook>
</file>

<file path=xl/sharedStrings.xml><?xml version="1.0" encoding="utf-8"?>
<sst xmlns="http://schemas.openxmlformats.org/spreadsheetml/2006/main" count="1125" uniqueCount="1043">
  <si>
    <t>Наименование показателя</t>
  </si>
  <si>
    <t>Код по бюджетной классификации</t>
  </si>
  <si>
    <t>% исполнения</t>
  </si>
  <si>
    <t>к закону о бюджете</t>
  </si>
  <si>
    <t>к уточненному плану</t>
  </si>
  <si>
    <t>(тыс. руб.)</t>
  </si>
  <si>
    <t>справочно</t>
  </si>
  <si>
    <t>Факт за аналогичный период прошлого года</t>
  </si>
  <si>
    <t>Темп роста поступлений к аналогичному периоду прошлого года, %</t>
  </si>
  <si>
    <t>Г.А. Яковлева</t>
  </si>
  <si>
    <t>Заместитель начальника управления сводного бюджетного
планирования и анализа исполнения бюджета</t>
  </si>
  <si>
    <t>Доходы бюджета - Всего</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</si>
  <si>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</si>
  <si>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</si>
  <si>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</si>
  <si>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</si>
  <si>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</si>
  <si>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</si>
  <si>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</si>
  <si>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</si>
  <si>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</si>
  <si>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</si>
  <si>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</si>
  <si>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</si>
  <si>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</si>
  <si>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</si>
  <si>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Акцизы на пиво, производимое на территории Российской Федерации</t>
  </si>
  <si>
    <t>Акцизы на сидр, пуаре, медовуху, производимые на территории Российской Федерации</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</si>
  <si>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4</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</si>
  <si>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</si>
  <si>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</si>
  <si>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</si>
  <si>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</si>
  <si>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</si>
  <si>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</si>
  <si>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Акцизы на средние дистилляты, производимые на территории Российской Федерации</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</si>
  <si>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</si>
  <si>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</si>
  <si>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</si>
  <si>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</si>
  <si>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</si>
  <si>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</si>
  <si>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</si>
  <si>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 (за налоговые периоды, истекшие до 1 января 2016 года)</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</si>
  <si>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</si>
  <si>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</si>
  <si>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</si>
  <si>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</si>
  <si>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</si>
  <si>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</si>
  <si>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</si>
  <si>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</si>
  <si>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</si>
  <si>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</si>
  <si>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</si>
  <si>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(за исключением полезных ископаемых в виде природных алмазов)</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</si>
  <si>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</si>
  <si>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</si>
  <si>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</si>
  <si>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</si>
  <si>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</si>
  <si>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</si>
  <si>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</si>
  <si>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</si>
  <si>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</si>
  <si>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</si>
  <si>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</si>
  <si>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</si>
  <si>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</si>
  <si>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</si>
  <si>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</si>
  <si>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</si>
  <si>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</si>
  <si>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</si>
  <si>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</si>
  <si>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</si>
  <si>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выдачу разрешения на выброс вредных (загрязняющих) веществ в атмосферный воздух</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</si>
  <si>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</si>
  <si>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</si>
  <si>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</si>
  <si>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</si>
  <si>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</si>
  <si>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</si>
  <si>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</si>
  <si>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 мобилизуемый на территориях муниципальных районов</t>
  </si>
  <si>
    <t>Платежи за пользование природными ресурсами</t>
  </si>
  <si>
    <t>Платежи за добычу полезных ископаемых</t>
  </si>
  <si>
    <t>Платежи за добычу подземных вод</t>
  </si>
  <si>
    <t>Отчисления на воспроизводство минерально-сырьевой базы</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</si>
  <si>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</si>
  <si>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Налоги на имущество</t>
  </si>
  <si>
    <t>Налог на имущество предприятий</t>
  </si>
  <si>
    <t>Налог на пользователей автомобильных дорог</t>
  </si>
  <si>
    <t>Прочие налоги и сборы (по отмененным федеральным налогам и сборам)</t>
  </si>
  <si>
    <t>Налог на покупку иностранных денежных знаков и платежных документов, выраженных в иностранной валюте</t>
  </si>
  <si>
    <t>Прочие налоги и сборы (по отмененным налогам и сборам субъектов Российской Федерации)</t>
  </si>
  <si>
    <t>Налог с продаж</t>
  </si>
  <si>
    <t>Налог, взимаемый в виде стоимости патента в связи с применением упрощенной системы налогообложения</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</si>
  <si>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</si>
  <si>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</si>
  <si>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</si>
  <si>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</si>
  <si>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</si>
  <si>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</si>
  <si>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</si>
  <si>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</si>
  <si>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</si>
  <si>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</si>
  <si>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</si>
  <si>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</si>
  <si>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</si>
  <si>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</si>
  <si>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</si>
  <si>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</si>
  <si>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</si>
  <si>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</si>
  <si>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</si>
  <si>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</si>
  <si>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передвижными объектами</t>
  </si>
  <si>
    <t>Плата за сбросы загрязняющих веществ в водные объекты</t>
  </si>
  <si>
    <t>Плата за размещение отходов производства и потребления</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</si>
  <si>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</si>
  <si>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</si>
  <si>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</si>
  <si>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</si>
  <si>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</si>
  <si>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</si>
  <si>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</si>
  <si>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</si>
  <si>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</si>
  <si>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</si>
  <si>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</si>
  <si>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</si>
  <si>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</si>
  <si>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(РАБОТ)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</si>
  <si>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</si>
  <si>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</si>
  <si>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</si>
  <si>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информации из реестра дисквалифицированных лиц</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</si>
  <si>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</si>
  <si>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</si>
  <si>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</si>
  <si>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</si>
  <si>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</si>
  <si>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</si>
  <si>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</si>
  <si>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</si>
  <si>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</si>
  <si>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Прочие доходы от компенсации затрат государства</t>
  </si>
  <si>
    <t>Прочие доходы от компенсации затрат бюджетов субъектов Российской Федерации</t>
  </si>
  <si>
    <t>ДОХОДЫ ОТ ПРОДАЖИ МАТЕРИАЛЬНЫХ И НЕМАТЕРИАЛЬНЫХ АКТИВОВ</t>
  </si>
  <si>
    <t>Доходы от продажи квартир</t>
  </si>
  <si>
    <t>Доходы от продажи квартир, находящихся в собственности субъектов Российской Федерации</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</si>
  <si>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</si>
  <si>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</si>
  <si>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</si>
  <si>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</si>
  <si>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</si>
  <si>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</si>
  <si>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</si>
  <si>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</si>
  <si>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</si>
  <si>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</si>
  <si>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</si>
  <si>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</si>
  <si>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</si>
  <si>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</si>
  <si>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Денежные взыскания (штрафы) за нарушение бюджетного законодательства Российской Федерации</t>
  </si>
  <si>
    <t>Денежные взыскания (штрафы) за нарушение бюджетного законодательства (в части бюджетов субъектов Российской Федерации)</t>
  </si>
  <si>
    <t>Денежные взыскания (штрафы) и иные суммы, взыскиваемые с лиц, виновных в совершении преступлений, и в возмещение ущерба имуществу</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</si>
  <si>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t>
  </si>
  <si>
    <t>Доходы от возмещения ущерба при возникновении страховых случаев</t>
  </si>
  <si>
    <t>Доходы от возмещения ущерба при возникновении страховых случаев, когда выгодоприобретателями выступают получатели средств бюджетов субъектов Российской Федерации</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</si>
  <si>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</si>
  <si>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</si>
  <si>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Денежные взыскания (штрафы) за нарушение водного законодательства</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</si>
  <si>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</si>
  <si>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Денежные взыскания (штрафы) за нарушение законодательства о рекламе</t>
  </si>
  <si>
    <t>Денежные взыскания (штрафы) за нарушение законодательства Российской Федерации о пожарной безопасности</t>
  </si>
  <si>
    <t>Денежные взыскания (штрафы) за правонарушения в области дорожного движения</t>
  </si>
  <si>
    <t>Денежные взыскания (штрафы) за нарушение правил перевозки крупногабаритных и тяжеловесных грузов по автомобильным дорогам общего пользования</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</si>
  <si>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</si>
  <si>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Денежные взыскания (штрафы) за нарушение законодательства Российской Федерации о безопасности дорожного движения</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</si>
  <si>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</si>
  <si>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</si>
  <si>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</si>
  <si>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</si>
  <si>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Денежные взыскания (штрафы) за нарушение условий договоров (соглашений) о предоставлении бюджетных кредитов</t>
  </si>
  <si>
    <t>Денежные взыскания (штрафы) за нарушение условий договоров (соглашений) о предоставлении бюджетных кредитов за счет средств бюджетов субъектов Российской Федерации</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</si>
  <si>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</si>
  <si>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</si>
  <si>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</si>
  <si>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субъектов Российской Федерации</t>
  </si>
  <si>
    <t>ПРОЧИЕ НЕНАЛОГОВЫЕ ДОХОДЫ</t>
  </si>
  <si>
    <t>Невыясненные поступления</t>
  </si>
  <si>
    <t>Невыясненные поступления, зачисляемые в бюджеты субъектов Российской Федерации</t>
  </si>
  <si>
    <t>Прочие неналоговые доходы</t>
  </si>
  <si>
    <t>Прочие неналоговые доходы бюджетов субъектов Российской Федерации</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</si>
  <si>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</si>
  <si>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</si>
  <si>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</si>
  <si>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</si>
  <si>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</si>
  <si>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 и иные цели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</si>
  <si>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</si>
  <si>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</si>
  <si>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</si>
  <si>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бюджетной системы Российской Федерации (межбюджетные субсидии)</t>
  </si>
  <si>
    <t>Субсидии бюджетам на реализацию федеральных целевых программ</t>
  </si>
  <si>
    <t>Субсидии бюджетам субъектов Российской Федерации на реализацию федеральных целевых программ</t>
  </si>
  <si>
    <t>Субсидии бюджетам на софинансирование капитальных вложений в объекты государственной (муниципальной) собственности</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</si>
  <si>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</si>
  <si>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Субсидии бюджетам на реализацию мероприятий государственной программы Российской Федерации "Доступная среда" на 2011 - 2020 годы</t>
  </si>
  <si>
    <t>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</si>
  <si>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</si>
  <si>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на адресную финансовую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</si>
  <si>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адресную финансовую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</si>
  <si>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</si>
  <si>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</si>
  <si>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</si>
  <si>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</si>
  <si>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</si>
  <si>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</si>
  <si>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</si>
  <si>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</si>
  <si>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</si>
  <si>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</si>
  <si>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</si>
  <si>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</si>
  <si>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</si>
  <si>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на поддержку творческой деятельности и техническое оснащение детских и кукольных театров</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</si>
  <si>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</si>
  <si>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Субсидия бюджетам на поддержку отрасли культуры</t>
  </si>
  <si>
    <t>Субсидия бюджетам субъектов Российской Федерации на поддержку отрасли культуры</t>
  </si>
  <si>
    <t>Субсидии бюджетам на реализацию мероприятий по содействию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</si>
  <si>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содействию созданию в субъектах Российской Федерации новых мест в общеобразовательных организациях</t>
  </si>
  <si>
    <t>Субсидии бюджетам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</si>
  <si>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</si>
  <si>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</si>
  <si>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Субсидии бюджетам субъектов Российской Федерации на повышение продуктивности в молочном скотоводстве</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</si>
  <si>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</si>
  <si>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Субсидии бюджетам субъектов Российской Федерации на возмещение части процентной ставки по инвестиционным кредитам (займам) в агропромышленном комплексе</t>
  </si>
  <si>
    <t>Субсидии бюджетам субъектов Российской Федерации на  закупку авиационной услуги органами государственной власти субъектов Российской Федерации для оказания медицинской помощи с применением авиации</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</si>
  <si>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</si>
  <si>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</si>
  <si>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на поддержку обустройства мест массового отдыха населения (городских парков)</t>
  </si>
  <si>
    <t>Субсидии бюджетам субъектов Российской Федерации на поддержку обустройства мест массового отдыха населения (городских парков)</t>
  </si>
  <si>
    <t>Прочие субсидии</t>
  </si>
  <si>
    <t>Прочие субсидии бюджетам субъектов Российской Федерации</t>
  </si>
  <si>
    <t>Субвенции бюджетам бюджетной системы Российской Федерации</t>
  </si>
  <si>
    <t>Субвенции бюджетам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</si>
  <si>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</si>
  <si>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</si>
  <si>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</si>
  <si>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</si>
  <si>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водных отношений</t>
  </si>
  <si>
    <t>Субвенции бюджетам на осуществление отдельных полномочий в области лесных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</si>
  <si>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</si>
  <si>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</si>
  <si>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</si>
  <si>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</si>
  <si>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</si>
  <si>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</si>
  <si>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</si>
  <si>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</si>
  <si>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</si>
  <si>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</si>
  <si>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</si>
  <si>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на оплату жилищно-коммунальных услуг отдельным категориям граждан</t>
  </si>
  <si>
    <t>Субвенции бюджетам субъектов Российской Федерации на оплату жилищно-коммунальных услуг отдельным категориям граждан</t>
  </si>
  <si>
    <t>Субвенции бюджетам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</si>
  <si>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</si>
  <si>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</si>
  <si>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</si>
  <si>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</si>
  <si>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</si>
  <si>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</si>
  <si>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</si>
  <si>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</si>
  <si>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</si>
  <si>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</si>
  <si>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</si>
  <si>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на обеспечение жильем граждан, уволенных с военной службы (службы), и приравненных к ним лиц</t>
  </si>
  <si>
    <t>Субвенции бюджетам субъектов Российской Федерации на обеспечение жильем граждан, уволенных с военной службы (службы), и приравненных к ним лиц</t>
  </si>
  <si>
    <t>Субвенции бюджетам на выполнение полномочий Российской Федерации по осуществлению ежемесячной выплаты в связи с рождением (усыновлением) первого ребенка</t>
  </si>
  <si>
    <t>Субвенции бюджетам субъектов Российской Федерации на выполнение полномочий Российской Федерации по осуществлению ежемесячной выплаты в связи с рождением (усыновлением) первого ребенка</t>
  </si>
  <si>
    <t>Единая субвенция бюджетам субъектов Российской Федерации и бюджету г. Байконура</t>
  </si>
  <si>
    <t>Иные межбюджетные трансферты</t>
  </si>
  <si>
    <t>Межбюджетные трансферты, передаваемые бюджетам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</si>
  <si>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</si>
  <si>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на обеспечение членов Совета Федерации и их помощников в субъектах Российской Федерации</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</si>
  <si>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</si>
  <si>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</si>
  <si>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</si>
  <si>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</si>
  <si>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БЕЗВОЗМЕЗДНЫЕ ПОСТУПЛЕНИЯ ОТ НЕГОСУДАРСТВЕННЫХ ОРГАНИЗАЦИЙ</t>
  </si>
  <si>
    <t>Безвозмездные поступления от негосударственных организаций в бюджеты субъектов Российской Федерации</t>
  </si>
  <si>
    <t>Предоставление негосударственными организациями грантов для получателей средств бюджетов субъектов Российской Федерации</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</si>
  <si>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</si>
  <si>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</si>
  <si>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организациями остатков субсидий прошлых лет</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</si>
  <si>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</si>
  <si>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</si>
  <si>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бюджетными учреждениями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</si>
  <si>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</si>
  <si>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Доходы бюджетов субъектов Российской Федерации от возврата остатков субсидий на создание в общеобразовательных организациях, расположенных в сельской местности, условий для занятий физической культурой и спортом из бюджетов муниципальных образований</t>
  </si>
  <si>
    <t>Доходы бюджетов субъектов Российской Федерации от возврата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муниципальных образований</t>
  </si>
  <si>
    <t>Доходы бюджетов субъектов Российской Федерации от возврата остатков субсидий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 из бюджетов муниципальных образований</t>
  </si>
  <si>
    <t>Доходы бюджетов субъектов Российской Федерации от возврата остатков субсидий на поддержку обустройства мест массового отдыха населения (городских парков) из бюджетов муниципальных образований</t>
  </si>
  <si>
    <t>Доходы бюджетов субъектов Российской Федерации от возврата остатков субвенций  на обеспечение жильем граждан, уволенных с военной службы (службы), и приравненных к ним лиц из бюджетов муниципальных образований</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</si>
  <si>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</si>
  <si>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</si>
  <si>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</si>
  <si>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Возврат остатков субсидий на мероприятия государственной программы Российской Федерации "Доступная среда" на 2011 - 2020 годы из бюджетов субъектов Российской Федерации</t>
  </si>
  <si>
    <t>Возврат остатков субсидий на развитие семейных животноводческих ферм из бюджетов субъектов Российской Федерации</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</si>
  <si>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</si>
  <si>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Возврат остатков субсидий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из бюджетов субъектов Российской Федерации</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</si>
  <si>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</si>
  <si>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Возврат остатков субсидий на создание в общеобразовательных организациях, расположенных в сельской местности, условий для занятий физической культурой и спортом из бюджетов субъектов Российской Федерации</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</si>
  <si>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</si>
  <si>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Возврат остатков субсидий на реализацию мероприятий по содействию создания в субъектах Российской Федерации новых мест в общеобразовательных организациях из бюджетов субъектов Российской Федерации</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</si>
  <si>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субъектов Российской Федерации</t>
  </si>
  <si>
    <t>Возврат остатков субсидий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 из бюджетов субъектов</t>
  </si>
  <si>
    <t>Возврат остатков субсидий на поддержку обустройства мест массового отдыха населения (городских парков) из бюджетов субъектов Российской Федерации</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</si>
  <si>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</si>
  <si>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</si>
  <si>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Возврат остатков субвенций  на оплату жилищно-коммунальных услуг отдельным категориям граждан из бюджетов субъектов Российской Федерации</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</si>
  <si>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</si>
  <si>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Возврат остатков субвенций  на обеспечение жильем граждан, уволенных с военной службы (службы), и приравненных к ним лиц из бюджетов субъектов Российской Федерации</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</si>
  <si>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</si>
  <si>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00010000000000000000</t>
  </si>
  <si>
    <t>00010100000000000000</t>
  </si>
  <si>
    <t>00010101000000000110</t>
  </si>
  <si>
    <t>00010101010000000110</t>
  </si>
  <si>
    <t>00010101012020000110</t>
  </si>
  <si>
    <t>00010101014020000110</t>
  </si>
  <si>
    <t>00010102000010000110</t>
  </si>
  <si>
    <t>00010102010010000110</t>
  </si>
  <si>
    <t>00010102020010000110</t>
  </si>
  <si>
    <t>00010102030010000110</t>
  </si>
  <si>
    <t>00010102040010000110</t>
  </si>
  <si>
    <t>00010300000000000000</t>
  </si>
  <si>
    <t>00010302000010000110</t>
  </si>
  <si>
    <t>00010302090010000110</t>
  </si>
  <si>
    <t>00010302100010000110</t>
  </si>
  <si>
    <t>00010302120010000110</t>
  </si>
  <si>
    <t>00010302130010000110</t>
  </si>
  <si>
    <t>00010302140010000110</t>
  </si>
  <si>
    <t>00010302142010000110</t>
  </si>
  <si>
    <t>00010302230010000110</t>
  </si>
  <si>
    <t>00010302240010000110</t>
  </si>
  <si>
    <t>00010302250010000110</t>
  </si>
  <si>
    <t>00010302260010000110</t>
  </si>
  <si>
    <t>00010302330010000110</t>
  </si>
  <si>
    <t>00010500000000000000</t>
  </si>
  <si>
    <t>00010501000000000110</t>
  </si>
  <si>
    <t>00010501010010000110</t>
  </si>
  <si>
    <t>00010501011010000110</t>
  </si>
  <si>
    <t>00010501012010000110</t>
  </si>
  <si>
    <t>00010501020010000110</t>
  </si>
  <si>
    <t>00010501021010000110</t>
  </si>
  <si>
    <t>00010501022010000110</t>
  </si>
  <si>
    <t>00010501050010000110</t>
  </si>
  <si>
    <t>00010600000000000000</t>
  </si>
  <si>
    <t>00010602000020000110</t>
  </si>
  <si>
    <t>00010602010020000110</t>
  </si>
  <si>
    <t>00010602020020000110</t>
  </si>
  <si>
    <t>00010604000020000110</t>
  </si>
  <si>
    <t>00010604011020000110</t>
  </si>
  <si>
    <t>00010604012020000110</t>
  </si>
  <si>
    <t>00010605000020000110</t>
  </si>
  <si>
    <t>00010700000000000000</t>
  </si>
  <si>
    <t>00010701000010000110</t>
  </si>
  <si>
    <t>00010701020010000110</t>
  </si>
  <si>
    <t>00010701030010000110</t>
  </si>
  <si>
    <t>00010704000010000110</t>
  </si>
  <si>
    <t>00010704010010000110</t>
  </si>
  <si>
    <t>00010704030010000110</t>
  </si>
  <si>
    <t>00010800000000000000</t>
  </si>
  <si>
    <t>00010806000010000110</t>
  </si>
  <si>
    <t>00010807000010000110</t>
  </si>
  <si>
    <t>00010807010010000110</t>
  </si>
  <si>
    <t>00010807020010000110</t>
  </si>
  <si>
    <t>00010807080010000110</t>
  </si>
  <si>
    <t>00010807082010000110</t>
  </si>
  <si>
    <t>00010807100010000110</t>
  </si>
  <si>
    <t>00010807110010000110</t>
  </si>
  <si>
    <t>00010807120010000110</t>
  </si>
  <si>
    <t>00010807130010000110</t>
  </si>
  <si>
    <t>00010807140010000110</t>
  </si>
  <si>
    <t>00010807141010000110</t>
  </si>
  <si>
    <t>00010807142010000110</t>
  </si>
  <si>
    <t>00010807160010000110</t>
  </si>
  <si>
    <t>00010807170010000110</t>
  </si>
  <si>
    <t>00010807172010000110</t>
  </si>
  <si>
    <t>00010807260010000110</t>
  </si>
  <si>
    <t>00010807262010000110</t>
  </si>
  <si>
    <t>00010807280010000110</t>
  </si>
  <si>
    <t>00010807282010000110</t>
  </si>
  <si>
    <t>00010807380010000110</t>
  </si>
  <si>
    <t>00010807390010000110</t>
  </si>
  <si>
    <t>00010807400010000110</t>
  </si>
  <si>
    <t>00010900000000000000</t>
  </si>
  <si>
    <t>00010901000000000110</t>
  </si>
  <si>
    <t>00010901030050000110</t>
  </si>
  <si>
    <t>00010903000000000110</t>
  </si>
  <si>
    <t>00010903020000000110</t>
  </si>
  <si>
    <t>00010903023010000110</t>
  </si>
  <si>
    <t>00010903080000000110</t>
  </si>
  <si>
    <t>00010903082020000110</t>
  </si>
  <si>
    <t>00010904000000000110</t>
  </si>
  <si>
    <t>00010904010020000110</t>
  </si>
  <si>
    <t>00010904030010000110</t>
  </si>
  <si>
    <t>00010905000010000110</t>
  </si>
  <si>
    <t>00010905040010000110</t>
  </si>
  <si>
    <t>00010906000020000110</t>
  </si>
  <si>
    <t>00010906010020000110</t>
  </si>
  <si>
    <t>00010911000020000110</t>
  </si>
  <si>
    <t>00010911010020000110</t>
  </si>
  <si>
    <t>00011100000000000000</t>
  </si>
  <si>
    <t>00011101000000000120</t>
  </si>
  <si>
    <t>00011101020020000120</t>
  </si>
  <si>
    <t>00011103000000000120</t>
  </si>
  <si>
    <t>00011103020020000120</t>
  </si>
  <si>
    <t>00011105000000000120</t>
  </si>
  <si>
    <t>00011105020000000120</t>
  </si>
  <si>
    <t>00011105022020000120</t>
  </si>
  <si>
    <t>00011105030000000120</t>
  </si>
  <si>
    <t>00011105032020000120</t>
  </si>
  <si>
    <t>00011105070000000120</t>
  </si>
  <si>
    <t>00011105072020000120</t>
  </si>
  <si>
    <t>00011105300000000120</t>
  </si>
  <si>
    <t>00011105320000000120</t>
  </si>
  <si>
    <t>00011105322020000120</t>
  </si>
  <si>
    <t>00011107000000000120</t>
  </si>
  <si>
    <t>00011107010000000120</t>
  </si>
  <si>
    <t>00011107012020000120</t>
  </si>
  <si>
    <t>00011200000000000000</t>
  </si>
  <si>
    <t>00011201000010000120</t>
  </si>
  <si>
    <t>00011201010010000120</t>
  </si>
  <si>
    <t>00011201020010000120</t>
  </si>
  <si>
    <t>00011201030010000120</t>
  </si>
  <si>
    <t>00011201040010000120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</si>
  <si>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</si>
  <si>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</si>
  <si>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</si>
  <si>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</si>
  <si>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</si>
  <si>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</si>
  <si>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</si>
  <si>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</si>
  <si>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</si>
  <si>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</si>
  <si>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00011204013020000120</t>
  </si>
  <si>
    <t>00011204014020000120</t>
  </si>
  <si>
    <t>00011204015020000120</t>
  </si>
  <si>
    <t>00011300000000000000</t>
  </si>
  <si>
    <t>00011301000000000130</t>
  </si>
  <si>
    <t>00011301020010000130</t>
  </si>
  <si>
    <t>00011301031010000130</t>
  </si>
  <si>
    <t>00011301190010000130</t>
  </si>
  <si>
    <t>00011301400010000130</t>
  </si>
  <si>
    <t>00011301410010000130</t>
  </si>
  <si>
    <t>00011301500000000130</t>
  </si>
  <si>
    <t>00011301520020000130</t>
  </si>
  <si>
    <t>00011301990000000130</t>
  </si>
  <si>
    <t>00011301992020000130</t>
  </si>
  <si>
    <t>00011302000000000130</t>
  </si>
  <si>
    <t>00011302060000000130</t>
  </si>
  <si>
    <t>00011302062020000130</t>
  </si>
  <si>
    <t>00011302990000000130</t>
  </si>
  <si>
    <t>00011302992020000130</t>
  </si>
  <si>
    <t>00011400000000000000</t>
  </si>
  <si>
    <t>00011401000000000410</t>
  </si>
  <si>
    <t>00011401020020000410</t>
  </si>
  <si>
    <t>00011402000000000000</t>
  </si>
  <si>
    <t>00011402020020000410</t>
  </si>
  <si>
    <t>00011402020020000440</t>
  </si>
  <si>
    <t>00011402022020000410</t>
  </si>
  <si>
    <t>00011402022020000440</t>
  </si>
  <si>
    <t>00011406000000000430</t>
  </si>
  <si>
    <t>00011406020000000430</t>
  </si>
  <si>
    <t>00011406022020000430</t>
  </si>
  <si>
    <t>00011500000000000000</t>
  </si>
  <si>
    <t>00011502000000000140</t>
  </si>
  <si>
    <t>00011502020020000140</t>
  </si>
  <si>
    <t>00011600000000000000</t>
  </si>
  <si>
    <t>00011602000000000140</t>
  </si>
  <si>
    <t>00011602030020000140</t>
  </si>
  <si>
    <t>00011618000000000140</t>
  </si>
  <si>
    <t>00011618020020000140</t>
  </si>
  <si>
    <t>00011621000000000140</t>
  </si>
  <si>
    <t>00011621020020000140</t>
  </si>
  <si>
    <t>00011623000000000140</t>
  </si>
  <si>
    <t>00011623020020000140</t>
  </si>
  <si>
    <t>00011623021020000140</t>
  </si>
  <si>
    <t>00011625000000000140</t>
  </si>
  <si>
    <t>00011625080000000140</t>
  </si>
  <si>
    <t>00011625086020000140</t>
  </si>
  <si>
    <t>00011626000010000140</t>
  </si>
  <si>
    <t>00011627000010000140</t>
  </si>
  <si>
    <t>00011630000010000140</t>
  </si>
  <si>
    <t>00011630010010000140</t>
  </si>
  <si>
    <t>00011630012010000140</t>
  </si>
  <si>
    <t>00011630020010000140</t>
  </si>
  <si>
    <t>00011633000000000140</t>
  </si>
  <si>
    <t>00011633020020000140</t>
  </si>
  <si>
    <t>00011637000000000140</t>
  </si>
  <si>
    <t>00011637020020000140</t>
  </si>
  <si>
    <t>00011642000000000140</t>
  </si>
  <si>
    <t>00011642020020000140</t>
  </si>
  <si>
    <t>00011646000000000140</t>
  </si>
  <si>
    <t>00011646000020000140</t>
  </si>
  <si>
    <t>00011690000000000140</t>
  </si>
  <si>
    <t>00011690020020000140</t>
  </si>
  <si>
    <t>00011700000000000000</t>
  </si>
  <si>
    <t>00011701000000000180</t>
  </si>
  <si>
    <t>00011701020020000180</t>
  </si>
  <si>
    <t>00011705000000000180</t>
  </si>
  <si>
    <t>00011705020020000180</t>
  </si>
  <si>
    <t>00020000000000000000</t>
  </si>
  <si>
    <t>00020200000000000000</t>
  </si>
  <si>
    <t>00020210000000000151</t>
  </si>
  <si>
    <t>00020215001000000151</t>
  </si>
  <si>
    <t>00020215001020000151</t>
  </si>
  <si>
    <t>00020215009000000151</t>
  </si>
  <si>
    <t>00020215009020000151</t>
  </si>
  <si>
    <t>00020215010000000151</t>
  </si>
  <si>
    <t>00020215010020000151</t>
  </si>
  <si>
    <t>00020220000000000151</t>
  </si>
  <si>
    <t>00020220051000000151</t>
  </si>
  <si>
    <t>00020220051020000151</t>
  </si>
  <si>
    <t>00020220077000000151</t>
  </si>
  <si>
    <t>00020220077020000151</t>
  </si>
  <si>
    <t>00020225027000000151</t>
  </si>
  <si>
    <t>00020225027020000151</t>
  </si>
  <si>
    <t>00020225066020000151</t>
  </si>
  <si>
    <t>00020225081000000151</t>
  </si>
  <si>
    <t>00020225081020000151</t>
  </si>
  <si>
    <t>00020225082020000151</t>
  </si>
  <si>
    <t>00020225084020000151</t>
  </si>
  <si>
    <t>00020225086000000151</t>
  </si>
  <si>
    <t>00020225086020000151</t>
  </si>
  <si>
    <t>00020225097000000151</t>
  </si>
  <si>
    <t>00020225097020000151</t>
  </si>
  <si>
    <t>00020225382020000151</t>
  </si>
  <si>
    <t>00020225402020000151</t>
  </si>
  <si>
    <t>00020225462020000151</t>
  </si>
  <si>
    <t>00020225466000000151</t>
  </si>
  <si>
    <t>00020225466020000151</t>
  </si>
  <si>
    <t>00020225467000000151</t>
  </si>
  <si>
    <t>00020225467020000151</t>
  </si>
  <si>
    <t>00020225517000000151</t>
  </si>
  <si>
    <t>00020225517020000151</t>
  </si>
  <si>
    <t>00020225519000000151</t>
  </si>
  <si>
    <t>00020225519020000151</t>
  </si>
  <si>
    <t>00020225520000000151</t>
  </si>
  <si>
    <t>00020225520020000151</t>
  </si>
  <si>
    <t>00020225527000000151</t>
  </si>
  <si>
    <t>00020225527020000151</t>
  </si>
  <si>
    <t>00020225541020000151</t>
  </si>
  <si>
    <t>00020225542020000151</t>
  </si>
  <si>
    <t>00020225543020000151</t>
  </si>
  <si>
    <t>00020225544020000151</t>
  </si>
  <si>
    <t>00020225554020000151</t>
  </si>
  <si>
    <t>00020225555000000151</t>
  </si>
  <si>
    <t>00020225555020000151</t>
  </si>
  <si>
    <t>00020225560000000151</t>
  </si>
  <si>
    <t>00020225560020000151</t>
  </si>
  <si>
    <t>00020229999000000151</t>
  </si>
  <si>
    <t>00020229999020000151</t>
  </si>
  <si>
    <t>00020230000000000151</t>
  </si>
  <si>
    <t>00020235118000000151</t>
  </si>
  <si>
    <t>00020235118020000151</t>
  </si>
  <si>
    <t>00020235120000000151</t>
  </si>
  <si>
    <t>00020235120020000151</t>
  </si>
  <si>
    <t>00020235128000000151</t>
  </si>
  <si>
    <t>00020235128020000151</t>
  </si>
  <si>
    <t>00020235129000000151</t>
  </si>
  <si>
    <t>00020235129020000151</t>
  </si>
  <si>
    <t>00020235134000000151</t>
  </si>
  <si>
    <t>00020235134020000151</t>
  </si>
  <si>
    <t>00020235135000000151</t>
  </si>
  <si>
    <t>00020235135020000151</t>
  </si>
  <si>
    <t>00020235137000000151</t>
  </si>
  <si>
    <t>00020235137020000151</t>
  </si>
  <si>
    <t>00020235220000000151</t>
  </si>
  <si>
    <t>00020235220020000151</t>
  </si>
  <si>
    <t>00020235240000000151</t>
  </si>
  <si>
    <t>00020235240020000151</t>
  </si>
  <si>
    <t>00020235250000000151</t>
  </si>
  <si>
    <t>00020235250020000151</t>
  </si>
  <si>
    <t>00020235260000000151</t>
  </si>
  <si>
    <t>00020235260020000151</t>
  </si>
  <si>
    <t>00020235270000000151</t>
  </si>
  <si>
    <t>00020235270020000151</t>
  </si>
  <si>
    <t>00020235280000000151</t>
  </si>
  <si>
    <t>00020235280020000151</t>
  </si>
  <si>
    <t>00020235290000000151</t>
  </si>
  <si>
    <t>00020235290020000151</t>
  </si>
  <si>
    <t>00020235380000000151</t>
  </si>
  <si>
    <t>00020235380020000151</t>
  </si>
  <si>
    <t>00020235460000000151</t>
  </si>
  <si>
    <t>00020235460020000151</t>
  </si>
  <si>
    <t>00020235485000000151</t>
  </si>
  <si>
    <t>00020235485020000151</t>
  </si>
  <si>
    <t>00020235573000000151</t>
  </si>
  <si>
    <t>00020235573020000151</t>
  </si>
  <si>
    <t>00020235900020000151</t>
  </si>
  <si>
    <t>00020240000000000151</t>
  </si>
  <si>
    <t>00020245141000000151</t>
  </si>
  <si>
    <t>00020245141020000151</t>
  </si>
  <si>
    <t>00020245142000000151</t>
  </si>
  <si>
    <t>00020245142020000151</t>
  </si>
  <si>
    <t>00020245161000000151</t>
  </si>
  <si>
    <t>00020245161020000151</t>
  </si>
  <si>
    <t>00020245197020000151</t>
  </si>
  <si>
    <t>00020400000000000000</t>
  </si>
  <si>
    <t>00020402000020000180</t>
  </si>
  <si>
    <t>00020402010020000180</t>
  </si>
  <si>
    <t>00021800000000000000</t>
  </si>
  <si>
    <t>00021800000000000151</t>
  </si>
  <si>
    <t>00021800000000000180</t>
  </si>
  <si>
    <t>00021800000020000151</t>
  </si>
  <si>
    <t>00021802000020000180</t>
  </si>
  <si>
    <t>00021802010020000180</t>
  </si>
  <si>
    <t>00021802030020000180</t>
  </si>
  <si>
    <t>00021825097020000151</t>
  </si>
  <si>
    <t>00021825555020000151</t>
  </si>
  <si>
    <t>00021825558020000151</t>
  </si>
  <si>
    <t>00021825560020000151</t>
  </si>
  <si>
    <t>00021835485020000151</t>
  </si>
  <si>
    <t>00021860010020000151</t>
  </si>
  <si>
    <t>00021900000000000000</t>
  </si>
  <si>
    <t>00021900000020000151</t>
  </si>
  <si>
    <t>00021925027020000151</t>
  </si>
  <si>
    <t>00021925054020000151</t>
  </si>
  <si>
    <t>00021925064020000151</t>
  </si>
  <si>
    <t>00021925082020000151</t>
  </si>
  <si>
    <t>00021925084020000151</t>
  </si>
  <si>
    <t>00021925097020000151</t>
  </si>
  <si>
    <t>00021925462020000151</t>
  </si>
  <si>
    <t>00021925520020000151</t>
  </si>
  <si>
    <t>00021925555020000151</t>
  </si>
  <si>
    <t>00021925558020000151</t>
  </si>
  <si>
    <t>00021925560020000151</t>
  </si>
  <si>
    <t>00021935137020000151</t>
  </si>
  <si>
    <t>00021935220020000151</t>
  </si>
  <si>
    <t>00021935250020000151</t>
  </si>
  <si>
    <t>00021935380020000151</t>
  </si>
  <si>
    <t>00021935485020000151</t>
  </si>
  <si>
    <t>00021990000020000151</t>
  </si>
  <si>
    <t>Расходы - всего</t>
  </si>
  <si>
    <t>ОБЩЕГОСУДАРСТВЕННЫЕ ВОПРОСЫ</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</si>
  <si>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</si>
  <si>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</si>
  <si>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</si>
  <si>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</si>
  <si>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</si>
  <si>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Обеспечение проведения выборов и референдумов</t>
  </si>
  <si>
    <t>Международные отношения и международное сотрудничество</t>
  </si>
  <si>
    <t>Фундаментальные исследования</t>
  </si>
  <si>
    <t>Резервные фонды</t>
  </si>
  <si>
    <t>Другие общегосударственные вопросы</t>
  </si>
  <si>
    <t>НАЦИОНАЛЬНАЯ ОБОРОНА</t>
  </si>
  <si>
    <t>Мобилизационная и вневойсковая подготовка</t>
  </si>
  <si>
    <t>НАЦИОНАЛЬНАЯ БЕЗОПАСНОСТЬ И ПРАВООХРАНИТЕЛЬНАЯ ДЕЯТЕЛЬНОСТЬ</t>
  </si>
  <si>
    <t>Органы юстиции</t>
  </si>
  <si>
    <t>Защита населения и территории от чрезвычайных ситуаций природного и техногенного характера, гражданская оборона</t>
  </si>
  <si>
    <t>Обеспечение пожарной безопасности</t>
  </si>
  <si>
    <t>Миграционная политика</t>
  </si>
  <si>
    <t>Другие вопросы в области национальной безопасности и правоохранительной деятельности</t>
  </si>
  <si>
    <t>НАЦИОНАЛЬНАЯ ЭКОНОМИКА</t>
  </si>
  <si>
    <t>Общеэкономические вопросы</t>
  </si>
  <si>
    <t>Воспроизводство минерально-сырьевой базы</t>
  </si>
  <si>
    <t>Сельское хозяйство и рыболовство</t>
  </si>
  <si>
    <t>Водное хозяйство</t>
  </si>
  <si>
    <t>Лесное хозяйство</t>
  </si>
  <si>
    <t>Транспорт</t>
  </si>
  <si>
    <t>Дорожное хозяйство (дорожные фонды)</t>
  </si>
  <si>
    <t>Связь и информатика</t>
  </si>
  <si>
    <t>Другие вопросы в области национальной экономики</t>
  </si>
  <si>
    <t>ЖИЛИЩНО-КОММУНАЛЬНОЕ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</si>
  <si>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</si>
  <si>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</si>
  <si>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</si>
  <si>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</si>
  <si>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Экологический контроль</t>
  </si>
  <si>
    <t>Охрана объектов растительного и животного мира и среды их обитания</t>
  </si>
  <si>
    <t>Другие вопросы в области охраны окружающей среды</t>
  </si>
  <si>
    <t>ОБРАЗОВАНИЕ</t>
  </si>
  <si>
    <t>Дошкольное образование</t>
  </si>
  <si>
    <t>Общее образование</t>
  </si>
  <si>
    <t>Дополнительное образование детей</t>
  </si>
  <si>
    <t>Среднее профессиональное образование</t>
  </si>
  <si>
    <t>Профессиональная подготовка, переподготовка и повышение квалификации</t>
  </si>
  <si>
    <t>Молодежная политика</t>
  </si>
  <si>
    <t>Другие вопросы в области образования</t>
  </si>
  <si>
    <t>КУЛЬТУРА, КИНЕМАТОГРАФИЯ</t>
  </si>
  <si>
    <t>Культура</t>
  </si>
  <si>
    <t>Кинематография</t>
  </si>
  <si>
    <t>Другие вопросы в области культуры, кинематографии</t>
  </si>
  <si>
    <t>ЗДРАВООХРАНЕНИЕ</t>
  </si>
  <si>
    <t>Стационарная медицинская помощь</t>
  </si>
  <si>
    <t>Амбулаторная помощь</t>
  </si>
  <si>
    <t>Медицинская помощь в дневных стационарах всех типов</t>
  </si>
  <si>
    <t>Скорая медицинская помощь</t>
  </si>
  <si>
    <t>Санаторно-оздоровительная помощь</t>
  </si>
  <si>
    <t>Заготовка, переработка, хранение и обеспечение безопасности донорской крови и ее компонентов</t>
  </si>
  <si>
    <t>Другие вопросы в области здравоохранения</t>
  </si>
  <si>
    <t>СОЦИАЛЬНАЯ ПОЛИТИКА</t>
  </si>
  <si>
    <t>Пенсионное обеспечение</t>
  </si>
  <si>
    <t>Социальное обслуживание населения</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</si>
  <si>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</si>
  <si>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</si>
  <si>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</si>
  <si>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</si>
  <si>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Массовый спорт</t>
  </si>
  <si>
    <t>Спорт высших достижений</t>
  </si>
  <si>
    <t>Другие вопросы в области физической культуры и спорта</t>
  </si>
  <si>
    <t>СРЕДСТВА МАССОВОЙ ИНФОРМАЦИИ</t>
  </si>
  <si>
    <t>Телевидение и радиовещание</t>
  </si>
  <si>
    <t>Периодическая печать и издательства</t>
  </si>
  <si>
    <t>Другие вопросы в области средств массовой информации</t>
  </si>
  <si>
    <t>ОБСЛУЖИВАНИЕ ГОСУДАРСТВЕННОГО И МУНИЦИПАЛЬНОГО ДОЛГА</t>
  </si>
  <si>
    <t>Обслуживание государственного внутреннего и муниципального долга</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</si>
  <si>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</si>
  <si>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</si>
  <si>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Иные дотации</t>
  </si>
  <si>
    <t>Прочие межбюджетные трансферты общего характера</t>
  </si>
  <si>
    <t>Результат исполнения бюджета (дефицит / профицит)</t>
  </si>
  <si>
    <t>0100</t>
  </si>
  <si>
    <t>0102</t>
  </si>
  <si>
    <t>0103</t>
  </si>
  <si>
    <t>0104</t>
  </si>
  <si>
    <t>0105</t>
  </si>
  <si>
    <t>0106</t>
  </si>
  <si>
    <t>0107</t>
  </si>
  <si>
    <t>0108</t>
  </si>
  <si>
    <t>0110</t>
  </si>
  <si>
    <t>0111</t>
  </si>
  <si>
    <t>0113</t>
  </si>
  <si>
    <t>0200</t>
  </si>
  <si>
    <t>0203</t>
  </si>
  <si>
    <t>0300</t>
  </si>
  <si>
    <t>0304</t>
  </si>
  <si>
    <t>0309</t>
  </si>
  <si>
    <t>0310</t>
  </si>
  <si>
    <t>0311</t>
  </si>
  <si>
    <t>0314</t>
  </si>
  <si>
    <t>0400</t>
  </si>
  <si>
    <t>0401</t>
  </si>
  <si>
    <t>0404</t>
  </si>
  <si>
    <t>0405</t>
  </si>
  <si>
    <t>0406</t>
  </si>
  <si>
    <t>0407</t>
  </si>
  <si>
    <t>0408</t>
  </si>
  <si>
    <t>0409</t>
  </si>
  <si>
    <t>0410</t>
  </si>
  <si>
    <t>0412</t>
  </si>
  <si>
    <t>0500</t>
  </si>
  <si>
    <t>0502</t>
  </si>
  <si>
    <t>0503</t>
  </si>
  <si>
    <t>0505</t>
  </si>
  <si>
    <t>0600</t>
  </si>
  <si>
    <t>0601</t>
  </si>
  <si>
    <t>0603</t>
  </si>
  <si>
    <t>0605</t>
  </si>
  <si>
    <t>0700</t>
  </si>
  <si>
    <t>0701</t>
  </si>
  <si>
    <t>0702</t>
  </si>
  <si>
    <t>0703</t>
  </si>
  <si>
    <t>0704</t>
  </si>
  <si>
    <t>0705</t>
  </si>
  <si>
    <t>0707</t>
  </si>
  <si>
    <t>0709</t>
  </si>
  <si>
    <t>0800</t>
  </si>
  <si>
    <t>0801</t>
  </si>
  <si>
    <t>0802</t>
  </si>
  <si>
    <t>0804</t>
  </si>
  <si>
    <t>0900</t>
  </si>
  <si>
    <t>0901</t>
  </si>
  <si>
    <t>0902</t>
  </si>
  <si>
    <t>0903</t>
  </si>
  <si>
    <t>0904</t>
  </si>
  <si>
    <t>0905</t>
  </si>
  <si>
    <t>0906</t>
  </si>
  <si>
    <t>0909</t>
  </si>
  <si>
    <t>1000</t>
  </si>
  <si>
    <t>1001</t>
  </si>
  <si>
    <t>1002</t>
  </si>
  <si>
    <t>1003</t>
  </si>
  <si>
    <t>1004</t>
  </si>
  <si>
    <t>1006</t>
  </si>
  <si>
    <t>1100</t>
  </si>
  <si>
    <t>1102</t>
  </si>
  <si>
    <t>1103</t>
  </si>
  <si>
    <t>1105</t>
  </si>
  <si>
    <t>1200</t>
  </si>
  <si>
    <t>1201</t>
  </si>
  <si>
    <t>1202</t>
  </si>
  <si>
    <t>1204</t>
  </si>
  <si>
    <t>1300</t>
  </si>
  <si>
    <t>1301</t>
  </si>
  <si>
    <t>1400</t>
  </si>
  <si>
    <t>1401</t>
  </si>
  <si>
    <t>1402</t>
  </si>
  <si>
    <t>1403</t>
  </si>
  <si>
    <t>ИТОГО</t>
  </si>
  <si>
    <t>ИСТОЧНИКИ ВНУТРЕННЕГО ФИНАНСИРОВАНИЯ ДЕФИЦИТОВ БЮДЖЕТОВ</t>
  </si>
  <si>
    <t>Государственные   (муниципальные)   ценные   бумаги,   номинальная стоимость которых указана в валюте Российской Федерации</t>
  </si>
  <si>
    <t>Погашение государственных (муниципальных) ценных бумаг, номинальная стоимость которых указана в валюте Российской Федерации</t>
  </si>
  <si>
    <t>Погашение государственных ценных бумаг субъектов Российской Федерации, номинальная стоимость которых указана в валюте Российской Федерации</t>
  </si>
  <si>
    <t>Кредиты кредитных организаций в валюте Российской Федерации</t>
  </si>
  <si>
    <t>Получение кредитов от кредитных организаций в валюте Российской Федерации</t>
  </si>
  <si>
    <t>Погашение кредитов, предоставленных кредитными организациями в валюте Российской Федерации</t>
  </si>
  <si>
    <t>Получение кредитов от кредитных организаций бюджетами субъектов Российской Федерации в валюте Российской Федерации</t>
  </si>
  <si>
    <t>Погашение бюджетами субъектов Российской Федерации кредитов от кредитных организаций в валюте Российской Федерации</t>
  </si>
  <si>
    <t>Бюджетные кредиты от других бюджетов бюджетной системы Российской Федерации</t>
  </si>
  <si>
    <t>Бюджетные кредиты от других бюджетов бюджетной системы Российской Федерации в валюте Российской Федерации</t>
  </si>
  <si>
    <t>Получение бюджетных кредитов от других бюджетов бюджетной системы Российской Федерации в валюте Российской Федерации</t>
  </si>
  <si>
    <t>Погашение бюджетных кредитов, полученных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</si>
  <si>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субъектов Российской Федерации в валюте Российской Федерации</t>
  </si>
  <si>
    <t>Погашение бюджетами субъектов Российской Федерации кредитов от других бюджетов бюджетной системы Российской Федерации в валюте Российской Федерации</t>
  </si>
  <si>
    <t>Иные источники внутреннего финансирования дефицитов бюджетов</t>
  </si>
  <si>
    <t>Бюджетные кредиты, предоставленные внутри страны в валюте Российской Федерации</t>
  </si>
  <si>
    <t>Предоставление бюджетных кредитов внутри страны в валюте Российской Федерации</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</si>
  <si>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</si>
  <si>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в валюте Российской Федерации</t>
  </si>
  <si>
    <t>Возврат бюджетных кредитов, предоставленных юридическим лицам из бюджетов субъектов Российской Федерации в валюте Российской Федерации</t>
  </si>
  <si>
    <t>Предоставление бюджетных кредитов другим бюджетам бюджетной системы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</si>
  <si>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</si>
  <si>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</si>
  <si>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</si>
  <si>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Изменение остатков средств</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</si>
  <si>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</si>
  <si>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</si>
  <si>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</si>
  <si>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</si>
  <si>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субъектов Российской Федерации</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</si>
  <si>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</si>
  <si>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</si>
  <si>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</si>
  <si>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субъектов Российской Федерации</t>
  </si>
  <si>
    <t>00001000000000000000</t>
  </si>
  <si>
    <t>00001010000000000000</t>
  </si>
  <si>
    <t>00001010000000000800</t>
  </si>
  <si>
    <t>00001010000020000810</t>
  </si>
  <si>
    <t>00001020000000000000</t>
  </si>
  <si>
    <t>00001020000000000700</t>
  </si>
  <si>
    <t>00001020000000000800</t>
  </si>
  <si>
    <t>00001020000020000710</t>
  </si>
  <si>
    <t>00001020000020000810</t>
  </si>
  <si>
    <t>00001030000000000000</t>
  </si>
  <si>
    <t>00001030100000000000</t>
  </si>
  <si>
    <t>00001030100000000700</t>
  </si>
  <si>
    <t>00001030100000000800</t>
  </si>
  <si>
    <t>00001030100020000710</t>
  </si>
  <si>
    <t>00001030100020000810</t>
  </si>
  <si>
    <t>00001060000000000000</t>
  </si>
  <si>
    <t>00001060500000000000</t>
  </si>
  <si>
    <t>00001060500000000500</t>
  </si>
  <si>
    <t>00001060500000000600</t>
  </si>
  <si>
    <t>00001060501000000600</t>
  </si>
  <si>
    <t>00001060501020000640</t>
  </si>
  <si>
    <t>00001060502000000500</t>
  </si>
  <si>
    <t>00001060502000000600</t>
  </si>
  <si>
    <t>00001060502020000540</t>
  </si>
  <si>
    <t>00001060502020000640</t>
  </si>
  <si>
    <t>00001050000000000000</t>
  </si>
  <si>
    <t>00001050000000000500</t>
  </si>
  <si>
    <t>00001050200000000500</t>
  </si>
  <si>
    <t>00001050201000000510</t>
  </si>
  <si>
    <t>00001050201020000510</t>
  </si>
  <si>
    <t>00001050000000000600</t>
  </si>
  <si>
    <t>00001050200000000600</t>
  </si>
  <si>
    <t>00001050201000000610</t>
  </si>
  <si>
    <t>00001050201020000610</t>
  </si>
  <si>
    <t>Единый сельскохозяйственный налог</t>
  </si>
  <si>
    <t>00010503000010000110</t>
  </si>
  <si>
    <t>Единый сельскохозяйственный налог (за налоговые периоды, истекшие до 1 января 2011 года)</t>
  </si>
  <si>
    <t>00010503020010000110</t>
  </si>
  <si>
    <t>Доходы бюджетов субъектов Российской Федерации от возврата остатков субсидий на подготовку и проведение празднования на федеральном уровне памятных дат субъектов Российской Федерации из бюджетов муниципальных образований</t>
  </si>
  <si>
    <t>00021825509020000151</t>
  </si>
  <si>
    <t>Возврат остатков субсидий на адресную финансовую поддержку спортивных организаций, осуществляющих подготовку спортивного резерва для сборных команд Российской Федерации из бюджетов субъектов Российской Федерации</t>
  </si>
  <si>
    <t>00021925081020000151</t>
  </si>
  <si>
    <t>Возврат остатков субсидий на подготовку и проведение празднования на федеральном уровне памятных дат субъектов Российской Федерации из бюджетов субъектов Российской Федерации</t>
  </si>
  <si>
    <t>00021925509020000151</t>
  </si>
  <si>
    <t>Сбор на нужды образовательных учреждений, взимаемый с юридических лиц</t>
  </si>
  <si>
    <t>ПРОЧИЕ БЕЗВОЗМЕЗДНЫЕ ПОСТУПЛЕНИЯ</t>
  </si>
  <si>
    <t>Прочие безвозмездные поступления в бюджеты субъектов Российской Федерации</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</si>
  <si>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</si>
  <si>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Возврат остатков субсидий на государственную поддержку молодежного предпринимательства из бюджетов субъектов Российской Федерации</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</si>
  <si>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из бюджетов субъектов Российской Федерации</t>
  </si>
  <si>
    <t>Возврат остатков иных межбюджетных трансфертов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</si>
  <si>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00010901020040000110</t>
  </si>
  <si>
    <t>00010906020020000110</t>
  </si>
  <si>
    <t>00020700000000000000</t>
  </si>
  <si>
    <t>00020702000020000180</t>
  </si>
  <si>
    <t>00020702030020000180</t>
  </si>
  <si>
    <t>00021925018020000151</t>
  </si>
  <si>
    <t>00021925445020000151</t>
  </si>
  <si>
    <t>00021935134020000151</t>
  </si>
  <si>
    <t>00021945462020000151</t>
  </si>
  <si>
    <t>Жилищное хозяйство</t>
  </si>
  <si>
    <t>0501</t>
  </si>
  <si>
    <t>00011201041010000120</t>
  </si>
  <si>
    <t>00011603000000000140</t>
  </si>
  <si>
    <t>00011603020020000140</t>
  </si>
  <si>
    <t>00020225209020000151</t>
  </si>
  <si>
    <t>00020225497000000151</t>
  </si>
  <si>
    <t>00020225497020000151</t>
  </si>
  <si>
    <t>00020225567000000151</t>
  </si>
  <si>
    <t>00020225567020000151</t>
  </si>
  <si>
    <t>00020225568020000151</t>
  </si>
  <si>
    <t>00020235176000000151</t>
  </si>
  <si>
    <t>00020235176020000151</t>
  </si>
  <si>
    <t>00020300000000000000</t>
  </si>
  <si>
    <t>00020302000020000180</t>
  </si>
  <si>
    <t>00020302030020000180</t>
  </si>
  <si>
    <t>00021852900020000151</t>
  </si>
  <si>
    <t>00021925042020000151</t>
  </si>
  <si>
    <t>00021925053020000151</t>
  </si>
  <si>
    <t>Плата за размещение отходов производства</t>
  </si>
  <si>
    <t>Денежные взыскания (штрафы) за нарушение законодательства о налогах и сборах</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</si>
  <si>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</si>
  <si>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Субсидии бюджетам субъектов Российской Федерации на 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</si>
  <si>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Субсидии бюджетам на реализацию мероприятий по обеспечению жильем молодых семей</t>
  </si>
  <si>
    <t>Субсидии бюджетам субъектов Российской Федерации на реализацию мероприятий по обеспечению жильем молодых семей</t>
  </si>
  <si>
    <t>Субсидии бюджетам на реализацию мероприятий по устойчивому развитию сельских территорий</t>
  </si>
  <si>
    <t>Субсидии бюджетам субъектов Российской Федерации на реализацию мероприятий по устойчивому развитию сельских территорий</t>
  </si>
  <si>
    <t>Субсидии бюджетам субъектов Российской Федерации на реализацию мероприятий в области мелиорации земель сельскохозяйственного назначения</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</si>
  <si>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</si>
  <si>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</si>
  <si>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</si>
  <si>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</si>
  <si>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</si>
  <si>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Доходы бюджетов субъектов Российской Федерации от возврата остатков межбюджетных трансфертов прошлых лет на 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 из бюджета Пенсионного фонда Российской Федерации</t>
  </si>
  <si>
    <t>Возврат остатков субсидий на поддержку племенного животноводства из бюджетов субъектов Российской Федерации</t>
  </si>
  <si>
    <t>Возврат остатков субсидий на поддержку начинающих фермеров из бюджетов субъектов Российской Федерации</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</si>
  <si>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</si>
  <si>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00011105100020000120</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</si>
  <si>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</si>
  <si>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00021925541020000151</t>
  </si>
  <si>
    <t>СВОДКА ОБ ИСПОЛНЕНИИ ОБЛАСТНОГО БЮДЖЕТА ТВЕРСКОЙ ОБЛАСТИ
НА 1 ИЮЛЯ 2018 ГОДА</t>
  </si>
  <si>
    <t xml:space="preserve">Утверждено законом 23-ЗО от 13.06.2018
</t>
  </si>
  <si>
    <t>Уточненный план на 01.07.2018</t>
  </si>
  <si>
    <t>Исполнено
на 01.07.2018</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</si>
  <si>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</si>
  <si>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Государственная пошлина по делам, рассматриваемым конституционными (уставными) судами субъектов Российской Федерации</t>
  </si>
  <si>
    <t>Налог на прибыль организаций, зачислявшийся до                 1 января 2005 года в местные бюджеты</t>
  </si>
  <si>
    <t>Налог на прибыль организаций, зачислявшийся до                        1 января 2005 года в местные бюджеты, мобилизуемый на территориях городских округов</t>
  </si>
  <si>
    <t>Налог с владельцев транспортных средств и налог на приобретение автотранспортных средств</t>
  </si>
  <si>
    <t>Плата за выбросы загрязняющих веществ в атмосферный воздух стационарными объектами</t>
  </si>
  <si>
    <t>Плата за размещение твердых коммунальных отходов</t>
  </si>
  <si>
    <t>Дотации бюджетам на поддержку мер по обеспечению сбалансированности бюджетов</t>
  </si>
  <si>
    <t>Дотации бюджетам субъектов Российской Федерации на поддержку мер по обеспечению сбалансированности бюджетов</t>
  </si>
  <si>
    <t>Субсидии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</si>
  <si>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Субсидии бюджетам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t>
  </si>
  <si>
    <t>Субсидии бюджетам субъектов Российской Федерации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t>
  </si>
  <si>
    <t>Межбюджетные трансферты, передаваемые бюджетам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</si>
  <si>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субъектов Российской Федерации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</si>
  <si>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на финансовое обеспечение дорожной деятельности</t>
  </si>
  <si>
    <t>Межбюджетные трансферты, передаваемые бюджетам субъектов Российской Федерации на финансовое обеспечение дорожной деятельности</t>
  </si>
  <si>
    <t>Межбюджетные трансферты, передаваемые бюджетам, за счет средств резервного фонда Правительства Российской Федерации</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</si>
  <si>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</si>
  <si>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Возврат остатков субсидий на возмещение части процентной ставки по инвестиционным кредитам (займам) на развитие растениеводства, переработки и развитие инфраструктуры и логистического обеспечения рынков продукции растениеводства из бюджетов субъектов Российской Федерации</t>
  </si>
  <si>
    <t>Возврат остатков субсидий на возмещение части процентной ставки по инвестиционным кредитам (займам) на развитие животноводства, переработки и развитие инфраструктуры и логистического обеспечения рынков продукции животноводства из бюджетов субъектов Российской Федерации</t>
  </si>
  <si>
    <t>Возврат остатков субсидий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из бюджетов субъектов Российской Федерации</t>
  </si>
  <si>
    <t>Возврат остатков субсидий на возмещение части процентной ставки по инвестиционным кредитам (займам) на строительство и реконструкцию объектов для молочного скотоводства из бюджетов субъектов Российской Федерации</t>
  </si>
  <si>
    <t>Возврат остатков субсидий на поддержку племенного крупного рогатого скота молочного направления из бюджетов субъектов Российской Федерации</t>
  </si>
  <si>
    <t>Возврат остатков субсидий на возмещение части процентной ставки по краткосрочным кредитам (займам) на переработку продукции растениеводства и животноводства в области развития оптово-распределительных центров из бюджетов субъектов Российской Федерации</t>
  </si>
  <si>
    <t>Возврат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субъектов Российской Федерации</t>
  </si>
  <si>
    <t>Возврат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</si>
  <si>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00010802000010000110</t>
  </si>
  <si>
    <t>00010802020010000110</t>
  </si>
  <si>
    <t>00010904020020000110</t>
  </si>
  <si>
    <t>00011201042010000120</t>
  </si>
  <si>
    <t>00020215002000000151</t>
  </si>
  <si>
    <t>00020215002020000151</t>
  </si>
  <si>
    <t>00020225198020000151</t>
  </si>
  <si>
    <t>00020225674000000151</t>
  </si>
  <si>
    <t>00020225674020000151</t>
  </si>
  <si>
    <t>00020245159000000151</t>
  </si>
  <si>
    <t>00020245159020000151</t>
  </si>
  <si>
    <t>00020245390000000151</t>
  </si>
  <si>
    <t>00020245390020000151</t>
  </si>
  <si>
    <t>00020249001000000151</t>
  </si>
  <si>
    <t>00020249001020000151</t>
  </si>
  <si>
    <t>00021925039020000151</t>
  </si>
  <si>
    <t>00021925048020000151</t>
  </si>
  <si>
    <t>00021925086020000151</t>
  </si>
  <si>
    <t>00021925444020000151</t>
  </si>
  <si>
    <t>00021925446020000151</t>
  </si>
  <si>
    <t>00021925450020000151</t>
  </si>
  <si>
    <t>00021925495020000151</t>
  </si>
  <si>
    <t>00021935270020000151</t>
  </si>
  <si>
    <t>х</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</si>
  <si>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</si>
  <si>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00010302110010000110</t>
  </si>
  <si>
    <t>Налог с имущества, переходящего в порядке наследования или дарения</t>
  </si>
  <si>
    <t>00010904040010000110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</si>
  <si>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</si>
  <si>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</si>
  <si>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</si>
  <si>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00011109040000000120</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</si>
  <si>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</si>
  <si>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00011109042020000120</t>
  </si>
  <si>
    <t>Плата за иные виды негативного воздействия на окружающую среду 8</t>
  </si>
  <si>
    <t>00011201050010000120</t>
  </si>
  <si>
    <t>Плата за выбросы загрязняющих веществ, образующихся при сжигании на факельных установках и (или) рассеивании попутного нефтяного газа</t>
  </si>
  <si>
    <t>00011201070010000120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</si>
  <si>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</si>
  <si>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00011402023020000410</t>
  </si>
  <si>
    <t>Денежные взыскания (штрафы) за нарушение лесного законодательства</t>
  </si>
  <si>
    <t>00011625070000000140</t>
  </si>
  <si>
    <t>Денежные взыскания (штрафы) за нарушение лесного законодательства на лесных участках, находящихся в собственности субъектов Российской Федерации</t>
  </si>
  <si>
    <t>00011625072020000140</t>
  </si>
  <si>
    <t>Субсидии бюджетам на реализацию мероприятий по укреплению единства российской нации и этнокультурному развитию народов России</t>
  </si>
  <si>
    <t>00020225516000000151</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</si>
  <si>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</si>
  <si>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00020225516020000151</t>
  </si>
  <si>
    <t>Субсидии бюджетам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</si>
  <si>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00020225545000000151</t>
  </si>
  <si>
    <t>Субсидии бюджетам субъектов Российской Федерации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</si>
  <si>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00020225545020000151</t>
  </si>
  <si>
    <t>Субсидии бюджетам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</si>
  <si>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00020225558000000151</t>
  </si>
  <si>
    <t>Субсидии бюджетам субъектов Российской Федерации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</si>
  <si>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00020225558020000151</t>
  </si>
  <si>
    <t>Межбюджетные трансферты, передаваемые бюджетам субъектов Российской Федерации на финансовое обеспечение закупок антивирусных препаратов для профилактики и лечения лиц, инфицированных вирусами иммунодефицита человека и гепатитов B и C</t>
  </si>
  <si>
    <t>00020245072020000151</t>
  </si>
  <si>
    <t>Поступления от денежных пожертвований, предоставляемых физическими лицами получателям средств бюджетов субъектов Российской Федерации</t>
  </si>
  <si>
    <t>00020702020020000180</t>
  </si>
  <si>
    <t>Доходы бюджетов субъектов Российской Федерации от возврата автономными учреждениями остатков субсидий прошлых лет</t>
  </si>
  <si>
    <t>00021802020020000180</t>
  </si>
  <si>
    <t>Доходы бюджетов субъектов Российской Федерации от возврата остатков субсидий на мероприятия подпрограммы "Обеспечение жильем молодых семей" федеральной целевой программы "Жилище" на                2015 - 2020 годы из бюджетов муниципальных образований</t>
  </si>
  <si>
    <t>00021825020020000151</t>
  </si>
  <si>
    <t>Доходы бюджетов субъектов Российской Федерации от возврата остатков субсидий на мероприятия государственной программы Российской Федерации "Доступная среда" на 2011 - 2020 годы из бюджетов муниципальных образований</t>
  </si>
  <si>
    <t>00021825027020000151</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</si>
  <si>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</si>
  <si>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00021871030020000151</t>
  </si>
  <si>
    <t>св.200</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</si>
</sst>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_р_._-;\-* #,##0.0_р_._-;_-* &quot;-&quot;?_р_._-;_-@_-"/>
    <numFmt numFmtId="165" formatCode="_-* #,##0.0\ _₽_-;\-* #,##0.0\ _₽_-;_-* &quot;-&quot;?\ _₽_-;_-@_-"/>
  </numFmts>
  <fonts count="49">
    <font>
      <sz val="10"/>
      <name val="Arial Cyr"/>
      <family val="0"/>
    </font>
    <font>
      <sz val="11"/>
      <color indexed="8"/>
      <name val="Calibri"/>
      <family val="2"/>
    </font>
    <font>
      <b/>
      <sz val="10"/>
      <color indexed="8"/>
      <name val="Times New Roman"/>
      <family val="1"/>
    </font>
    <font>
      <sz val="10"/>
      <color indexed="8"/>
      <name val="Times New Roman"/>
      <family val="1"/>
    </font>
    <font>
      <sz val="10"/>
      <name val="Times New Roman"/>
      <family val="1"/>
    </font>
    <font>
      <b/>
      <sz val="10"/>
      <name val="Times New Roman"/>
      <family val="1"/>
    </font>
    <font>
      <sz val="8"/>
      <color indexed="8"/>
      <name val="Times New Roman"/>
      <family val="1"/>
    </font>
    <font>
      <sz val="9"/>
      <color indexed="8"/>
      <name val="Times New Roman"/>
      <family val="1"/>
    </font>
    <font>
      <sz val="9"/>
      <name val="Times New Roman"/>
      <family val="1"/>
    </font>
    <font>
      <b/>
      <sz val="10"/>
      <name val="Arial Cyr"/>
      <family val="0"/>
    </font>
    <font>
      <b/>
      <sz val="11"/>
      <name val="Times New Roman"/>
      <family val="1"/>
    </font>
    <font>
      <sz val="11"/>
      <name val="Times New Roman"/>
      <family val="1"/>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Times New Roman"/>
      <family val="1"/>
    </font>
    <font>
      <sz val="10"/>
      <color theme="1"/>
      <name val="Times New Roman"/>
      <family val="1"/>
    </font>
    <font>
      <sz val="9"/>
      <color theme="1"/>
      <name val="Times New Roman"/>
      <family val="1"/>
    </font>
    <font>
      <b/>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
      <left style="thin">
        <color rgb="FF000000"/>
      </left>
      <right/>
      <top style="thin">
        <color rgb="FF000000"/>
      </top>
      <bottom/>
    </border>
    <border>
      <left style="thin"/>
      <right style="thin"/>
      <top style="thin"/>
      <bottom/>
    </border>
    <border>
      <left style="thin"/>
      <right style="thin"/>
      <top/>
      <bottom style="thin"/>
    </border>
    <border>
      <left style="thin"/>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55">
    <xf numFmtId="0" fontId="0" fillId="0" borderId="0" xfId="0" applyAlignment="1">
      <alignment/>
    </xf>
    <xf numFmtId="0" fontId="45" fillId="33" borderId="0" xfId="0" applyFont="1" applyFill="1" applyAlignment="1">
      <alignment horizontal="left"/>
    </xf>
    <xf numFmtId="0" fontId="46" fillId="33" borderId="10" xfId="0" applyFont="1" applyFill="1" applyBorder="1" applyAlignment="1">
      <alignment/>
    </xf>
    <xf numFmtId="0" fontId="47" fillId="33" borderId="11" xfId="0" applyFont="1" applyFill="1" applyBorder="1" applyAlignment="1">
      <alignment horizontal="center" vertical="center"/>
    </xf>
    <xf numFmtId="0" fontId="46" fillId="33" borderId="0" xfId="0" applyFont="1" applyFill="1" applyAlignment="1">
      <alignment horizontal="left"/>
    </xf>
    <xf numFmtId="0" fontId="45" fillId="33" borderId="0" xfId="0" applyFont="1" applyFill="1" applyAlignment="1">
      <alignment horizontal="center"/>
    </xf>
    <xf numFmtId="0" fontId="46" fillId="33" borderId="10" xfId="0" applyFont="1" applyFill="1" applyBorder="1" applyAlignment="1">
      <alignment horizontal="center"/>
    </xf>
    <xf numFmtId="0" fontId="46" fillId="33" borderId="0" xfId="0" applyFont="1" applyFill="1" applyAlignment="1">
      <alignment horizontal="center"/>
    </xf>
    <xf numFmtId="49" fontId="9" fillId="33" borderId="12" xfId="0" applyNumberFormat="1" applyFont="1" applyFill="1" applyBorder="1" applyAlignment="1">
      <alignment horizontal="center" wrapText="1"/>
    </xf>
    <xf numFmtId="49" fontId="10" fillId="33" borderId="12" xfId="0" applyNumberFormat="1" applyFont="1" applyFill="1" applyBorder="1" applyAlignment="1">
      <alignment horizontal="left" wrapText="1"/>
    </xf>
    <xf numFmtId="49" fontId="11" fillId="33" borderId="12" xfId="0" applyNumberFormat="1" applyFont="1" applyFill="1" applyBorder="1" applyAlignment="1">
      <alignment horizontal="left" wrapText="1"/>
    </xf>
    <xf numFmtId="164" fontId="48" fillId="33" borderId="11" xfId="0" applyNumberFormat="1" applyFont="1" applyFill="1" applyBorder="1" applyAlignment="1">
      <alignment horizontal="right"/>
    </xf>
    <xf numFmtId="0" fontId="48" fillId="33" borderId="0" xfId="0" applyFont="1" applyFill="1" applyAlignment="1">
      <alignment/>
    </xf>
    <xf numFmtId="164" fontId="46" fillId="33" borderId="11" xfId="0" applyNumberFormat="1" applyFont="1" applyFill="1" applyBorder="1" applyAlignment="1">
      <alignment horizontal="right"/>
    </xf>
    <xf numFmtId="0" fontId="4" fillId="33" borderId="0" xfId="0" applyFont="1" applyFill="1" applyAlignment="1">
      <alignment horizontal="left"/>
    </xf>
    <xf numFmtId="0" fontId="4" fillId="33" borderId="0" xfId="0" applyFont="1" applyFill="1" applyAlignment="1">
      <alignment/>
    </xf>
    <xf numFmtId="0" fontId="46" fillId="33" borderId="0" xfId="0" applyFont="1" applyFill="1" applyAlignment="1">
      <alignment horizontal="right"/>
    </xf>
    <xf numFmtId="0" fontId="46" fillId="33" borderId="0" xfId="0" applyFont="1" applyFill="1" applyAlignment="1">
      <alignment/>
    </xf>
    <xf numFmtId="0" fontId="46" fillId="33" borderId="10" xfId="0" applyFont="1" applyFill="1" applyBorder="1" applyAlignment="1">
      <alignment horizontal="left"/>
    </xf>
    <xf numFmtId="0" fontId="46" fillId="33" borderId="10" xfId="0" applyFont="1" applyFill="1" applyBorder="1" applyAlignment="1">
      <alignment horizontal="right"/>
    </xf>
    <xf numFmtId="164" fontId="48" fillId="33" borderId="0" xfId="0" applyNumberFormat="1" applyFont="1" applyFill="1" applyAlignment="1">
      <alignment/>
    </xf>
    <xf numFmtId="165" fontId="48" fillId="33" borderId="0" xfId="0" applyNumberFormat="1" applyFont="1" applyFill="1" applyAlignment="1">
      <alignment/>
    </xf>
    <xf numFmtId="165" fontId="46" fillId="33" borderId="0" xfId="0" applyNumberFormat="1" applyFont="1" applyFill="1" applyAlignment="1">
      <alignment/>
    </xf>
    <xf numFmtId="0" fontId="5" fillId="33" borderId="0" xfId="0" applyFont="1" applyFill="1" applyAlignment="1">
      <alignment horizontal="left"/>
    </xf>
    <xf numFmtId="0" fontId="5" fillId="33" borderId="0" xfId="0" applyFont="1" applyFill="1" applyAlignment="1">
      <alignment/>
    </xf>
    <xf numFmtId="49" fontId="11" fillId="33" borderId="12" xfId="0" applyNumberFormat="1" applyFont="1" applyFill="1" applyBorder="1" applyAlignment="1">
      <alignment horizontal="center" wrapText="1"/>
    </xf>
    <xf numFmtId="49" fontId="4" fillId="33" borderId="0" xfId="0" applyNumberFormat="1" applyFont="1" applyFill="1" applyAlignment="1">
      <alignment horizontal="right"/>
    </xf>
    <xf numFmtId="49" fontId="11" fillId="33" borderId="0" xfId="0" applyNumberFormat="1" applyFont="1" applyFill="1" applyBorder="1" applyAlignment="1">
      <alignment horizontal="left" wrapText="1"/>
    </xf>
    <xf numFmtId="49" fontId="11" fillId="33" borderId="0" xfId="0" applyNumberFormat="1" applyFont="1" applyFill="1" applyBorder="1" applyAlignment="1">
      <alignment horizontal="center" wrapText="1"/>
    </xf>
    <xf numFmtId="164" fontId="46" fillId="33" borderId="0" xfId="0" applyNumberFormat="1" applyFont="1" applyFill="1" applyBorder="1" applyAlignment="1">
      <alignment horizontal="right"/>
    </xf>
    <xf numFmtId="49" fontId="11" fillId="33" borderId="13" xfId="0" applyNumberFormat="1" applyFont="1" applyFill="1" applyBorder="1" applyAlignment="1">
      <alignment horizontal="left" wrapText="1"/>
    </xf>
    <xf numFmtId="49" fontId="11" fillId="33" borderId="14" xfId="0" applyNumberFormat="1" applyFont="1" applyFill="1" applyBorder="1" applyAlignment="1">
      <alignment horizontal="center" wrapText="1"/>
    </xf>
    <xf numFmtId="49" fontId="11" fillId="33" borderId="11" xfId="0" applyNumberFormat="1" applyFont="1" applyFill="1" applyBorder="1" applyAlignment="1">
      <alignment horizontal="center" wrapText="1"/>
    </xf>
    <xf numFmtId="49" fontId="11" fillId="33" borderId="15" xfId="0" applyNumberFormat="1" applyFont="1" applyFill="1" applyBorder="1" applyAlignment="1">
      <alignment horizontal="left" wrapText="1"/>
    </xf>
    <xf numFmtId="49" fontId="11" fillId="33" borderId="16" xfId="0" applyNumberFormat="1" applyFont="1" applyFill="1" applyBorder="1" applyAlignment="1">
      <alignment horizontal="center" wrapText="1"/>
    </xf>
    <xf numFmtId="164" fontId="46" fillId="33" borderId="16" xfId="0" applyNumberFormat="1" applyFont="1" applyFill="1" applyBorder="1" applyAlignment="1">
      <alignment horizontal="right"/>
    </xf>
    <xf numFmtId="49" fontId="11" fillId="33" borderId="11" xfId="0" applyNumberFormat="1" applyFont="1" applyFill="1" applyBorder="1" applyAlignment="1">
      <alignment horizontal="left" wrapText="1"/>
    </xf>
    <xf numFmtId="49" fontId="48" fillId="33" borderId="16" xfId="0" applyNumberFormat="1" applyFont="1" applyFill="1" applyBorder="1" applyAlignment="1">
      <alignment horizontal="center" vertical="center" wrapText="1"/>
    </xf>
    <xf numFmtId="0" fontId="48" fillId="33" borderId="16" xfId="0" applyFont="1" applyFill="1" applyBorder="1" applyAlignment="1">
      <alignment horizontal="center" vertical="center" wrapText="1"/>
    </xf>
    <xf numFmtId="0" fontId="4" fillId="33" borderId="10" xfId="0" applyFont="1" applyFill="1" applyBorder="1" applyAlignment="1">
      <alignment/>
    </xf>
    <xf numFmtId="49" fontId="5" fillId="33" borderId="16" xfId="0" applyNumberFormat="1" applyFont="1" applyFill="1" applyBorder="1" applyAlignment="1">
      <alignment horizontal="center" vertical="center" wrapText="1"/>
    </xf>
    <xf numFmtId="0" fontId="8" fillId="33" borderId="11" xfId="0" applyFont="1" applyFill="1" applyBorder="1" applyAlignment="1">
      <alignment horizontal="center" vertical="center"/>
    </xf>
    <xf numFmtId="49" fontId="10" fillId="33" borderId="12" xfId="0" applyNumberFormat="1" applyFont="1" applyFill="1" applyBorder="1" applyAlignment="1">
      <alignment horizontal="center" wrapText="1"/>
    </xf>
    <xf numFmtId="49" fontId="10" fillId="33" borderId="13" xfId="0" applyNumberFormat="1" applyFont="1" applyFill="1" applyBorder="1" applyAlignment="1">
      <alignment horizontal="left" wrapText="1"/>
    </xf>
    <xf numFmtId="49" fontId="10" fillId="33" borderId="11" xfId="0" applyNumberFormat="1" applyFont="1" applyFill="1" applyBorder="1" applyAlignment="1">
      <alignment horizontal="center" wrapText="1"/>
    </xf>
    <xf numFmtId="49" fontId="10" fillId="33" borderId="11" xfId="0" applyNumberFormat="1" applyFont="1" applyFill="1" applyBorder="1" applyAlignment="1">
      <alignment horizontal="left" wrapText="1"/>
    </xf>
    <xf numFmtId="0" fontId="5" fillId="33" borderId="0" xfId="0" applyFont="1" applyFill="1" applyAlignment="1">
      <alignment horizontal="center" wrapText="1"/>
    </xf>
    <xf numFmtId="0" fontId="5" fillId="33" borderId="0" xfId="0" applyFont="1" applyFill="1" applyAlignment="1">
      <alignment horizontal="left" wrapText="1"/>
    </xf>
    <xf numFmtId="49" fontId="48" fillId="33" borderId="17" xfId="0" applyNumberFormat="1" applyFont="1" applyFill="1" applyBorder="1" applyAlignment="1">
      <alignment horizontal="center" vertical="center" wrapText="1"/>
    </xf>
    <xf numFmtId="0" fontId="46" fillId="33" borderId="17" xfId="0" applyFont="1" applyFill="1" applyBorder="1" applyAlignment="1">
      <alignment/>
    </xf>
    <xf numFmtId="49" fontId="48" fillId="33" borderId="18" xfId="0" applyNumberFormat="1" applyFont="1" applyFill="1" applyBorder="1" applyAlignment="1">
      <alignment horizontal="center" vertical="center" wrapText="1"/>
    </xf>
    <xf numFmtId="0" fontId="48" fillId="33" borderId="19" xfId="0" applyFont="1" applyFill="1" applyBorder="1" applyAlignment="1">
      <alignment horizontal="center"/>
    </xf>
    <xf numFmtId="49" fontId="48" fillId="33" borderId="16" xfId="0" applyNumberFormat="1" applyFont="1" applyFill="1" applyBorder="1" applyAlignment="1">
      <alignment horizontal="center" vertical="center" wrapText="1"/>
    </xf>
    <xf numFmtId="0" fontId="48" fillId="33" borderId="17" xfId="0" applyFont="1" applyFill="1" applyBorder="1" applyAlignment="1">
      <alignment horizontal="center" vertical="center" wrapText="1"/>
    </xf>
    <xf numFmtId="0" fontId="48" fillId="33" borderId="16" xfId="0"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533"/>
  <sheetViews>
    <sheetView showGridLines="0" showZeros="0" tabSelected="1" view="pageBreakPreview" zoomScaleNormal="90" zoomScaleSheetLayoutView="100" zoomScalePageLayoutView="0" workbookViewId="0" topLeftCell="A1">
      <pane ySplit="5" topLeftCell="A482" activePane="bottomLeft" state="frozen"/>
      <selection pane="topLeft" activeCell="A1" sqref="A1"/>
      <selection pane="bottomLeft" activeCell="C482" sqref="C482"/>
    </sheetView>
  </sheetViews>
  <sheetFormatPr defaultColWidth="9.00390625" defaultRowHeight="12.75"/>
  <cols>
    <col min="1" max="1" width="71.375" style="4" customWidth="1"/>
    <col min="2" max="2" width="26.625" style="7" customWidth="1"/>
    <col min="3" max="4" width="16.375" style="4" customWidth="1"/>
    <col min="5" max="5" width="15.875" style="4" customWidth="1"/>
    <col min="6" max="7" width="15.125" style="16" customWidth="1"/>
    <col min="8" max="8" width="15.125" style="15" customWidth="1"/>
    <col min="9" max="9" width="15.125" style="17" customWidth="1"/>
    <col min="10" max="10" width="18.25390625" style="17" customWidth="1"/>
    <col min="11" max="11" width="13.00390625" style="17" customWidth="1"/>
    <col min="12" max="16384" width="9.125" style="17" customWidth="1"/>
  </cols>
  <sheetData>
    <row r="1" spans="1:9" s="15" customFormat="1" ht="46.5" customHeight="1">
      <c r="A1" s="46" t="s">
        <v>944</v>
      </c>
      <c r="B1" s="46"/>
      <c r="C1" s="46"/>
      <c r="D1" s="46"/>
      <c r="E1" s="46"/>
      <c r="F1" s="46"/>
      <c r="G1" s="46"/>
      <c r="H1" s="46"/>
      <c r="I1" s="46"/>
    </row>
    <row r="2" spans="2:5" ht="12.75">
      <c r="B2" s="5"/>
      <c r="C2" s="1"/>
      <c r="D2" s="1"/>
      <c r="E2" s="1"/>
    </row>
    <row r="3" spans="1:9" ht="12.75">
      <c r="A3" s="18"/>
      <c r="B3" s="6"/>
      <c r="C3" s="2"/>
      <c r="D3" s="2"/>
      <c r="E3" s="2"/>
      <c r="F3" s="19"/>
      <c r="G3" s="17"/>
      <c r="H3" s="39"/>
      <c r="I3" s="19" t="s">
        <v>5</v>
      </c>
    </row>
    <row r="4" spans="1:9" ht="12.75" customHeight="1">
      <c r="A4" s="53" t="s">
        <v>0</v>
      </c>
      <c r="B4" s="53" t="s">
        <v>1</v>
      </c>
      <c r="C4" s="48" t="s">
        <v>945</v>
      </c>
      <c r="D4" s="48" t="s">
        <v>946</v>
      </c>
      <c r="E4" s="48" t="s">
        <v>947</v>
      </c>
      <c r="F4" s="50" t="s">
        <v>2</v>
      </c>
      <c r="G4" s="51"/>
      <c r="H4" s="48" t="s">
        <v>6</v>
      </c>
      <c r="I4" s="49"/>
    </row>
    <row r="5" spans="1:9" ht="80.25" customHeight="1">
      <c r="A5" s="54"/>
      <c r="B5" s="54"/>
      <c r="C5" s="52"/>
      <c r="D5" s="52"/>
      <c r="E5" s="52"/>
      <c r="F5" s="37" t="s">
        <v>3</v>
      </c>
      <c r="G5" s="38" t="s">
        <v>4</v>
      </c>
      <c r="H5" s="40" t="s">
        <v>7</v>
      </c>
      <c r="I5" s="38" t="s">
        <v>8</v>
      </c>
    </row>
    <row r="6" spans="1:9" ht="12.75">
      <c r="A6" s="3">
        <v>1</v>
      </c>
      <c r="B6" s="3">
        <v>2</v>
      </c>
      <c r="C6" s="3">
        <v>3</v>
      </c>
      <c r="D6" s="3">
        <v>4</v>
      </c>
      <c r="E6" s="3">
        <v>5</v>
      </c>
      <c r="F6" s="3">
        <v>6</v>
      </c>
      <c r="G6" s="3">
        <v>7</v>
      </c>
      <c r="H6" s="41">
        <v>8</v>
      </c>
      <c r="I6" s="3">
        <v>9</v>
      </c>
    </row>
    <row r="7" spans="1:10" s="12" customFormat="1" ht="14.25">
      <c r="A7" s="9" t="s">
        <v>11</v>
      </c>
      <c r="B7" s="8" t="s">
        <v>997</v>
      </c>
      <c r="C7" s="11">
        <v>54992891.2</v>
      </c>
      <c r="D7" s="11">
        <f>D8+D220</f>
        <v>55129319.643</v>
      </c>
      <c r="E7" s="11">
        <v>27316746.58896</v>
      </c>
      <c r="F7" s="11">
        <f aca="true" t="shared" si="0" ref="F7:F71">E7/C7*100</f>
        <v>49.673232290358285</v>
      </c>
      <c r="G7" s="11">
        <f aca="true" t="shared" si="1" ref="G7:G71">E7/D7*100</f>
        <v>49.55030601838476</v>
      </c>
      <c r="H7" s="11">
        <v>25466152.63851</v>
      </c>
      <c r="I7" s="11">
        <f>E7/H7*100</f>
        <v>107.26687684912217</v>
      </c>
      <c r="J7" s="20">
        <f>D7-C7</f>
        <v>136428.44299999624</v>
      </c>
    </row>
    <row r="8" spans="1:9" s="12" customFormat="1" ht="14.25">
      <c r="A8" s="9" t="s">
        <v>12</v>
      </c>
      <c r="B8" s="8" t="s">
        <v>330</v>
      </c>
      <c r="C8" s="11">
        <v>42194857.4</v>
      </c>
      <c r="D8" s="11">
        <v>42194857.4</v>
      </c>
      <c r="E8" s="11">
        <v>22096856.17652</v>
      </c>
      <c r="F8" s="11">
        <f t="shared" si="0"/>
        <v>52.368600199416726</v>
      </c>
      <c r="G8" s="11">
        <f t="shared" si="1"/>
        <v>52.368600199416726</v>
      </c>
      <c r="H8" s="11">
        <v>19701774.41875</v>
      </c>
      <c r="I8" s="11">
        <f>E8/H8*100</f>
        <v>112.15668044341542</v>
      </c>
    </row>
    <row r="9" spans="1:9" s="12" customFormat="1" ht="14.25">
      <c r="A9" s="9" t="s">
        <v>13</v>
      </c>
      <c r="B9" s="8" t="s">
        <v>331</v>
      </c>
      <c r="C9" s="11">
        <v>23920078</v>
      </c>
      <c r="D9" s="11">
        <v>23920078</v>
      </c>
      <c r="E9" s="11">
        <v>12553293.36759</v>
      </c>
      <c r="F9" s="11">
        <f t="shared" si="0"/>
        <v>52.48015231217056</v>
      </c>
      <c r="G9" s="11">
        <f t="shared" si="1"/>
        <v>52.48015231217056</v>
      </c>
      <c r="H9" s="11">
        <v>10707910.47631</v>
      </c>
      <c r="I9" s="11">
        <f>E9/H9*100</f>
        <v>117.23382816248507</v>
      </c>
    </row>
    <row r="10" spans="1:9" s="12" customFormat="1" ht="15">
      <c r="A10" s="10" t="s">
        <v>14</v>
      </c>
      <c r="B10" s="25" t="s">
        <v>332</v>
      </c>
      <c r="C10" s="13">
        <v>11234633</v>
      </c>
      <c r="D10" s="13">
        <v>11234633</v>
      </c>
      <c r="E10" s="13">
        <v>6463686.16554</v>
      </c>
      <c r="F10" s="13">
        <f t="shared" si="0"/>
        <v>57.533576446511425</v>
      </c>
      <c r="G10" s="13">
        <f t="shared" si="1"/>
        <v>57.533576446511425</v>
      </c>
      <c r="H10" s="13">
        <v>5141596.470020001</v>
      </c>
      <c r="I10" s="13">
        <f>E10/H10*100</f>
        <v>125.7136028319013</v>
      </c>
    </row>
    <row r="11" spans="1:9" ht="30">
      <c r="A11" s="10" t="s">
        <v>15</v>
      </c>
      <c r="B11" s="25" t="s">
        <v>333</v>
      </c>
      <c r="C11" s="13">
        <v>11234633</v>
      </c>
      <c r="D11" s="13">
        <v>11234633</v>
      </c>
      <c r="E11" s="13">
        <v>6463686.16554</v>
      </c>
      <c r="F11" s="13">
        <f t="shared" si="0"/>
        <v>57.533576446511425</v>
      </c>
      <c r="G11" s="13">
        <f t="shared" si="1"/>
        <v>57.533576446511425</v>
      </c>
      <c r="H11" s="13">
        <v>5141596.470020001</v>
      </c>
      <c r="I11" s="13">
        <f aca="true" t="shared" si="2" ref="I11:I74">E11/H11*100</f>
        <v>125.7136028319013</v>
      </c>
    </row>
    <row r="12" spans="1:9" ht="45">
      <c r="A12" s="10" t="s">
        <v>16</v>
      </c>
      <c r="B12" s="25" t="s">
        <v>334</v>
      </c>
      <c r="C12" s="13">
        <v>7100716</v>
      </c>
      <c r="D12" s="13">
        <v>7100716</v>
      </c>
      <c r="E12" s="13">
        <v>4492148.165100001</v>
      </c>
      <c r="F12" s="13">
        <f t="shared" si="0"/>
        <v>63.26331267297552</v>
      </c>
      <c r="G12" s="13">
        <f t="shared" si="1"/>
        <v>63.26331267297552</v>
      </c>
      <c r="H12" s="13">
        <v>4046865.4608</v>
      </c>
      <c r="I12" s="13">
        <f t="shared" si="2"/>
        <v>111.00315067583135</v>
      </c>
    </row>
    <row r="13" spans="1:9" ht="45">
      <c r="A13" s="10" t="s">
        <v>17</v>
      </c>
      <c r="B13" s="25" t="s">
        <v>335</v>
      </c>
      <c r="C13" s="13">
        <v>4133917</v>
      </c>
      <c r="D13" s="13">
        <v>4133917</v>
      </c>
      <c r="E13" s="13">
        <v>1971538.00044</v>
      </c>
      <c r="F13" s="13">
        <f t="shared" si="0"/>
        <v>47.69176547182733</v>
      </c>
      <c r="G13" s="13">
        <f t="shared" si="1"/>
        <v>47.69176547182733</v>
      </c>
      <c r="H13" s="13">
        <v>1094731.0092200001</v>
      </c>
      <c r="I13" s="13">
        <f t="shared" si="2"/>
        <v>180.0933730601756</v>
      </c>
    </row>
    <row r="14" spans="1:9" ht="15">
      <c r="A14" s="10" t="s">
        <v>18</v>
      </c>
      <c r="B14" s="25" t="s">
        <v>336</v>
      </c>
      <c r="C14" s="13">
        <v>12685445</v>
      </c>
      <c r="D14" s="13">
        <v>12685445</v>
      </c>
      <c r="E14" s="13">
        <v>6089607.20205</v>
      </c>
      <c r="F14" s="13">
        <f t="shared" si="0"/>
        <v>48.00467939477094</v>
      </c>
      <c r="G14" s="13">
        <f t="shared" si="1"/>
        <v>48.00467939477094</v>
      </c>
      <c r="H14" s="13">
        <v>5566314.00629</v>
      </c>
      <c r="I14" s="13">
        <f t="shared" si="2"/>
        <v>109.40107214879853</v>
      </c>
    </row>
    <row r="15" spans="1:9" ht="60">
      <c r="A15" s="10" t="s">
        <v>19</v>
      </c>
      <c r="B15" s="25" t="s">
        <v>337</v>
      </c>
      <c r="C15" s="13">
        <v>12010567</v>
      </c>
      <c r="D15" s="13">
        <v>12010567</v>
      </c>
      <c r="E15" s="13">
        <v>5746288.2215</v>
      </c>
      <c r="F15" s="13">
        <f t="shared" si="0"/>
        <v>47.84360489808683</v>
      </c>
      <c r="G15" s="13">
        <f t="shared" si="1"/>
        <v>47.84360489808683</v>
      </c>
      <c r="H15" s="13">
        <v>5236045.34249</v>
      </c>
      <c r="I15" s="13">
        <f t="shared" si="2"/>
        <v>109.74481398908884</v>
      </c>
    </row>
    <row r="16" spans="1:9" ht="90">
      <c r="A16" s="10" t="s">
        <v>20</v>
      </c>
      <c r="B16" s="25" t="s">
        <v>338</v>
      </c>
      <c r="C16" s="13">
        <v>59440</v>
      </c>
      <c r="D16" s="13">
        <v>59440</v>
      </c>
      <c r="E16" s="13">
        <v>31405.92936</v>
      </c>
      <c r="F16" s="13">
        <f t="shared" si="0"/>
        <v>52.836354912516825</v>
      </c>
      <c r="G16" s="13">
        <f t="shared" si="1"/>
        <v>52.836354912516825</v>
      </c>
      <c r="H16" s="13">
        <v>22983.32621</v>
      </c>
      <c r="I16" s="13">
        <f t="shared" si="2"/>
        <v>136.64658053861388</v>
      </c>
    </row>
    <row r="17" spans="1:9" ht="45">
      <c r="A17" s="10" t="s">
        <v>21</v>
      </c>
      <c r="B17" s="25" t="s">
        <v>339</v>
      </c>
      <c r="C17" s="13">
        <v>97565</v>
      </c>
      <c r="D17" s="13">
        <v>97565</v>
      </c>
      <c r="E17" s="13">
        <v>58173.10839</v>
      </c>
      <c r="F17" s="13">
        <f t="shared" si="0"/>
        <v>59.62497656946651</v>
      </c>
      <c r="G17" s="13">
        <f t="shared" si="1"/>
        <v>59.62497656946651</v>
      </c>
      <c r="H17" s="13">
        <v>48216.79004</v>
      </c>
      <c r="I17" s="13">
        <f t="shared" si="2"/>
        <v>120.6490692178811</v>
      </c>
    </row>
    <row r="18" spans="1:9" ht="75">
      <c r="A18" s="10" t="s">
        <v>22</v>
      </c>
      <c r="B18" s="25" t="s">
        <v>340</v>
      </c>
      <c r="C18" s="13">
        <v>517873</v>
      </c>
      <c r="D18" s="13">
        <v>517873</v>
      </c>
      <c r="E18" s="13">
        <v>253739.94280000002</v>
      </c>
      <c r="F18" s="13">
        <f t="shared" si="0"/>
        <v>48.9965576116152</v>
      </c>
      <c r="G18" s="13">
        <f t="shared" si="1"/>
        <v>48.9965576116152</v>
      </c>
      <c r="H18" s="13">
        <v>259068.54755000002</v>
      </c>
      <c r="I18" s="13">
        <f t="shared" si="2"/>
        <v>97.94316801464616</v>
      </c>
    </row>
    <row r="19" spans="1:9" s="12" customFormat="1" ht="28.5">
      <c r="A19" s="9" t="s">
        <v>23</v>
      </c>
      <c r="B19" s="42" t="s">
        <v>341</v>
      </c>
      <c r="C19" s="11">
        <v>4800678</v>
      </c>
      <c r="D19" s="11">
        <v>4800678</v>
      </c>
      <c r="E19" s="11">
        <v>2972243.09764</v>
      </c>
      <c r="F19" s="11">
        <f t="shared" si="0"/>
        <v>61.91298599156202</v>
      </c>
      <c r="G19" s="11">
        <f t="shared" si="1"/>
        <v>61.91298599156202</v>
      </c>
      <c r="H19" s="11">
        <v>2950247.0845500003</v>
      </c>
      <c r="I19" s="13">
        <f t="shared" si="2"/>
        <v>100.74556511572163</v>
      </c>
    </row>
    <row r="20" spans="1:9" ht="30">
      <c r="A20" s="10" t="s">
        <v>24</v>
      </c>
      <c r="B20" s="25" t="s">
        <v>342</v>
      </c>
      <c r="C20" s="13">
        <v>4800678</v>
      </c>
      <c r="D20" s="13">
        <v>4800678</v>
      </c>
      <c r="E20" s="13">
        <v>2972243.09764</v>
      </c>
      <c r="F20" s="13">
        <f t="shared" si="0"/>
        <v>61.91298599156202</v>
      </c>
      <c r="G20" s="13">
        <f t="shared" si="1"/>
        <v>61.91298599156202</v>
      </c>
      <c r="H20" s="13">
        <v>2950247.0845500003</v>
      </c>
      <c r="I20" s="13">
        <f t="shared" si="2"/>
        <v>100.74556511572163</v>
      </c>
    </row>
    <row r="21" spans="1:9" ht="90">
      <c r="A21" s="10" t="s">
        <v>25</v>
      </c>
      <c r="B21" s="25" t="s">
        <v>343</v>
      </c>
      <c r="C21" s="13">
        <v>226908</v>
      </c>
      <c r="D21" s="13">
        <v>226908</v>
      </c>
      <c r="E21" s="13">
        <v>73068.80876</v>
      </c>
      <c r="F21" s="13">
        <f t="shared" si="0"/>
        <v>32.20195354945617</v>
      </c>
      <c r="G21" s="13">
        <f t="shared" si="1"/>
        <v>32.20195354945617</v>
      </c>
      <c r="H21" s="13">
        <v>87623.76</v>
      </c>
      <c r="I21" s="13">
        <f t="shared" si="2"/>
        <v>83.38926423609304</v>
      </c>
    </row>
    <row r="22" spans="1:9" ht="15">
      <c r="A22" s="10" t="s">
        <v>26</v>
      </c>
      <c r="B22" s="25" t="s">
        <v>344</v>
      </c>
      <c r="C22" s="13">
        <v>1376401</v>
      </c>
      <c r="D22" s="13">
        <v>1376401</v>
      </c>
      <c r="E22" s="13">
        <v>869858.06938</v>
      </c>
      <c r="F22" s="13">
        <f t="shared" si="0"/>
        <v>63.19801201684684</v>
      </c>
      <c r="G22" s="13">
        <f t="shared" si="1"/>
        <v>63.19801201684684</v>
      </c>
      <c r="H22" s="13">
        <v>680054.17613</v>
      </c>
      <c r="I22" s="13">
        <f t="shared" si="2"/>
        <v>127.91011362214131</v>
      </c>
    </row>
    <row r="23" spans="1:9" ht="105">
      <c r="A23" s="10" t="s">
        <v>998</v>
      </c>
      <c r="B23" s="25" t="s">
        <v>999</v>
      </c>
      <c r="C23" s="13">
        <v>0</v>
      </c>
      <c r="D23" s="13">
        <v>0</v>
      </c>
      <c r="E23" s="13">
        <v>0</v>
      </c>
      <c r="F23" s="13">
        <v>0</v>
      </c>
      <c r="G23" s="13">
        <v>0</v>
      </c>
      <c r="H23" s="13">
        <v>70637.0976</v>
      </c>
      <c r="I23" s="13">
        <f t="shared" si="2"/>
        <v>0</v>
      </c>
    </row>
    <row r="24" spans="1:9" ht="30">
      <c r="A24" s="10" t="s">
        <v>27</v>
      </c>
      <c r="B24" s="25" t="s">
        <v>345</v>
      </c>
      <c r="C24" s="13">
        <v>4200</v>
      </c>
      <c r="D24" s="13">
        <v>4200</v>
      </c>
      <c r="E24" s="13">
        <v>94.74555000000001</v>
      </c>
      <c r="F24" s="13">
        <f t="shared" si="0"/>
        <v>2.255846428571429</v>
      </c>
      <c r="G24" s="13">
        <f t="shared" si="1"/>
        <v>2.255846428571429</v>
      </c>
      <c r="H24" s="13">
        <v>44348.8586</v>
      </c>
      <c r="I24" s="13">
        <f t="shared" si="2"/>
        <v>0.2136369525415475</v>
      </c>
    </row>
    <row r="25" spans="1:9" ht="105">
      <c r="A25" s="10" t="s">
        <v>28</v>
      </c>
      <c r="B25" s="25" t="s">
        <v>346</v>
      </c>
      <c r="C25" s="13">
        <v>0</v>
      </c>
      <c r="D25" s="13">
        <v>0</v>
      </c>
      <c r="E25" s="13">
        <v>-21489.827980000002</v>
      </c>
      <c r="F25" s="13">
        <v>0</v>
      </c>
      <c r="G25" s="13">
        <v>0</v>
      </c>
      <c r="H25" s="13">
        <v>253124.69</v>
      </c>
      <c r="I25" s="13">
        <v>0</v>
      </c>
    </row>
    <row r="26" spans="1:9" ht="105">
      <c r="A26" s="10" t="s">
        <v>29</v>
      </c>
      <c r="B26" s="25" t="s">
        <v>347</v>
      </c>
      <c r="C26" s="13">
        <v>551835</v>
      </c>
      <c r="D26" s="13">
        <v>551835</v>
      </c>
      <c r="E26" s="13">
        <v>268456.83554</v>
      </c>
      <c r="F26" s="13">
        <f t="shared" si="0"/>
        <v>48.64802622885464</v>
      </c>
      <c r="G26" s="13">
        <f t="shared" si="1"/>
        <v>48.64802622885464</v>
      </c>
      <c r="H26" s="13">
        <v>123858.29835</v>
      </c>
      <c r="I26" s="13" t="s">
        <v>1042</v>
      </c>
    </row>
    <row r="27" spans="1:9" ht="135">
      <c r="A27" s="10" t="s">
        <v>30</v>
      </c>
      <c r="B27" s="25" t="s">
        <v>348</v>
      </c>
      <c r="C27" s="13">
        <v>0</v>
      </c>
      <c r="D27" s="13">
        <v>0</v>
      </c>
      <c r="E27" s="13">
        <v>268456.83554</v>
      </c>
      <c r="F27" s="13">
        <v>0</v>
      </c>
      <c r="G27" s="13">
        <v>0</v>
      </c>
      <c r="H27" s="13">
        <v>0</v>
      </c>
      <c r="I27" s="13">
        <v>0</v>
      </c>
    </row>
    <row r="28" spans="1:9" ht="60">
      <c r="A28" s="10" t="s">
        <v>31</v>
      </c>
      <c r="B28" s="25" t="s">
        <v>349</v>
      </c>
      <c r="C28" s="13">
        <v>1061911</v>
      </c>
      <c r="D28" s="13">
        <v>1061911</v>
      </c>
      <c r="E28" s="13">
        <v>775804.8057200001</v>
      </c>
      <c r="F28" s="13">
        <f t="shared" si="0"/>
        <v>73.0574224883253</v>
      </c>
      <c r="G28" s="13">
        <f t="shared" si="1"/>
        <v>73.0574224883253</v>
      </c>
      <c r="H28" s="13">
        <v>668993.63553</v>
      </c>
      <c r="I28" s="13">
        <f t="shared" si="2"/>
        <v>115.96594713571238</v>
      </c>
    </row>
    <row r="29" spans="1:9" ht="75">
      <c r="A29" s="10" t="s">
        <v>32</v>
      </c>
      <c r="B29" s="25" t="s">
        <v>350</v>
      </c>
      <c r="C29" s="13">
        <v>10592</v>
      </c>
      <c r="D29" s="13">
        <v>10592</v>
      </c>
      <c r="E29" s="13">
        <v>5881.24894</v>
      </c>
      <c r="F29" s="13">
        <f t="shared" si="0"/>
        <v>55.52538651812689</v>
      </c>
      <c r="G29" s="13">
        <f t="shared" si="1"/>
        <v>55.52538651812689</v>
      </c>
      <c r="H29" s="13">
        <v>7271.0522</v>
      </c>
      <c r="I29" s="13">
        <f t="shared" si="2"/>
        <v>80.88580274530281</v>
      </c>
    </row>
    <row r="30" spans="1:9" ht="60">
      <c r="A30" s="10" t="s">
        <v>33</v>
      </c>
      <c r="B30" s="25" t="s">
        <v>351</v>
      </c>
      <c r="C30" s="13">
        <v>1784858</v>
      </c>
      <c r="D30" s="13">
        <v>1784858</v>
      </c>
      <c r="E30" s="13">
        <v>1169634.1925</v>
      </c>
      <c r="F30" s="13">
        <f t="shared" si="0"/>
        <v>65.53093817547389</v>
      </c>
      <c r="G30" s="13">
        <f t="shared" si="1"/>
        <v>65.53093817547389</v>
      </c>
      <c r="H30" s="13">
        <v>1153448.7096900002</v>
      </c>
      <c r="I30" s="13">
        <f t="shared" si="2"/>
        <v>101.40322518669684</v>
      </c>
    </row>
    <row r="31" spans="1:9" ht="60">
      <c r="A31" s="10" t="s">
        <v>34</v>
      </c>
      <c r="B31" s="25" t="s">
        <v>352</v>
      </c>
      <c r="C31" s="13">
        <v>-209204</v>
      </c>
      <c r="D31" s="13">
        <v>-209204</v>
      </c>
      <c r="E31" s="13">
        <v>-161189.22327000002</v>
      </c>
      <c r="F31" s="13">
        <f t="shared" si="0"/>
        <v>77.04882472132465</v>
      </c>
      <c r="G31" s="13">
        <f t="shared" si="1"/>
        <v>77.04882472132465</v>
      </c>
      <c r="H31" s="13">
        <v>-135694.66755</v>
      </c>
      <c r="I31" s="13">
        <f t="shared" si="2"/>
        <v>118.7881780325715</v>
      </c>
    </row>
    <row r="32" spans="1:9" ht="30">
      <c r="A32" s="10" t="s">
        <v>35</v>
      </c>
      <c r="B32" s="25" t="s">
        <v>353</v>
      </c>
      <c r="C32" s="13">
        <v>-6823</v>
      </c>
      <c r="D32" s="13">
        <v>-6823</v>
      </c>
      <c r="E32" s="13">
        <v>-7876.5575</v>
      </c>
      <c r="F32" s="13">
        <f t="shared" si="0"/>
        <v>115.44126483951341</v>
      </c>
      <c r="G32" s="13">
        <f t="shared" si="1"/>
        <v>115.44126483951341</v>
      </c>
      <c r="H32" s="13">
        <v>-3418.526</v>
      </c>
      <c r="I32" s="13" t="s">
        <v>1042</v>
      </c>
    </row>
    <row r="33" spans="1:9" s="12" customFormat="1" ht="21.75" customHeight="1">
      <c r="A33" s="9" t="s">
        <v>36</v>
      </c>
      <c r="B33" s="42" t="s">
        <v>354</v>
      </c>
      <c r="C33" s="11">
        <v>2344203</v>
      </c>
      <c r="D33" s="11">
        <v>2344203</v>
      </c>
      <c r="E33" s="11">
        <v>1489367.49335</v>
      </c>
      <c r="F33" s="11">
        <f t="shared" si="0"/>
        <v>63.53406651855662</v>
      </c>
      <c r="G33" s="11">
        <f t="shared" si="1"/>
        <v>63.53406651855662</v>
      </c>
      <c r="H33" s="11">
        <v>1206009.15045</v>
      </c>
      <c r="I33" s="13">
        <f t="shared" si="2"/>
        <v>123.49553838743843</v>
      </c>
    </row>
    <row r="34" spans="1:9" ht="30">
      <c r="A34" s="10" t="s">
        <v>37</v>
      </c>
      <c r="B34" s="25" t="s">
        <v>355</v>
      </c>
      <c r="C34" s="13">
        <v>2344203</v>
      </c>
      <c r="D34" s="13">
        <v>2344203</v>
      </c>
      <c r="E34" s="13">
        <v>1489367.46798</v>
      </c>
      <c r="F34" s="13">
        <f t="shared" si="0"/>
        <v>63.53406543631247</v>
      </c>
      <c r="G34" s="13">
        <f t="shared" si="1"/>
        <v>63.53406543631247</v>
      </c>
      <c r="H34" s="13">
        <v>1206008.47674</v>
      </c>
      <c r="I34" s="13">
        <f t="shared" si="2"/>
        <v>123.49560527185983</v>
      </c>
    </row>
    <row r="35" spans="1:9" s="12" customFormat="1" ht="30">
      <c r="A35" s="10" t="s">
        <v>38</v>
      </c>
      <c r="B35" s="25" t="s">
        <v>356</v>
      </c>
      <c r="C35" s="13">
        <v>1583962</v>
      </c>
      <c r="D35" s="13">
        <v>1583962</v>
      </c>
      <c r="E35" s="13">
        <v>1020775.0397000001</v>
      </c>
      <c r="F35" s="13">
        <f t="shared" si="0"/>
        <v>64.44441468292801</v>
      </c>
      <c r="G35" s="13">
        <f t="shared" si="1"/>
        <v>64.44441468292801</v>
      </c>
      <c r="H35" s="13">
        <v>798238.27471</v>
      </c>
      <c r="I35" s="13">
        <f t="shared" si="2"/>
        <v>127.87848842137363</v>
      </c>
    </row>
    <row r="36" spans="1:9" ht="30">
      <c r="A36" s="10" t="s">
        <v>38</v>
      </c>
      <c r="B36" s="25" t="s">
        <v>357</v>
      </c>
      <c r="C36" s="13">
        <v>1583962</v>
      </c>
      <c r="D36" s="13">
        <v>1583962</v>
      </c>
      <c r="E36" s="13">
        <v>1020425.90718</v>
      </c>
      <c r="F36" s="13">
        <f t="shared" si="0"/>
        <v>64.42237295970484</v>
      </c>
      <c r="G36" s="13">
        <f t="shared" si="1"/>
        <v>64.42237295970484</v>
      </c>
      <c r="H36" s="13">
        <v>798179.8673099999</v>
      </c>
      <c r="I36" s="13">
        <f t="shared" si="2"/>
        <v>127.84410494078315</v>
      </c>
    </row>
    <row r="37" spans="1:9" ht="45">
      <c r="A37" s="10" t="s">
        <v>39</v>
      </c>
      <c r="B37" s="25" t="s">
        <v>358</v>
      </c>
      <c r="C37" s="13">
        <v>0</v>
      </c>
      <c r="D37" s="13">
        <v>0</v>
      </c>
      <c r="E37" s="13">
        <v>349.13252</v>
      </c>
      <c r="F37" s="13">
        <v>0</v>
      </c>
      <c r="G37" s="13">
        <v>0</v>
      </c>
      <c r="H37" s="13">
        <v>58.4074</v>
      </c>
      <c r="I37" s="13" t="s">
        <v>1042</v>
      </c>
    </row>
    <row r="38" spans="1:9" ht="30">
      <c r="A38" s="10" t="s">
        <v>40</v>
      </c>
      <c r="B38" s="25" t="s">
        <v>359</v>
      </c>
      <c r="C38" s="13">
        <v>760241</v>
      </c>
      <c r="D38" s="13">
        <v>760241</v>
      </c>
      <c r="E38" s="13">
        <v>469905.46226</v>
      </c>
      <c r="F38" s="13">
        <f t="shared" si="0"/>
        <v>61.81006578966407</v>
      </c>
      <c r="G38" s="13">
        <f t="shared" si="1"/>
        <v>61.81006578966407</v>
      </c>
      <c r="H38" s="13">
        <v>417836.4703</v>
      </c>
      <c r="I38" s="13">
        <f t="shared" si="2"/>
        <v>112.46157184953609</v>
      </c>
    </row>
    <row r="39" spans="1:9" ht="60">
      <c r="A39" s="10" t="s">
        <v>41</v>
      </c>
      <c r="B39" s="25" t="s">
        <v>360</v>
      </c>
      <c r="C39" s="13">
        <v>760241</v>
      </c>
      <c r="D39" s="13">
        <v>760241</v>
      </c>
      <c r="E39" s="13">
        <v>469870.65608999995</v>
      </c>
      <c r="F39" s="13">
        <f t="shared" si="0"/>
        <v>61.805487482258904</v>
      </c>
      <c r="G39" s="13">
        <f t="shared" si="1"/>
        <v>61.805487482258904</v>
      </c>
      <c r="H39" s="13">
        <v>417720.44997</v>
      </c>
      <c r="I39" s="13">
        <f t="shared" si="2"/>
        <v>112.48447523307638</v>
      </c>
    </row>
    <row r="40" spans="1:9" ht="45">
      <c r="A40" s="10" t="s">
        <v>42</v>
      </c>
      <c r="B40" s="25" t="s">
        <v>361</v>
      </c>
      <c r="C40" s="13">
        <v>0</v>
      </c>
      <c r="D40" s="13">
        <v>0</v>
      </c>
      <c r="E40" s="13">
        <v>34.80617</v>
      </c>
      <c r="F40" s="13">
        <v>0</v>
      </c>
      <c r="G40" s="13">
        <v>0</v>
      </c>
      <c r="H40" s="13">
        <v>116.02033</v>
      </c>
      <c r="I40" s="13">
        <f t="shared" si="2"/>
        <v>30.000061196171394</v>
      </c>
    </row>
    <row r="41" spans="1:9" ht="30">
      <c r="A41" s="10" t="s">
        <v>43</v>
      </c>
      <c r="B41" s="25" t="s">
        <v>362</v>
      </c>
      <c r="C41" s="13">
        <v>0</v>
      </c>
      <c r="D41" s="13">
        <v>0</v>
      </c>
      <c r="E41" s="13">
        <v>-1313.03398</v>
      </c>
      <c r="F41" s="13">
        <v>0</v>
      </c>
      <c r="G41" s="13">
        <v>0</v>
      </c>
      <c r="H41" s="13">
        <v>-10066.268269999999</v>
      </c>
      <c r="I41" s="13">
        <f t="shared" si="2"/>
        <v>13.04390013043036</v>
      </c>
    </row>
    <row r="42" spans="1:9" ht="15">
      <c r="A42" s="10" t="s">
        <v>878</v>
      </c>
      <c r="B42" s="25" t="s">
        <v>879</v>
      </c>
      <c r="C42" s="13">
        <v>0</v>
      </c>
      <c r="D42" s="13">
        <v>0</v>
      </c>
      <c r="E42" s="13">
        <v>0.02537</v>
      </c>
      <c r="F42" s="13">
        <v>0</v>
      </c>
      <c r="G42" s="13">
        <v>0</v>
      </c>
      <c r="H42" s="13">
        <v>0.67371</v>
      </c>
      <c r="I42" s="13">
        <f t="shared" si="2"/>
        <v>3.7657152187142837</v>
      </c>
    </row>
    <row r="43" spans="1:9" ht="30">
      <c r="A43" s="10" t="s">
        <v>880</v>
      </c>
      <c r="B43" s="25" t="s">
        <v>881</v>
      </c>
      <c r="C43" s="13">
        <v>0</v>
      </c>
      <c r="D43" s="13">
        <v>0</v>
      </c>
      <c r="E43" s="13">
        <v>0.02537</v>
      </c>
      <c r="F43" s="13">
        <v>0</v>
      </c>
      <c r="G43" s="13">
        <v>0</v>
      </c>
      <c r="H43" s="13">
        <v>0.67371</v>
      </c>
      <c r="I43" s="13">
        <f t="shared" si="2"/>
        <v>3.7657152187142837</v>
      </c>
    </row>
    <row r="44" spans="1:9" ht="14.25">
      <c r="A44" s="9" t="s">
        <v>44</v>
      </c>
      <c r="B44" s="42" t="s">
        <v>363</v>
      </c>
      <c r="C44" s="11">
        <v>9155415</v>
      </c>
      <c r="D44" s="11">
        <v>9155415</v>
      </c>
      <c r="E44" s="11">
        <v>4120513.33465</v>
      </c>
      <c r="F44" s="11">
        <f t="shared" si="0"/>
        <v>45.00629774455882</v>
      </c>
      <c r="G44" s="11">
        <f t="shared" si="1"/>
        <v>45.00629774455882</v>
      </c>
      <c r="H44" s="11">
        <v>3922902.8811999997</v>
      </c>
      <c r="I44" s="13">
        <f t="shared" si="2"/>
        <v>105.03735268076666</v>
      </c>
    </row>
    <row r="45" spans="1:9" s="12" customFormat="1" ht="15">
      <c r="A45" s="10" t="s">
        <v>45</v>
      </c>
      <c r="B45" s="25" t="s">
        <v>364</v>
      </c>
      <c r="C45" s="13">
        <v>8039042</v>
      </c>
      <c r="D45" s="13">
        <v>8039042</v>
      </c>
      <c r="E45" s="13">
        <v>3872460.2538400004</v>
      </c>
      <c r="F45" s="13">
        <f t="shared" si="0"/>
        <v>48.17066826917934</v>
      </c>
      <c r="G45" s="13">
        <f t="shared" si="1"/>
        <v>48.17066826917934</v>
      </c>
      <c r="H45" s="13">
        <v>3661625.81607</v>
      </c>
      <c r="I45" s="13">
        <f t="shared" si="2"/>
        <v>105.75794601525634</v>
      </c>
    </row>
    <row r="46" spans="1:9" ht="30">
      <c r="A46" s="10" t="s">
        <v>46</v>
      </c>
      <c r="B46" s="25" t="s">
        <v>365</v>
      </c>
      <c r="C46" s="13">
        <v>7299450</v>
      </c>
      <c r="D46" s="13">
        <v>7299450</v>
      </c>
      <c r="E46" s="13">
        <v>3501057.81048</v>
      </c>
      <c r="F46" s="13">
        <f t="shared" si="0"/>
        <v>47.9633097079917</v>
      </c>
      <c r="G46" s="13">
        <f t="shared" si="1"/>
        <v>47.9633097079917</v>
      </c>
      <c r="H46" s="13">
        <v>3325947.61379</v>
      </c>
      <c r="I46" s="13">
        <f t="shared" si="2"/>
        <v>105.26497158175194</v>
      </c>
    </row>
    <row r="47" spans="1:9" ht="30">
      <c r="A47" s="10" t="s">
        <v>47</v>
      </c>
      <c r="B47" s="25" t="s">
        <v>366</v>
      </c>
      <c r="C47" s="13">
        <v>739592</v>
      </c>
      <c r="D47" s="13">
        <v>739592</v>
      </c>
      <c r="E47" s="13">
        <v>371402.44336000003</v>
      </c>
      <c r="F47" s="13">
        <f t="shared" si="0"/>
        <v>50.217206697746875</v>
      </c>
      <c r="G47" s="13">
        <f t="shared" si="1"/>
        <v>50.217206697746875</v>
      </c>
      <c r="H47" s="13">
        <v>335678.20227999997</v>
      </c>
      <c r="I47" s="13">
        <f t="shared" si="2"/>
        <v>110.64240717370184</v>
      </c>
    </row>
    <row r="48" spans="1:9" s="12" customFormat="1" ht="15">
      <c r="A48" s="10" t="s">
        <v>48</v>
      </c>
      <c r="B48" s="25" t="s">
        <v>367</v>
      </c>
      <c r="C48" s="13">
        <v>1113949</v>
      </c>
      <c r="D48" s="13">
        <v>1113949</v>
      </c>
      <c r="E48" s="13">
        <v>246518.08081</v>
      </c>
      <c r="F48" s="13">
        <f t="shared" si="0"/>
        <v>22.130104772301067</v>
      </c>
      <c r="G48" s="13">
        <f t="shared" si="1"/>
        <v>22.130104772301067</v>
      </c>
      <c r="H48" s="13">
        <v>260307.55935</v>
      </c>
      <c r="I48" s="13">
        <f t="shared" si="2"/>
        <v>94.70262078656765</v>
      </c>
    </row>
    <row r="49" spans="1:9" ht="15">
      <c r="A49" s="10" t="s">
        <v>49</v>
      </c>
      <c r="B49" s="25" t="s">
        <v>368</v>
      </c>
      <c r="C49" s="13">
        <v>195172</v>
      </c>
      <c r="D49" s="13">
        <v>195172</v>
      </c>
      <c r="E49" s="13">
        <v>102159.31703</v>
      </c>
      <c r="F49" s="13">
        <f t="shared" si="0"/>
        <v>52.34322394093416</v>
      </c>
      <c r="G49" s="13">
        <f t="shared" si="1"/>
        <v>52.34322394093416</v>
      </c>
      <c r="H49" s="13">
        <v>97201.04092</v>
      </c>
      <c r="I49" s="13">
        <f t="shared" si="2"/>
        <v>105.10105248160959</v>
      </c>
    </row>
    <row r="50" spans="1:9" ht="15">
      <c r="A50" s="10" t="s">
        <v>50</v>
      </c>
      <c r="B50" s="25" t="s">
        <v>369</v>
      </c>
      <c r="C50" s="13">
        <v>918777</v>
      </c>
      <c r="D50" s="13">
        <v>918777</v>
      </c>
      <c r="E50" s="13">
        <v>144358.76378</v>
      </c>
      <c r="F50" s="13">
        <f t="shared" si="0"/>
        <v>15.71205676459032</v>
      </c>
      <c r="G50" s="13">
        <f t="shared" si="1"/>
        <v>15.71205676459032</v>
      </c>
      <c r="H50" s="13">
        <v>163106.51843</v>
      </c>
      <c r="I50" s="13">
        <f t="shared" si="2"/>
        <v>88.50582133046638</v>
      </c>
    </row>
    <row r="51" spans="1:9" ht="15">
      <c r="A51" s="10" t="s">
        <v>51</v>
      </c>
      <c r="B51" s="25" t="s">
        <v>370</v>
      </c>
      <c r="C51" s="13">
        <v>2424</v>
      </c>
      <c r="D51" s="13">
        <v>2424</v>
      </c>
      <c r="E51" s="13">
        <v>1535</v>
      </c>
      <c r="F51" s="13">
        <f t="shared" si="0"/>
        <v>63.32508250825083</v>
      </c>
      <c r="G51" s="13">
        <f t="shared" si="1"/>
        <v>63.32508250825083</v>
      </c>
      <c r="H51" s="13">
        <v>969.5057800000001</v>
      </c>
      <c r="I51" s="13">
        <f t="shared" si="2"/>
        <v>158.32809165923692</v>
      </c>
    </row>
    <row r="52" spans="1:9" ht="28.5">
      <c r="A52" s="9" t="s">
        <v>52</v>
      </c>
      <c r="B52" s="42" t="s">
        <v>371</v>
      </c>
      <c r="C52" s="11">
        <v>57378</v>
      </c>
      <c r="D52" s="11">
        <v>57378</v>
      </c>
      <c r="E52" s="11">
        <v>23982.61746</v>
      </c>
      <c r="F52" s="11">
        <f t="shared" si="0"/>
        <v>41.79758349890202</v>
      </c>
      <c r="G52" s="11">
        <f t="shared" si="1"/>
        <v>41.79758349890202</v>
      </c>
      <c r="H52" s="11">
        <v>14197.273949999999</v>
      </c>
      <c r="I52" s="13">
        <f t="shared" si="2"/>
        <v>168.92410151739026</v>
      </c>
    </row>
    <row r="53" spans="1:9" s="12" customFormat="1" ht="15">
      <c r="A53" s="10" t="s">
        <v>53</v>
      </c>
      <c r="B53" s="25" t="s">
        <v>372</v>
      </c>
      <c r="C53" s="13">
        <v>49510</v>
      </c>
      <c r="D53" s="13">
        <v>49510</v>
      </c>
      <c r="E53" s="13">
        <v>23312.98876</v>
      </c>
      <c r="F53" s="13">
        <f t="shared" si="0"/>
        <v>47.087434376893555</v>
      </c>
      <c r="G53" s="13">
        <f t="shared" si="1"/>
        <v>47.087434376893555</v>
      </c>
      <c r="H53" s="13">
        <v>13737.19292</v>
      </c>
      <c r="I53" s="13">
        <f t="shared" si="2"/>
        <v>169.7070784094368</v>
      </c>
    </row>
    <row r="54" spans="1:9" ht="15">
      <c r="A54" s="10" t="s">
        <v>54</v>
      </c>
      <c r="B54" s="25" t="s">
        <v>373</v>
      </c>
      <c r="C54" s="13">
        <v>48302</v>
      </c>
      <c r="D54" s="13">
        <v>48302</v>
      </c>
      <c r="E54" s="13">
        <v>23093.59091</v>
      </c>
      <c r="F54" s="13">
        <f t="shared" si="0"/>
        <v>47.810837874208104</v>
      </c>
      <c r="G54" s="13">
        <f t="shared" si="1"/>
        <v>47.810837874208104</v>
      </c>
      <c r="H54" s="13">
        <v>13386.342550000001</v>
      </c>
      <c r="I54" s="13">
        <f t="shared" si="2"/>
        <v>172.51606122988386</v>
      </c>
    </row>
    <row r="55" spans="1:9" ht="30">
      <c r="A55" s="10" t="s">
        <v>55</v>
      </c>
      <c r="B55" s="25" t="s">
        <v>374</v>
      </c>
      <c r="C55" s="13">
        <v>1208</v>
      </c>
      <c r="D55" s="13">
        <v>1208</v>
      </c>
      <c r="E55" s="13">
        <v>219.39785</v>
      </c>
      <c r="F55" s="13">
        <f t="shared" si="0"/>
        <v>18.16207367549669</v>
      </c>
      <c r="G55" s="13">
        <f t="shared" si="1"/>
        <v>18.16207367549669</v>
      </c>
      <c r="H55" s="13">
        <v>350.85037</v>
      </c>
      <c r="I55" s="13">
        <f t="shared" si="2"/>
        <v>62.533167629266</v>
      </c>
    </row>
    <row r="56" spans="1:9" s="12" customFormat="1" ht="30">
      <c r="A56" s="10" t="s">
        <v>56</v>
      </c>
      <c r="B56" s="25" t="s">
        <v>375</v>
      </c>
      <c r="C56" s="13">
        <v>7868</v>
      </c>
      <c r="D56" s="13">
        <v>7868</v>
      </c>
      <c r="E56" s="13">
        <v>669.6287</v>
      </c>
      <c r="F56" s="13">
        <f t="shared" si="0"/>
        <v>8.510786731062533</v>
      </c>
      <c r="G56" s="13">
        <f t="shared" si="1"/>
        <v>8.510786731062533</v>
      </c>
      <c r="H56" s="13">
        <v>460.08103000000006</v>
      </c>
      <c r="I56" s="13">
        <f t="shared" si="2"/>
        <v>145.54581830943997</v>
      </c>
    </row>
    <row r="57" spans="1:9" ht="15">
      <c r="A57" s="10" t="s">
        <v>57</v>
      </c>
      <c r="B57" s="25" t="s">
        <v>376</v>
      </c>
      <c r="C57" s="13">
        <v>7859</v>
      </c>
      <c r="D57" s="13">
        <v>7859</v>
      </c>
      <c r="E57" s="13">
        <v>668.4078499999999</v>
      </c>
      <c r="F57" s="13">
        <f t="shared" si="0"/>
        <v>8.504998727573481</v>
      </c>
      <c r="G57" s="13">
        <f t="shared" si="1"/>
        <v>8.504998727573481</v>
      </c>
      <c r="H57" s="13">
        <v>458.13381</v>
      </c>
      <c r="I57" s="13">
        <f t="shared" si="2"/>
        <v>145.89795282736281</v>
      </c>
    </row>
    <row r="58" spans="1:9" ht="30">
      <c r="A58" s="10" t="s">
        <v>58</v>
      </c>
      <c r="B58" s="25" t="s">
        <v>377</v>
      </c>
      <c r="C58" s="13">
        <v>9</v>
      </c>
      <c r="D58" s="13">
        <v>9</v>
      </c>
      <c r="E58" s="13">
        <v>1.22085</v>
      </c>
      <c r="F58" s="13">
        <f t="shared" si="0"/>
        <v>13.565</v>
      </c>
      <c r="G58" s="13">
        <f t="shared" si="1"/>
        <v>13.565</v>
      </c>
      <c r="H58" s="13">
        <v>1.94722</v>
      </c>
      <c r="I58" s="13">
        <f t="shared" si="2"/>
        <v>62.69707583118497</v>
      </c>
    </row>
    <row r="59" spans="1:9" ht="14.25">
      <c r="A59" s="9" t="s">
        <v>59</v>
      </c>
      <c r="B59" s="42" t="s">
        <v>378</v>
      </c>
      <c r="C59" s="11">
        <v>270392.6</v>
      </c>
      <c r="D59" s="11">
        <v>270392.6</v>
      </c>
      <c r="E59" s="11">
        <v>116114.78481999999</v>
      </c>
      <c r="F59" s="11">
        <f t="shared" si="0"/>
        <v>42.9430335075738</v>
      </c>
      <c r="G59" s="11">
        <f t="shared" si="1"/>
        <v>42.9430335075738</v>
      </c>
      <c r="H59" s="11">
        <v>89204.49858</v>
      </c>
      <c r="I59" s="13">
        <f t="shared" si="2"/>
        <v>130.16696093624293</v>
      </c>
    </row>
    <row r="60" spans="1:9" s="12" customFormat="1" ht="45">
      <c r="A60" s="10" t="s">
        <v>948</v>
      </c>
      <c r="B60" s="25" t="s">
        <v>974</v>
      </c>
      <c r="C60" s="13">
        <v>0</v>
      </c>
      <c r="D60" s="13">
        <v>0</v>
      </c>
      <c r="E60" s="13">
        <v>0.6</v>
      </c>
      <c r="F60" s="13">
        <v>0</v>
      </c>
      <c r="G60" s="13">
        <v>0</v>
      </c>
      <c r="H60" s="13">
        <v>0</v>
      </c>
      <c r="I60" s="13">
        <v>0</v>
      </c>
    </row>
    <row r="61" spans="1:9" s="12" customFormat="1" ht="30">
      <c r="A61" s="10" t="s">
        <v>949</v>
      </c>
      <c r="B61" s="25" t="s">
        <v>975</v>
      </c>
      <c r="C61" s="13">
        <v>0</v>
      </c>
      <c r="D61" s="13">
        <v>0</v>
      </c>
      <c r="E61" s="13">
        <v>0.6</v>
      </c>
      <c r="F61" s="13">
        <v>0</v>
      </c>
      <c r="G61" s="13">
        <v>0</v>
      </c>
      <c r="H61" s="13">
        <v>0</v>
      </c>
      <c r="I61" s="13">
        <v>0</v>
      </c>
    </row>
    <row r="62" spans="1:9" ht="60">
      <c r="A62" s="10" t="s">
        <v>60</v>
      </c>
      <c r="B62" s="25" t="s">
        <v>379</v>
      </c>
      <c r="C62" s="13">
        <v>10771</v>
      </c>
      <c r="D62" s="13">
        <v>10771</v>
      </c>
      <c r="E62" s="13">
        <v>5503.83</v>
      </c>
      <c r="F62" s="13">
        <f t="shared" si="0"/>
        <v>51.098598087457056</v>
      </c>
      <c r="G62" s="13">
        <f t="shared" si="1"/>
        <v>51.098598087457056</v>
      </c>
      <c r="H62" s="13">
        <v>5931.875</v>
      </c>
      <c r="I62" s="13">
        <f t="shared" si="2"/>
        <v>92.78398482773153</v>
      </c>
    </row>
    <row r="63" spans="1:9" ht="30">
      <c r="A63" s="10" t="s">
        <v>61</v>
      </c>
      <c r="B63" s="25" t="s">
        <v>380</v>
      </c>
      <c r="C63" s="13">
        <v>259621.6</v>
      </c>
      <c r="D63" s="13">
        <v>259621.6</v>
      </c>
      <c r="E63" s="13">
        <v>110610.35482</v>
      </c>
      <c r="F63" s="13">
        <f t="shared" si="0"/>
        <v>42.604450022648344</v>
      </c>
      <c r="G63" s="13">
        <f t="shared" si="1"/>
        <v>42.604450022648344</v>
      </c>
      <c r="H63" s="13">
        <v>83272.62358</v>
      </c>
      <c r="I63" s="13">
        <f t="shared" si="2"/>
        <v>132.82919411532248</v>
      </c>
    </row>
    <row r="64" spans="1:9" ht="75">
      <c r="A64" s="10" t="s">
        <v>62</v>
      </c>
      <c r="B64" s="25" t="s">
        <v>381</v>
      </c>
      <c r="C64" s="13">
        <v>285</v>
      </c>
      <c r="D64" s="13">
        <v>285</v>
      </c>
      <c r="E64" s="13">
        <v>150.867</v>
      </c>
      <c r="F64" s="13">
        <f t="shared" si="0"/>
        <v>52.9357894736842</v>
      </c>
      <c r="G64" s="13">
        <f t="shared" si="1"/>
        <v>52.9357894736842</v>
      </c>
      <c r="H64" s="13">
        <v>136.38</v>
      </c>
      <c r="I64" s="13">
        <f t="shared" si="2"/>
        <v>110.62252529696437</v>
      </c>
    </row>
    <row r="65" spans="1:9" ht="30">
      <c r="A65" s="10" t="s">
        <v>63</v>
      </c>
      <c r="B65" s="25" t="s">
        <v>382</v>
      </c>
      <c r="C65" s="13">
        <v>178262.4</v>
      </c>
      <c r="D65" s="13">
        <v>178262.4</v>
      </c>
      <c r="E65" s="13">
        <v>62950.115880000005</v>
      </c>
      <c r="F65" s="13">
        <f t="shared" si="0"/>
        <v>35.31317646346061</v>
      </c>
      <c r="G65" s="13">
        <f t="shared" si="1"/>
        <v>35.31317646346061</v>
      </c>
      <c r="H65" s="13">
        <v>41447.583880000006</v>
      </c>
      <c r="I65" s="13">
        <f t="shared" si="2"/>
        <v>151.87885513967382</v>
      </c>
    </row>
    <row r="66" spans="1:9" ht="45">
      <c r="A66" s="10" t="s">
        <v>64</v>
      </c>
      <c r="B66" s="25" t="s">
        <v>383</v>
      </c>
      <c r="C66" s="13">
        <v>47217.8</v>
      </c>
      <c r="D66" s="13">
        <v>47217.8</v>
      </c>
      <c r="E66" s="13">
        <v>28769.75</v>
      </c>
      <c r="F66" s="13">
        <f t="shared" si="0"/>
        <v>60.929882374867105</v>
      </c>
      <c r="G66" s="13">
        <f t="shared" si="1"/>
        <v>60.929882374867105</v>
      </c>
      <c r="H66" s="13">
        <v>24298.56536</v>
      </c>
      <c r="I66" s="13">
        <f t="shared" si="2"/>
        <v>118.40102316229914</v>
      </c>
    </row>
    <row r="67" spans="1:9" ht="60">
      <c r="A67" s="10" t="s">
        <v>65</v>
      </c>
      <c r="B67" s="25" t="s">
        <v>384</v>
      </c>
      <c r="C67" s="13">
        <v>47217.8</v>
      </c>
      <c r="D67" s="13">
        <v>47217.8</v>
      </c>
      <c r="E67" s="13">
        <v>28769.75</v>
      </c>
      <c r="F67" s="13">
        <f t="shared" si="0"/>
        <v>60.929882374867105</v>
      </c>
      <c r="G67" s="13">
        <f t="shared" si="1"/>
        <v>60.929882374867105</v>
      </c>
      <c r="H67" s="13">
        <v>24298.56536</v>
      </c>
      <c r="I67" s="13">
        <f t="shared" si="2"/>
        <v>118.40102316229914</v>
      </c>
    </row>
    <row r="68" spans="1:9" ht="30">
      <c r="A68" s="10" t="s">
        <v>66</v>
      </c>
      <c r="B68" s="25" t="s">
        <v>385</v>
      </c>
      <c r="C68" s="13">
        <v>5292</v>
      </c>
      <c r="D68" s="13">
        <v>5292</v>
      </c>
      <c r="E68" s="13">
        <v>3353.356</v>
      </c>
      <c r="F68" s="13">
        <f t="shared" si="0"/>
        <v>63.36651549508693</v>
      </c>
      <c r="G68" s="13">
        <f t="shared" si="1"/>
        <v>63.36651549508693</v>
      </c>
      <c r="H68" s="13">
        <v>2747.345</v>
      </c>
      <c r="I68" s="13">
        <f t="shared" si="2"/>
        <v>122.05805969035562</v>
      </c>
    </row>
    <row r="69" spans="1:9" ht="60">
      <c r="A69" s="10" t="s">
        <v>67</v>
      </c>
      <c r="B69" s="25" t="s">
        <v>386</v>
      </c>
      <c r="C69" s="13">
        <v>176</v>
      </c>
      <c r="D69" s="13">
        <v>176</v>
      </c>
      <c r="E69" s="13">
        <v>52.4</v>
      </c>
      <c r="F69" s="13">
        <f t="shared" si="0"/>
        <v>29.772727272727273</v>
      </c>
      <c r="G69" s="13">
        <f t="shared" si="1"/>
        <v>29.772727272727273</v>
      </c>
      <c r="H69" s="13">
        <v>59.2</v>
      </c>
      <c r="I69" s="13">
        <f t="shared" si="2"/>
        <v>88.51351351351352</v>
      </c>
    </row>
    <row r="70" spans="1:9" ht="30">
      <c r="A70" s="10" t="s">
        <v>68</v>
      </c>
      <c r="B70" s="25" t="s">
        <v>387</v>
      </c>
      <c r="C70" s="13">
        <v>10.5</v>
      </c>
      <c r="D70" s="13">
        <v>10.5</v>
      </c>
      <c r="E70" s="13">
        <v>3.5</v>
      </c>
      <c r="F70" s="13">
        <f t="shared" si="0"/>
        <v>33.33333333333333</v>
      </c>
      <c r="G70" s="13">
        <f t="shared" si="1"/>
        <v>33.33333333333333</v>
      </c>
      <c r="H70" s="13">
        <v>7</v>
      </c>
      <c r="I70" s="13">
        <f t="shared" si="2"/>
        <v>50</v>
      </c>
    </row>
    <row r="71" spans="1:9" ht="90">
      <c r="A71" s="10" t="s">
        <v>69</v>
      </c>
      <c r="B71" s="25" t="s">
        <v>388</v>
      </c>
      <c r="C71" s="13">
        <v>162.3</v>
      </c>
      <c r="D71" s="13">
        <v>162.3</v>
      </c>
      <c r="E71" s="13">
        <v>40</v>
      </c>
      <c r="F71" s="13">
        <f t="shared" si="0"/>
        <v>24.645717806531113</v>
      </c>
      <c r="G71" s="13">
        <f t="shared" si="1"/>
        <v>24.645717806531113</v>
      </c>
      <c r="H71" s="13">
        <v>59</v>
      </c>
      <c r="I71" s="13">
        <f t="shared" si="2"/>
        <v>67.79661016949152</v>
      </c>
    </row>
    <row r="72" spans="1:9" ht="60">
      <c r="A72" s="10" t="s">
        <v>70</v>
      </c>
      <c r="B72" s="25" t="s">
        <v>389</v>
      </c>
      <c r="C72" s="13">
        <v>22023.3</v>
      </c>
      <c r="D72" s="13">
        <v>22023.3</v>
      </c>
      <c r="E72" s="13">
        <v>12823.12169</v>
      </c>
      <c r="F72" s="13">
        <f aca="true" t="shared" si="3" ref="F72:F141">E72/C72*100</f>
        <v>58.22525093877847</v>
      </c>
      <c r="G72" s="13">
        <f aca="true" t="shared" si="4" ref="G72:G141">E72/D72*100</f>
        <v>58.22525093877847</v>
      </c>
      <c r="H72" s="13">
        <v>11668.55</v>
      </c>
      <c r="I72" s="13">
        <f t="shared" si="2"/>
        <v>109.89473147906124</v>
      </c>
    </row>
    <row r="73" spans="1:9" ht="75">
      <c r="A73" s="10" t="s">
        <v>71</v>
      </c>
      <c r="B73" s="25" t="s">
        <v>390</v>
      </c>
      <c r="C73" s="13">
        <v>0</v>
      </c>
      <c r="D73" s="13">
        <v>0</v>
      </c>
      <c r="E73" s="13">
        <v>958.725</v>
      </c>
      <c r="F73" s="13">
        <v>0</v>
      </c>
      <c r="G73" s="13">
        <v>0</v>
      </c>
      <c r="H73" s="13">
        <v>1.175</v>
      </c>
      <c r="I73" s="13" t="s">
        <v>1042</v>
      </c>
    </row>
    <row r="74" spans="1:9" ht="150">
      <c r="A74" s="10" t="s">
        <v>72</v>
      </c>
      <c r="B74" s="25" t="s">
        <v>391</v>
      </c>
      <c r="C74" s="13">
        <v>22023.3</v>
      </c>
      <c r="D74" s="13">
        <v>22023.3</v>
      </c>
      <c r="E74" s="13">
        <v>11864.39669</v>
      </c>
      <c r="F74" s="13">
        <f t="shared" si="3"/>
        <v>53.87202049647419</v>
      </c>
      <c r="G74" s="13">
        <f t="shared" si="4"/>
        <v>53.87202049647419</v>
      </c>
      <c r="H74" s="13">
        <v>11667.375</v>
      </c>
      <c r="I74" s="13">
        <f t="shared" si="2"/>
        <v>101.6886548173861</v>
      </c>
    </row>
    <row r="75" spans="1:9" ht="105">
      <c r="A75" s="10" t="s">
        <v>73</v>
      </c>
      <c r="B75" s="25" t="s">
        <v>392</v>
      </c>
      <c r="C75" s="13">
        <v>8</v>
      </c>
      <c r="D75" s="13">
        <v>8</v>
      </c>
      <c r="E75" s="13">
        <v>0</v>
      </c>
      <c r="F75" s="13">
        <f t="shared" si="3"/>
        <v>0</v>
      </c>
      <c r="G75" s="13">
        <f t="shared" si="4"/>
        <v>0</v>
      </c>
      <c r="H75" s="13">
        <v>6.4</v>
      </c>
      <c r="I75" s="13">
        <f aca="true" t="shared" si="5" ref="I75:I143">E75/H75*100</f>
        <v>0</v>
      </c>
    </row>
    <row r="76" spans="1:9" ht="60">
      <c r="A76" s="10" t="s">
        <v>74</v>
      </c>
      <c r="B76" s="25" t="s">
        <v>393</v>
      </c>
      <c r="C76" s="13">
        <v>1539.3</v>
      </c>
      <c r="D76" s="13">
        <v>1539.3</v>
      </c>
      <c r="E76" s="13">
        <v>814.4</v>
      </c>
      <c r="F76" s="13">
        <f t="shared" si="3"/>
        <v>52.90716559475086</v>
      </c>
      <c r="G76" s="13">
        <f t="shared" si="4"/>
        <v>52.90716559475086</v>
      </c>
      <c r="H76" s="13">
        <v>723.8</v>
      </c>
      <c r="I76" s="13">
        <f t="shared" si="5"/>
        <v>112.51726996407847</v>
      </c>
    </row>
    <row r="77" spans="1:9" ht="75">
      <c r="A77" s="10" t="s">
        <v>75</v>
      </c>
      <c r="B77" s="25" t="s">
        <v>394</v>
      </c>
      <c r="C77" s="13">
        <v>1539.3</v>
      </c>
      <c r="D77" s="13">
        <v>1539.3</v>
      </c>
      <c r="E77" s="13">
        <v>814.4</v>
      </c>
      <c r="F77" s="13">
        <f t="shared" si="3"/>
        <v>52.90716559475086</v>
      </c>
      <c r="G77" s="13">
        <f t="shared" si="4"/>
        <v>52.90716559475086</v>
      </c>
      <c r="H77" s="13">
        <v>723.8</v>
      </c>
      <c r="I77" s="13">
        <f t="shared" si="5"/>
        <v>112.51726996407847</v>
      </c>
    </row>
    <row r="78" spans="1:9" ht="30">
      <c r="A78" s="10" t="s">
        <v>76</v>
      </c>
      <c r="B78" s="25" t="s">
        <v>395</v>
      </c>
      <c r="C78" s="13">
        <v>630</v>
      </c>
      <c r="D78" s="13">
        <v>630</v>
      </c>
      <c r="E78" s="13">
        <v>267.495</v>
      </c>
      <c r="F78" s="13">
        <f t="shared" si="3"/>
        <v>42.45952380952381</v>
      </c>
      <c r="G78" s="13">
        <f t="shared" si="4"/>
        <v>42.45952380952381</v>
      </c>
      <c r="H78" s="13">
        <v>276.5</v>
      </c>
      <c r="I78" s="13">
        <f t="shared" si="5"/>
        <v>96.74321880650994</v>
      </c>
    </row>
    <row r="79" spans="1:9" ht="60">
      <c r="A79" s="10" t="s">
        <v>77</v>
      </c>
      <c r="B79" s="25" t="s">
        <v>396</v>
      </c>
      <c r="C79" s="13">
        <v>630</v>
      </c>
      <c r="D79" s="13">
        <v>630</v>
      </c>
      <c r="E79" s="13">
        <v>267.495</v>
      </c>
      <c r="F79" s="13">
        <f t="shared" si="3"/>
        <v>42.45952380952381</v>
      </c>
      <c r="G79" s="13">
        <f t="shared" si="4"/>
        <v>42.45952380952381</v>
      </c>
      <c r="H79" s="13">
        <v>276.5</v>
      </c>
      <c r="I79" s="13">
        <f t="shared" si="5"/>
        <v>96.74321880650994</v>
      </c>
    </row>
    <row r="80" spans="1:9" s="12" customFormat="1" ht="60">
      <c r="A80" s="10" t="s">
        <v>78</v>
      </c>
      <c r="B80" s="25" t="s">
        <v>397</v>
      </c>
      <c r="C80" s="13">
        <v>240</v>
      </c>
      <c r="D80" s="13">
        <v>240</v>
      </c>
      <c r="E80" s="13">
        <v>170.8</v>
      </c>
      <c r="F80" s="13">
        <f t="shared" si="3"/>
        <v>71.16666666666667</v>
      </c>
      <c r="G80" s="13">
        <f t="shared" si="4"/>
        <v>71.16666666666667</v>
      </c>
      <c r="H80" s="13">
        <v>153.3</v>
      </c>
      <c r="I80" s="13">
        <f t="shared" si="5"/>
        <v>111.41552511415524</v>
      </c>
    </row>
    <row r="81" spans="1:9" ht="75">
      <c r="A81" s="10" t="s">
        <v>79</v>
      </c>
      <c r="B81" s="25" t="s">
        <v>398</v>
      </c>
      <c r="C81" s="13">
        <v>240</v>
      </c>
      <c r="D81" s="13">
        <v>240</v>
      </c>
      <c r="E81" s="13">
        <v>170.8</v>
      </c>
      <c r="F81" s="13">
        <f t="shared" si="3"/>
        <v>71.16666666666667</v>
      </c>
      <c r="G81" s="13">
        <f t="shared" si="4"/>
        <v>71.16666666666667</v>
      </c>
      <c r="H81" s="13">
        <v>153.3</v>
      </c>
      <c r="I81" s="13">
        <f t="shared" si="5"/>
        <v>111.41552511415524</v>
      </c>
    </row>
    <row r="82" spans="1:9" ht="60">
      <c r="A82" s="10" t="s">
        <v>80</v>
      </c>
      <c r="B82" s="25" t="s">
        <v>399</v>
      </c>
      <c r="C82" s="13">
        <v>2935</v>
      </c>
      <c r="D82" s="13">
        <v>2935</v>
      </c>
      <c r="E82" s="13">
        <v>745</v>
      </c>
      <c r="F82" s="13">
        <f t="shared" si="3"/>
        <v>25.383304940374785</v>
      </c>
      <c r="G82" s="13">
        <f t="shared" si="4"/>
        <v>25.383304940374785</v>
      </c>
      <c r="H82" s="13">
        <v>1091.49934</v>
      </c>
      <c r="I82" s="13">
        <f t="shared" si="5"/>
        <v>68.25473664509957</v>
      </c>
    </row>
    <row r="83" spans="1:9" ht="75">
      <c r="A83" s="10" t="s">
        <v>81</v>
      </c>
      <c r="B83" s="25" t="s">
        <v>400</v>
      </c>
      <c r="C83" s="13">
        <v>345</v>
      </c>
      <c r="D83" s="13">
        <v>345</v>
      </c>
      <c r="E83" s="13">
        <v>55</v>
      </c>
      <c r="F83" s="13">
        <f t="shared" si="3"/>
        <v>15.942028985507244</v>
      </c>
      <c r="G83" s="13">
        <f t="shared" si="4"/>
        <v>15.942028985507244</v>
      </c>
      <c r="H83" s="13">
        <v>67.5</v>
      </c>
      <c r="I83" s="13">
        <f t="shared" si="5"/>
        <v>81.48148148148148</v>
      </c>
    </row>
    <row r="84" spans="1:9" s="12" customFormat="1" ht="60">
      <c r="A84" s="10" t="s">
        <v>82</v>
      </c>
      <c r="B84" s="25" t="s">
        <v>401</v>
      </c>
      <c r="C84" s="13">
        <v>495</v>
      </c>
      <c r="D84" s="13">
        <v>495</v>
      </c>
      <c r="E84" s="13">
        <v>414.54925</v>
      </c>
      <c r="F84" s="13">
        <f t="shared" si="3"/>
        <v>83.74732323232323</v>
      </c>
      <c r="G84" s="13">
        <f t="shared" si="4"/>
        <v>83.74732323232323</v>
      </c>
      <c r="H84" s="13">
        <v>530</v>
      </c>
      <c r="I84" s="13">
        <f t="shared" si="5"/>
        <v>78.21683962264152</v>
      </c>
    </row>
    <row r="85" spans="1:9" ht="28.5">
      <c r="A85" s="9" t="s">
        <v>83</v>
      </c>
      <c r="B85" s="42" t="s">
        <v>402</v>
      </c>
      <c r="C85" s="11">
        <v>72</v>
      </c>
      <c r="D85" s="11">
        <v>72</v>
      </c>
      <c r="E85" s="11">
        <v>62.11902</v>
      </c>
      <c r="F85" s="11">
        <f t="shared" si="3"/>
        <v>86.27641666666666</v>
      </c>
      <c r="G85" s="11">
        <f t="shared" si="4"/>
        <v>86.27641666666666</v>
      </c>
      <c r="H85" s="11">
        <v>22.51295</v>
      </c>
      <c r="I85" s="13" t="s">
        <v>1042</v>
      </c>
    </row>
    <row r="86" spans="1:9" ht="30">
      <c r="A86" s="10" t="s">
        <v>950</v>
      </c>
      <c r="B86" s="25" t="s">
        <v>403</v>
      </c>
      <c r="C86" s="13">
        <v>2</v>
      </c>
      <c r="D86" s="13">
        <v>2</v>
      </c>
      <c r="E86" s="13">
        <v>1.50758</v>
      </c>
      <c r="F86" s="13">
        <f t="shared" si="3"/>
        <v>75.37899999999999</v>
      </c>
      <c r="G86" s="13">
        <f t="shared" si="4"/>
        <v>75.37899999999999</v>
      </c>
      <c r="H86" s="13">
        <v>-0.35979</v>
      </c>
      <c r="I86" s="13">
        <v>0</v>
      </c>
    </row>
    <row r="87" spans="1:9" ht="45">
      <c r="A87" s="10" t="s">
        <v>951</v>
      </c>
      <c r="B87" s="25" t="s">
        <v>895</v>
      </c>
      <c r="C87" s="13">
        <v>0</v>
      </c>
      <c r="D87" s="13">
        <v>0</v>
      </c>
      <c r="E87" s="13">
        <v>0.2324</v>
      </c>
      <c r="F87" s="13">
        <v>0</v>
      </c>
      <c r="G87" s="13">
        <v>0</v>
      </c>
      <c r="H87" s="13">
        <v>-1.20764</v>
      </c>
      <c r="I87" s="13">
        <v>0</v>
      </c>
    </row>
    <row r="88" spans="1:9" ht="30">
      <c r="A88" s="10" t="s">
        <v>84</v>
      </c>
      <c r="B88" s="25" t="s">
        <v>404</v>
      </c>
      <c r="C88" s="13">
        <v>2</v>
      </c>
      <c r="D88" s="13">
        <v>2</v>
      </c>
      <c r="E88" s="13">
        <v>1.27518</v>
      </c>
      <c r="F88" s="13">
        <f t="shared" si="3"/>
        <v>63.759</v>
      </c>
      <c r="G88" s="13">
        <f t="shared" si="4"/>
        <v>63.759</v>
      </c>
      <c r="H88" s="13">
        <v>0.84785</v>
      </c>
      <c r="I88" s="13">
        <f t="shared" si="5"/>
        <v>150.40160405732146</v>
      </c>
    </row>
    <row r="89" spans="1:9" ht="15">
      <c r="A89" s="10" t="s">
        <v>85</v>
      </c>
      <c r="B89" s="25" t="s">
        <v>405</v>
      </c>
      <c r="C89" s="13">
        <v>40</v>
      </c>
      <c r="D89" s="13">
        <v>40</v>
      </c>
      <c r="E89" s="13">
        <v>16.84258</v>
      </c>
      <c r="F89" s="13">
        <f t="shared" si="3"/>
        <v>42.10645000000001</v>
      </c>
      <c r="G89" s="13">
        <f t="shared" si="4"/>
        <v>42.10645000000001</v>
      </c>
      <c r="H89" s="13">
        <v>16.47207</v>
      </c>
      <c r="I89" s="13">
        <f t="shared" si="5"/>
        <v>102.24932264129525</v>
      </c>
    </row>
    <row r="90" spans="1:9" ht="15">
      <c r="A90" s="10" t="s">
        <v>86</v>
      </c>
      <c r="B90" s="25" t="s">
        <v>406</v>
      </c>
      <c r="C90" s="13">
        <v>1</v>
      </c>
      <c r="D90" s="13">
        <v>1</v>
      </c>
      <c r="E90" s="13">
        <v>0.32323</v>
      </c>
      <c r="F90" s="13">
        <f t="shared" si="3"/>
        <v>32.323</v>
      </c>
      <c r="G90" s="13">
        <f t="shared" si="4"/>
        <v>32.323</v>
      </c>
      <c r="H90" s="13">
        <v>0.31745</v>
      </c>
      <c r="I90" s="13">
        <f t="shared" si="5"/>
        <v>101.82075917467317</v>
      </c>
    </row>
    <row r="91" spans="1:9" ht="15">
      <c r="A91" s="10" t="s">
        <v>87</v>
      </c>
      <c r="B91" s="25" t="s">
        <v>407</v>
      </c>
      <c r="C91" s="13">
        <v>1</v>
      </c>
      <c r="D91" s="13">
        <v>1</v>
      </c>
      <c r="E91" s="13">
        <v>0.32323</v>
      </c>
      <c r="F91" s="13">
        <f t="shared" si="3"/>
        <v>32.323</v>
      </c>
      <c r="G91" s="13">
        <f t="shared" si="4"/>
        <v>32.323</v>
      </c>
      <c r="H91" s="13">
        <v>0.31745</v>
      </c>
      <c r="I91" s="13">
        <f t="shared" si="5"/>
        <v>101.82075917467317</v>
      </c>
    </row>
    <row r="92" spans="1:9" ht="15">
      <c r="A92" s="10" t="s">
        <v>88</v>
      </c>
      <c r="B92" s="25" t="s">
        <v>408</v>
      </c>
      <c r="C92" s="13">
        <v>39</v>
      </c>
      <c r="D92" s="13">
        <v>39</v>
      </c>
      <c r="E92" s="13">
        <v>16.51935</v>
      </c>
      <c r="F92" s="13">
        <f t="shared" si="3"/>
        <v>42.357307692307685</v>
      </c>
      <c r="G92" s="13">
        <f t="shared" si="4"/>
        <v>42.357307692307685</v>
      </c>
      <c r="H92" s="13">
        <v>16.15462</v>
      </c>
      <c r="I92" s="13">
        <f t="shared" si="5"/>
        <v>102.25774422425286</v>
      </c>
    </row>
    <row r="93" spans="1:9" ht="60">
      <c r="A93" s="10" t="s">
        <v>89</v>
      </c>
      <c r="B93" s="25" t="s">
        <v>409</v>
      </c>
      <c r="C93" s="13">
        <v>39</v>
      </c>
      <c r="D93" s="13">
        <v>39</v>
      </c>
      <c r="E93" s="13">
        <v>16.51935</v>
      </c>
      <c r="F93" s="13">
        <f t="shared" si="3"/>
        <v>42.357307692307685</v>
      </c>
      <c r="G93" s="13">
        <f t="shared" si="4"/>
        <v>42.357307692307685</v>
      </c>
      <c r="H93" s="13">
        <v>16.15462</v>
      </c>
      <c r="I93" s="13">
        <f t="shared" si="5"/>
        <v>102.25774422425286</v>
      </c>
    </row>
    <row r="94" spans="1:9" ht="15">
      <c r="A94" s="10" t="s">
        <v>90</v>
      </c>
      <c r="B94" s="25" t="s">
        <v>410</v>
      </c>
      <c r="C94" s="13">
        <v>4</v>
      </c>
      <c r="D94" s="13">
        <v>4</v>
      </c>
      <c r="E94" s="13">
        <v>10.346969999999999</v>
      </c>
      <c r="F94" s="13" t="s">
        <v>1042</v>
      </c>
      <c r="G94" s="13" t="s">
        <v>1042</v>
      </c>
      <c r="H94" s="13">
        <v>-4.5219499999999995</v>
      </c>
      <c r="I94" s="13">
        <v>0</v>
      </c>
    </row>
    <row r="95" spans="1:9" ht="15">
      <c r="A95" s="10" t="s">
        <v>91</v>
      </c>
      <c r="B95" s="25" t="s">
        <v>411</v>
      </c>
      <c r="C95" s="13">
        <v>2</v>
      </c>
      <c r="D95" s="13">
        <v>2</v>
      </c>
      <c r="E95" s="13">
        <v>0.12611</v>
      </c>
      <c r="F95" s="13">
        <f t="shared" si="3"/>
        <v>6.3055</v>
      </c>
      <c r="G95" s="13">
        <f t="shared" si="4"/>
        <v>6.3055</v>
      </c>
      <c r="H95" s="13">
        <v>0.64479</v>
      </c>
      <c r="I95" s="13">
        <f t="shared" si="5"/>
        <v>19.558305804990773</v>
      </c>
    </row>
    <row r="96" spans="1:9" ht="30">
      <c r="A96" s="10" t="s">
        <v>952</v>
      </c>
      <c r="B96" s="25" t="s">
        <v>976</v>
      </c>
      <c r="C96" s="13">
        <v>0</v>
      </c>
      <c r="D96" s="13">
        <v>0</v>
      </c>
      <c r="E96" s="13">
        <v>8.02521</v>
      </c>
      <c r="F96" s="13">
        <v>0</v>
      </c>
      <c r="G96" s="13">
        <v>0</v>
      </c>
      <c r="H96" s="13">
        <v>0</v>
      </c>
      <c r="I96" s="13">
        <v>0</v>
      </c>
    </row>
    <row r="97" spans="1:9" ht="15">
      <c r="A97" s="10" t="s">
        <v>92</v>
      </c>
      <c r="B97" s="25" t="s">
        <v>412</v>
      </c>
      <c r="C97" s="13">
        <v>2</v>
      </c>
      <c r="D97" s="13">
        <v>2</v>
      </c>
      <c r="E97" s="13">
        <v>2.19565</v>
      </c>
      <c r="F97" s="13">
        <f t="shared" si="3"/>
        <v>109.7825</v>
      </c>
      <c r="G97" s="13">
        <f t="shared" si="4"/>
        <v>109.7825</v>
      </c>
      <c r="H97" s="13">
        <v>0.75175</v>
      </c>
      <c r="I97" s="13" t="s">
        <v>1042</v>
      </c>
    </row>
    <row r="98" spans="1:9" ht="15">
      <c r="A98" s="10" t="s">
        <v>1000</v>
      </c>
      <c r="B98" s="25" t="s">
        <v>1001</v>
      </c>
      <c r="C98" s="13">
        <v>0</v>
      </c>
      <c r="D98" s="13">
        <v>0</v>
      </c>
      <c r="E98" s="13">
        <v>0</v>
      </c>
      <c r="F98" s="13">
        <v>0</v>
      </c>
      <c r="G98" s="13">
        <v>0</v>
      </c>
      <c r="H98" s="13">
        <v>-5.96067</v>
      </c>
      <c r="I98" s="13">
        <f t="shared" si="5"/>
        <v>0</v>
      </c>
    </row>
    <row r="99" spans="1:9" ht="15">
      <c r="A99" s="10" t="s">
        <v>93</v>
      </c>
      <c r="B99" s="25" t="s">
        <v>413</v>
      </c>
      <c r="C99" s="13">
        <v>0</v>
      </c>
      <c r="D99" s="13">
        <v>0</v>
      </c>
      <c r="E99" s="13">
        <v>-0.4</v>
      </c>
      <c r="F99" s="13">
        <v>0</v>
      </c>
      <c r="G99" s="13">
        <v>0</v>
      </c>
      <c r="H99" s="13">
        <v>0</v>
      </c>
      <c r="I99" s="13">
        <v>0</v>
      </c>
    </row>
    <row r="100" spans="1:9" ht="30">
      <c r="A100" s="10" t="s">
        <v>94</v>
      </c>
      <c r="B100" s="25" t="s">
        <v>414</v>
      </c>
      <c r="C100" s="13">
        <v>0</v>
      </c>
      <c r="D100" s="13">
        <v>0</v>
      </c>
      <c r="E100" s="13">
        <v>-0.4</v>
      </c>
      <c r="F100" s="13">
        <v>0</v>
      </c>
      <c r="G100" s="13">
        <v>0</v>
      </c>
      <c r="H100" s="13">
        <v>0</v>
      </c>
      <c r="I100" s="13">
        <v>0</v>
      </c>
    </row>
    <row r="101" spans="1:9" ht="30">
      <c r="A101" s="10" t="s">
        <v>95</v>
      </c>
      <c r="B101" s="25" t="s">
        <v>415</v>
      </c>
      <c r="C101" s="13">
        <v>26</v>
      </c>
      <c r="D101" s="13">
        <v>26</v>
      </c>
      <c r="E101" s="13">
        <v>23.45489</v>
      </c>
      <c r="F101" s="13">
        <f t="shared" si="3"/>
        <v>90.21111538461538</v>
      </c>
      <c r="G101" s="13">
        <f t="shared" si="4"/>
        <v>90.21111538461538</v>
      </c>
      <c r="H101" s="13">
        <v>10.92262</v>
      </c>
      <c r="I101" s="13" t="s">
        <v>1042</v>
      </c>
    </row>
    <row r="102" spans="1:9" ht="15">
      <c r="A102" s="10" t="s">
        <v>96</v>
      </c>
      <c r="B102" s="25" t="s">
        <v>416</v>
      </c>
      <c r="C102" s="13">
        <v>26</v>
      </c>
      <c r="D102" s="13">
        <v>26</v>
      </c>
      <c r="E102" s="13">
        <v>22.71957</v>
      </c>
      <c r="F102" s="13">
        <f t="shared" si="3"/>
        <v>87.38296153846154</v>
      </c>
      <c r="G102" s="13">
        <f t="shared" si="4"/>
        <v>87.38296153846154</v>
      </c>
      <c r="H102" s="13">
        <v>10.901399999999999</v>
      </c>
      <c r="I102" s="13" t="s">
        <v>1042</v>
      </c>
    </row>
    <row r="103" spans="1:9" ht="30">
      <c r="A103" s="10" t="s">
        <v>888</v>
      </c>
      <c r="B103" s="25" t="s">
        <v>896</v>
      </c>
      <c r="C103" s="13">
        <v>0</v>
      </c>
      <c r="D103" s="13">
        <v>0</v>
      </c>
      <c r="E103" s="13">
        <v>0.7353200000000001</v>
      </c>
      <c r="F103" s="13">
        <v>0</v>
      </c>
      <c r="G103" s="13">
        <v>0</v>
      </c>
      <c r="H103" s="13">
        <v>0</v>
      </c>
      <c r="I103" s="13">
        <v>0</v>
      </c>
    </row>
    <row r="104" spans="1:9" ht="30">
      <c r="A104" s="10" t="s">
        <v>97</v>
      </c>
      <c r="B104" s="25" t="s">
        <v>417</v>
      </c>
      <c r="C104" s="13">
        <v>0</v>
      </c>
      <c r="D104" s="13">
        <v>0</v>
      </c>
      <c r="E104" s="13">
        <v>10.367</v>
      </c>
      <c r="F104" s="13">
        <v>0</v>
      </c>
      <c r="G104" s="13">
        <v>0</v>
      </c>
      <c r="H104" s="13">
        <v>0</v>
      </c>
      <c r="I104" s="13">
        <v>0</v>
      </c>
    </row>
    <row r="105" spans="1:9" s="12" customFormat="1" ht="30">
      <c r="A105" s="10" t="s">
        <v>97</v>
      </c>
      <c r="B105" s="25" t="s">
        <v>418</v>
      </c>
      <c r="C105" s="13">
        <v>0</v>
      </c>
      <c r="D105" s="13">
        <v>0</v>
      </c>
      <c r="E105" s="13">
        <v>10.367</v>
      </c>
      <c r="F105" s="13">
        <v>0</v>
      </c>
      <c r="G105" s="13">
        <v>0</v>
      </c>
      <c r="H105" s="13">
        <v>0</v>
      </c>
      <c r="I105" s="13">
        <v>0</v>
      </c>
    </row>
    <row r="106" spans="1:9" ht="42.75">
      <c r="A106" s="9" t="s">
        <v>98</v>
      </c>
      <c r="B106" s="42" t="s">
        <v>419</v>
      </c>
      <c r="C106" s="11">
        <v>141860.8</v>
      </c>
      <c r="D106" s="11">
        <v>141860.8</v>
      </c>
      <c r="E106" s="11">
        <v>99375.24809000001</v>
      </c>
      <c r="F106" s="11">
        <f t="shared" si="3"/>
        <v>70.05123902445214</v>
      </c>
      <c r="G106" s="11">
        <f t="shared" si="4"/>
        <v>70.05123902445214</v>
      </c>
      <c r="H106" s="11">
        <v>31563.797730000002</v>
      </c>
      <c r="I106" s="11" t="s">
        <v>1042</v>
      </c>
    </row>
    <row r="107" spans="1:9" s="12" customFormat="1" ht="60">
      <c r="A107" s="10" t="s">
        <v>99</v>
      </c>
      <c r="B107" s="25" t="s">
        <v>420</v>
      </c>
      <c r="C107" s="13">
        <v>9973</v>
      </c>
      <c r="D107" s="13">
        <v>9973</v>
      </c>
      <c r="E107" s="13">
        <v>46209.555</v>
      </c>
      <c r="F107" s="13" t="s">
        <v>1042</v>
      </c>
      <c r="G107" s="13" t="s">
        <v>1042</v>
      </c>
      <c r="H107" s="13">
        <v>3.61975</v>
      </c>
      <c r="I107" s="13" t="s">
        <v>1042</v>
      </c>
    </row>
    <row r="108" spans="1:9" ht="45">
      <c r="A108" s="10" t="s">
        <v>100</v>
      </c>
      <c r="B108" s="25" t="s">
        <v>421</v>
      </c>
      <c r="C108" s="13">
        <v>9973</v>
      </c>
      <c r="D108" s="13">
        <v>9973</v>
      </c>
      <c r="E108" s="13">
        <v>46209.555</v>
      </c>
      <c r="F108" s="13" t="s">
        <v>1042</v>
      </c>
      <c r="G108" s="13" t="s">
        <v>1042</v>
      </c>
      <c r="H108" s="13">
        <v>3.61975</v>
      </c>
      <c r="I108" s="13" t="s">
        <v>1042</v>
      </c>
    </row>
    <row r="109" spans="1:9" ht="30">
      <c r="A109" s="10" t="s">
        <v>101</v>
      </c>
      <c r="B109" s="25" t="s">
        <v>422</v>
      </c>
      <c r="C109" s="13">
        <v>4874.8</v>
      </c>
      <c r="D109" s="13">
        <v>4874.8</v>
      </c>
      <c r="E109" s="13">
        <v>1831.84874</v>
      </c>
      <c r="F109" s="13">
        <f t="shared" si="3"/>
        <v>37.57792606876179</v>
      </c>
      <c r="G109" s="13">
        <f t="shared" si="4"/>
        <v>37.57792606876179</v>
      </c>
      <c r="H109" s="13">
        <v>6366.18166</v>
      </c>
      <c r="I109" s="13">
        <f t="shared" si="5"/>
        <v>28.77468532684001</v>
      </c>
    </row>
    <row r="110" spans="1:9" ht="30">
      <c r="A110" s="10" t="s">
        <v>102</v>
      </c>
      <c r="B110" s="25" t="s">
        <v>423</v>
      </c>
      <c r="C110" s="13">
        <v>4874.8</v>
      </c>
      <c r="D110" s="13">
        <v>4874.8</v>
      </c>
      <c r="E110" s="13">
        <v>1831.84874</v>
      </c>
      <c r="F110" s="13">
        <f t="shared" si="3"/>
        <v>37.57792606876179</v>
      </c>
      <c r="G110" s="13">
        <f t="shared" si="4"/>
        <v>37.57792606876179</v>
      </c>
      <c r="H110" s="13">
        <v>6366.18166</v>
      </c>
      <c r="I110" s="13">
        <f t="shared" si="5"/>
        <v>28.77468532684001</v>
      </c>
    </row>
    <row r="111" spans="1:9" ht="75">
      <c r="A111" s="10" t="s">
        <v>103</v>
      </c>
      <c r="B111" s="25" t="s">
        <v>424</v>
      </c>
      <c r="C111" s="13">
        <v>98208.2</v>
      </c>
      <c r="D111" s="13">
        <v>98208.2</v>
      </c>
      <c r="E111" s="13">
        <v>28223.59305</v>
      </c>
      <c r="F111" s="13">
        <f t="shared" si="3"/>
        <v>28.7385300310972</v>
      </c>
      <c r="G111" s="13">
        <f t="shared" si="4"/>
        <v>28.7385300310972</v>
      </c>
      <c r="H111" s="13">
        <v>21207.235969999998</v>
      </c>
      <c r="I111" s="13">
        <f t="shared" si="5"/>
        <v>133.0847315035558</v>
      </c>
    </row>
    <row r="112" spans="1:9" ht="60">
      <c r="A112" s="10" t="s">
        <v>104</v>
      </c>
      <c r="B112" s="25" t="s">
        <v>425</v>
      </c>
      <c r="C112" s="13">
        <v>73261.6</v>
      </c>
      <c r="D112" s="13">
        <v>73261.6</v>
      </c>
      <c r="E112" s="13">
        <v>16690.36036</v>
      </c>
      <c r="F112" s="13">
        <f t="shared" si="3"/>
        <v>22.781867117289273</v>
      </c>
      <c r="G112" s="13">
        <f t="shared" si="4"/>
        <v>22.781867117289273</v>
      </c>
      <c r="H112" s="13">
        <v>9845.871650000001</v>
      </c>
      <c r="I112" s="13">
        <f t="shared" si="5"/>
        <v>169.516330836996</v>
      </c>
    </row>
    <row r="113" spans="1:9" ht="75">
      <c r="A113" s="10" t="s">
        <v>105</v>
      </c>
      <c r="B113" s="25" t="s">
        <v>426</v>
      </c>
      <c r="C113" s="13">
        <v>73261.6</v>
      </c>
      <c r="D113" s="13">
        <v>73261.6</v>
      </c>
      <c r="E113" s="13">
        <v>16690.36036</v>
      </c>
      <c r="F113" s="13">
        <f t="shared" si="3"/>
        <v>22.781867117289273</v>
      </c>
      <c r="G113" s="13">
        <f t="shared" si="4"/>
        <v>22.781867117289273</v>
      </c>
      <c r="H113" s="13">
        <v>9845.871650000001</v>
      </c>
      <c r="I113" s="13">
        <f t="shared" si="5"/>
        <v>169.516330836996</v>
      </c>
    </row>
    <row r="114" spans="1:9" ht="75">
      <c r="A114" s="10" t="s">
        <v>106</v>
      </c>
      <c r="B114" s="25" t="s">
        <v>427</v>
      </c>
      <c r="C114" s="13">
        <v>3363.1</v>
      </c>
      <c r="D114" s="13">
        <v>3363.1</v>
      </c>
      <c r="E114" s="13">
        <v>1882.9621599999998</v>
      </c>
      <c r="F114" s="13">
        <f t="shared" si="3"/>
        <v>55.988884065296894</v>
      </c>
      <c r="G114" s="13">
        <f t="shared" si="4"/>
        <v>55.988884065296894</v>
      </c>
      <c r="H114" s="13">
        <v>1759.5712800000001</v>
      </c>
      <c r="I114" s="13">
        <f t="shared" si="5"/>
        <v>107.01255364886381</v>
      </c>
    </row>
    <row r="115" spans="1:9" ht="60">
      <c r="A115" s="10" t="s">
        <v>107</v>
      </c>
      <c r="B115" s="25" t="s">
        <v>428</v>
      </c>
      <c r="C115" s="13">
        <v>3363.1</v>
      </c>
      <c r="D115" s="13">
        <v>3363.1</v>
      </c>
      <c r="E115" s="13">
        <v>1882.9621599999998</v>
      </c>
      <c r="F115" s="13">
        <f t="shared" si="3"/>
        <v>55.988884065296894</v>
      </c>
      <c r="G115" s="13">
        <f t="shared" si="4"/>
        <v>55.988884065296894</v>
      </c>
      <c r="H115" s="13">
        <v>1759.5712800000001</v>
      </c>
      <c r="I115" s="13">
        <f t="shared" si="5"/>
        <v>107.01255364886381</v>
      </c>
    </row>
    <row r="116" spans="1:9" ht="30">
      <c r="A116" s="10" t="s">
        <v>108</v>
      </c>
      <c r="B116" s="25" t="s">
        <v>429</v>
      </c>
      <c r="C116" s="13">
        <v>21583.5</v>
      </c>
      <c r="D116" s="13">
        <v>21583.5</v>
      </c>
      <c r="E116" s="13">
        <v>9649.50461</v>
      </c>
      <c r="F116" s="13">
        <f t="shared" si="3"/>
        <v>44.70778423332638</v>
      </c>
      <c r="G116" s="13">
        <f t="shared" si="4"/>
        <v>44.70778423332638</v>
      </c>
      <c r="H116" s="13">
        <v>9601.0674</v>
      </c>
      <c r="I116" s="13">
        <f t="shared" si="5"/>
        <v>100.50449817694229</v>
      </c>
    </row>
    <row r="117" spans="1:9" ht="30">
      <c r="A117" s="10" t="s">
        <v>109</v>
      </c>
      <c r="B117" s="25" t="s">
        <v>430</v>
      </c>
      <c r="C117" s="13">
        <v>21583.5</v>
      </c>
      <c r="D117" s="13">
        <v>21583.5</v>
      </c>
      <c r="E117" s="13">
        <v>9649.50461</v>
      </c>
      <c r="F117" s="13">
        <f t="shared" si="3"/>
        <v>44.70778423332638</v>
      </c>
      <c r="G117" s="13">
        <f t="shared" si="4"/>
        <v>44.70778423332638</v>
      </c>
      <c r="H117" s="13">
        <v>9601.0674</v>
      </c>
      <c r="I117" s="13">
        <f t="shared" si="5"/>
        <v>100.50449817694229</v>
      </c>
    </row>
    <row r="118" spans="1:9" ht="105">
      <c r="A118" s="10" t="s">
        <v>940</v>
      </c>
      <c r="B118" s="25" t="s">
        <v>941</v>
      </c>
      <c r="C118" s="13">
        <v>0</v>
      </c>
      <c r="D118" s="13">
        <v>0</v>
      </c>
      <c r="E118" s="13">
        <v>0.7659199999999999</v>
      </c>
      <c r="F118" s="13">
        <v>0</v>
      </c>
      <c r="G118" s="13">
        <v>0</v>
      </c>
      <c r="H118" s="13">
        <v>0.72564</v>
      </c>
      <c r="I118" s="13">
        <f t="shared" si="5"/>
        <v>105.5509619094868</v>
      </c>
    </row>
    <row r="119" spans="1:9" ht="45">
      <c r="A119" s="10" t="s">
        <v>110</v>
      </c>
      <c r="B119" s="25" t="s">
        <v>431</v>
      </c>
      <c r="C119" s="13">
        <v>34</v>
      </c>
      <c r="D119" s="13">
        <v>34</v>
      </c>
      <c r="E119" s="13">
        <v>13.371379999999998</v>
      </c>
      <c r="F119" s="13">
        <f t="shared" si="3"/>
        <v>39.327588235294115</v>
      </c>
      <c r="G119" s="13">
        <f t="shared" si="4"/>
        <v>39.327588235294115</v>
      </c>
      <c r="H119" s="13">
        <v>10.65599</v>
      </c>
      <c r="I119" s="13">
        <f t="shared" si="5"/>
        <v>125.48228742707153</v>
      </c>
    </row>
    <row r="120" spans="1:9" ht="30">
      <c r="A120" s="10" t="s">
        <v>111</v>
      </c>
      <c r="B120" s="25" t="s">
        <v>432</v>
      </c>
      <c r="C120" s="13">
        <v>34</v>
      </c>
      <c r="D120" s="13">
        <v>34</v>
      </c>
      <c r="E120" s="13">
        <v>13.371379999999998</v>
      </c>
      <c r="F120" s="13">
        <f t="shared" si="3"/>
        <v>39.327588235294115</v>
      </c>
      <c r="G120" s="13">
        <f t="shared" si="4"/>
        <v>39.327588235294115</v>
      </c>
      <c r="H120" s="13">
        <v>10.65599</v>
      </c>
      <c r="I120" s="13">
        <f t="shared" si="5"/>
        <v>125.48228742707153</v>
      </c>
    </row>
    <row r="121" spans="1:9" ht="90">
      <c r="A121" s="10" t="s">
        <v>112</v>
      </c>
      <c r="B121" s="25" t="s">
        <v>433</v>
      </c>
      <c r="C121" s="13">
        <v>34</v>
      </c>
      <c r="D121" s="13">
        <v>34</v>
      </c>
      <c r="E121" s="13">
        <v>13.371379999999998</v>
      </c>
      <c r="F121" s="13">
        <f t="shared" si="3"/>
        <v>39.327588235294115</v>
      </c>
      <c r="G121" s="13">
        <f t="shared" si="4"/>
        <v>39.327588235294115</v>
      </c>
      <c r="H121" s="13">
        <v>10.65599</v>
      </c>
      <c r="I121" s="13">
        <f t="shared" si="5"/>
        <v>125.48228742707153</v>
      </c>
    </row>
    <row r="122" spans="1:9" ht="15">
      <c r="A122" s="10" t="s">
        <v>113</v>
      </c>
      <c r="B122" s="25" t="s">
        <v>434</v>
      </c>
      <c r="C122" s="13">
        <v>28770.8</v>
      </c>
      <c r="D122" s="13">
        <v>28770.8</v>
      </c>
      <c r="E122" s="13">
        <v>23096.879920000003</v>
      </c>
      <c r="F122" s="13">
        <f t="shared" si="3"/>
        <v>80.27889360045603</v>
      </c>
      <c r="G122" s="13">
        <f t="shared" si="4"/>
        <v>80.27889360045603</v>
      </c>
      <c r="H122" s="13">
        <v>3619.3711000000003</v>
      </c>
      <c r="I122" s="13" t="s">
        <v>1042</v>
      </c>
    </row>
    <row r="123" spans="1:9" ht="45">
      <c r="A123" s="10" t="s">
        <v>114</v>
      </c>
      <c r="B123" s="25" t="s">
        <v>435</v>
      </c>
      <c r="C123" s="13">
        <v>28770.8</v>
      </c>
      <c r="D123" s="13">
        <v>28770.8</v>
      </c>
      <c r="E123" s="13">
        <v>23096.879920000003</v>
      </c>
      <c r="F123" s="13">
        <f t="shared" si="3"/>
        <v>80.27889360045603</v>
      </c>
      <c r="G123" s="13">
        <f t="shared" si="4"/>
        <v>80.27889360045603</v>
      </c>
      <c r="H123" s="13">
        <v>3619.3711000000003</v>
      </c>
      <c r="I123" s="13" t="s">
        <v>1042</v>
      </c>
    </row>
    <row r="124" spans="1:9" s="12" customFormat="1" ht="45">
      <c r="A124" s="10" t="s">
        <v>115</v>
      </c>
      <c r="B124" s="25" t="s">
        <v>436</v>
      </c>
      <c r="C124" s="13">
        <v>28770.8</v>
      </c>
      <c r="D124" s="13">
        <v>28770.8</v>
      </c>
      <c r="E124" s="13">
        <v>23096.879920000003</v>
      </c>
      <c r="F124" s="13">
        <f t="shared" si="3"/>
        <v>80.27889360045603</v>
      </c>
      <c r="G124" s="13">
        <f t="shared" si="4"/>
        <v>80.27889360045603</v>
      </c>
      <c r="H124" s="13">
        <v>3619.3711000000003</v>
      </c>
      <c r="I124" s="13" t="s">
        <v>1042</v>
      </c>
    </row>
    <row r="125" spans="1:9" s="12" customFormat="1" ht="75">
      <c r="A125" s="10" t="s">
        <v>1002</v>
      </c>
      <c r="B125" s="25" t="s">
        <v>1003</v>
      </c>
      <c r="C125" s="13">
        <v>0</v>
      </c>
      <c r="D125" s="13">
        <v>0</v>
      </c>
      <c r="E125" s="13">
        <v>0</v>
      </c>
      <c r="F125" s="13">
        <v>0</v>
      </c>
      <c r="G125" s="13">
        <v>0</v>
      </c>
      <c r="H125" s="13">
        <v>356.73326000000003</v>
      </c>
      <c r="I125" s="13">
        <f t="shared" si="5"/>
        <v>0</v>
      </c>
    </row>
    <row r="126" spans="1:9" s="12" customFormat="1" ht="75">
      <c r="A126" s="10" t="s">
        <v>1004</v>
      </c>
      <c r="B126" s="25" t="s">
        <v>1005</v>
      </c>
      <c r="C126" s="13">
        <v>0</v>
      </c>
      <c r="D126" s="13">
        <v>0</v>
      </c>
      <c r="E126" s="13">
        <v>0</v>
      </c>
      <c r="F126" s="13">
        <v>0</v>
      </c>
      <c r="G126" s="13">
        <v>0</v>
      </c>
      <c r="H126" s="13">
        <v>356.73326000000003</v>
      </c>
      <c r="I126" s="13">
        <f t="shared" si="5"/>
        <v>0</v>
      </c>
    </row>
    <row r="127" spans="1:9" s="12" customFormat="1" ht="75">
      <c r="A127" s="10" t="s">
        <v>1006</v>
      </c>
      <c r="B127" s="25" t="s">
        <v>1007</v>
      </c>
      <c r="C127" s="13">
        <v>0</v>
      </c>
      <c r="D127" s="13">
        <v>0</v>
      </c>
      <c r="E127" s="13">
        <v>0</v>
      </c>
      <c r="F127" s="13">
        <v>0</v>
      </c>
      <c r="G127" s="13">
        <v>0</v>
      </c>
      <c r="H127" s="13">
        <v>356.73326000000003</v>
      </c>
      <c r="I127" s="13">
        <f t="shared" si="5"/>
        <v>0</v>
      </c>
    </row>
    <row r="128" spans="1:9" ht="14.25">
      <c r="A128" s="9" t="s">
        <v>116</v>
      </c>
      <c r="B128" s="42" t="s">
        <v>437</v>
      </c>
      <c r="C128" s="11">
        <v>276837.6</v>
      </c>
      <c r="D128" s="11">
        <v>276837.6</v>
      </c>
      <c r="E128" s="11">
        <v>205696.56618</v>
      </c>
      <c r="F128" s="11">
        <f t="shared" si="3"/>
        <v>74.30225019289288</v>
      </c>
      <c r="G128" s="11">
        <f t="shared" si="4"/>
        <v>74.30225019289288</v>
      </c>
      <c r="H128" s="11">
        <v>150986.51183</v>
      </c>
      <c r="I128" s="11">
        <f t="shared" si="5"/>
        <v>136.23506079244984</v>
      </c>
    </row>
    <row r="129" spans="1:9" ht="15">
      <c r="A129" s="10" t="s">
        <v>117</v>
      </c>
      <c r="B129" s="25" t="s">
        <v>438</v>
      </c>
      <c r="C129" s="13">
        <v>31320.7</v>
      </c>
      <c r="D129" s="13">
        <v>31320.7</v>
      </c>
      <c r="E129" s="13">
        <v>12317.57458</v>
      </c>
      <c r="F129" s="13">
        <f t="shared" si="3"/>
        <v>39.327264652450296</v>
      </c>
      <c r="G129" s="13">
        <f t="shared" si="4"/>
        <v>39.327264652450296</v>
      </c>
      <c r="H129" s="13">
        <v>16020.74282</v>
      </c>
      <c r="I129" s="13">
        <f t="shared" si="5"/>
        <v>76.88516517862685</v>
      </c>
    </row>
    <row r="130" spans="1:9" ht="30">
      <c r="A130" s="10" t="s">
        <v>953</v>
      </c>
      <c r="B130" s="25" t="s">
        <v>439</v>
      </c>
      <c r="C130" s="13">
        <v>5611.8</v>
      </c>
      <c r="D130" s="13">
        <v>5611.8</v>
      </c>
      <c r="E130" s="13">
        <v>2997.0244</v>
      </c>
      <c r="F130" s="13">
        <f t="shared" si="3"/>
        <v>53.40575929291849</v>
      </c>
      <c r="G130" s="13">
        <f t="shared" si="4"/>
        <v>53.40575929291849</v>
      </c>
      <c r="H130" s="13">
        <v>3334.17711</v>
      </c>
      <c r="I130" s="13">
        <f t="shared" si="5"/>
        <v>89.88797838636712</v>
      </c>
    </row>
    <row r="131" spans="1:9" ht="30">
      <c r="A131" s="10" t="s">
        <v>118</v>
      </c>
      <c r="B131" s="25" t="s">
        <v>440</v>
      </c>
      <c r="C131" s="13">
        <v>0</v>
      </c>
      <c r="D131" s="13">
        <v>0</v>
      </c>
      <c r="E131" s="13">
        <v>-5.99374</v>
      </c>
      <c r="F131" s="13">
        <v>0</v>
      </c>
      <c r="G131" s="13">
        <v>0</v>
      </c>
      <c r="H131" s="13">
        <v>88.52797</v>
      </c>
      <c r="I131" s="13">
        <v>0</v>
      </c>
    </row>
    <row r="132" spans="1:9" ht="15">
      <c r="A132" s="10" t="s">
        <v>119</v>
      </c>
      <c r="B132" s="25" t="s">
        <v>441</v>
      </c>
      <c r="C132" s="13">
        <v>8195.9</v>
      </c>
      <c r="D132" s="13">
        <v>8195.9</v>
      </c>
      <c r="E132" s="13">
        <v>1707.81352</v>
      </c>
      <c r="F132" s="13">
        <f t="shared" si="3"/>
        <v>20.837412852767848</v>
      </c>
      <c r="G132" s="13">
        <f t="shared" si="4"/>
        <v>20.837412852767848</v>
      </c>
      <c r="H132" s="13">
        <v>3225.60385</v>
      </c>
      <c r="I132" s="13">
        <f t="shared" si="5"/>
        <v>52.945544444337145</v>
      </c>
    </row>
    <row r="133" spans="1:9" ht="15">
      <c r="A133" s="10" t="s">
        <v>120</v>
      </c>
      <c r="B133" s="25" t="s">
        <v>442</v>
      </c>
      <c r="C133" s="13">
        <v>17513</v>
      </c>
      <c r="D133" s="13">
        <v>17513</v>
      </c>
      <c r="E133" s="13">
        <v>-213.53267000000002</v>
      </c>
      <c r="F133" s="13">
        <v>0</v>
      </c>
      <c r="G133" s="13">
        <v>0</v>
      </c>
      <c r="H133" s="13">
        <v>9352.72899</v>
      </c>
      <c r="I133" s="13">
        <v>0</v>
      </c>
    </row>
    <row r="134" spans="1:9" s="12" customFormat="1" ht="15">
      <c r="A134" s="10" t="s">
        <v>923</v>
      </c>
      <c r="B134" s="25" t="s">
        <v>906</v>
      </c>
      <c r="C134" s="13">
        <v>0</v>
      </c>
      <c r="D134" s="13">
        <v>0</v>
      </c>
      <c r="E134" s="13">
        <v>7801.10757</v>
      </c>
      <c r="F134" s="13">
        <v>0</v>
      </c>
      <c r="G134" s="13">
        <v>0</v>
      </c>
      <c r="H134" s="13">
        <v>0</v>
      </c>
      <c r="I134" s="13">
        <v>0</v>
      </c>
    </row>
    <row r="135" spans="1:9" ht="15">
      <c r="A135" s="10" t="s">
        <v>954</v>
      </c>
      <c r="B135" s="25" t="s">
        <v>977</v>
      </c>
      <c r="C135" s="13">
        <v>0</v>
      </c>
      <c r="D135" s="13">
        <v>0</v>
      </c>
      <c r="E135" s="13">
        <v>31.1555</v>
      </c>
      <c r="F135" s="13">
        <v>0</v>
      </c>
      <c r="G135" s="13">
        <v>0</v>
      </c>
      <c r="H135" s="13">
        <v>0</v>
      </c>
      <c r="I135" s="13">
        <v>0</v>
      </c>
    </row>
    <row r="136" spans="1:9" ht="15">
      <c r="A136" s="10" t="s">
        <v>1008</v>
      </c>
      <c r="B136" s="25" t="s">
        <v>1009</v>
      </c>
      <c r="C136" s="13">
        <v>0</v>
      </c>
      <c r="D136" s="13">
        <v>0</v>
      </c>
      <c r="E136" s="13">
        <v>0</v>
      </c>
      <c r="F136" s="13">
        <v>0</v>
      </c>
      <c r="G136" s="13">
        <v>0</v>
      </c>
      <c r="H136" s="13">
        <v>0.633</v>
      </c>
      <c r="I136" s="13">
        <v>0</v>
      </c>
    </row>
    <row r="137" spans="1:9" ht="30">
      <c r="A137" s="10" t="s">
        <v>1010</v>
      </c>
      <c r="B137" s="25" t="s">
        <v>1011</v>
      </c>
      <c r="C137" s="13">
        <v>0</v>
      </c>
      <c r="D137" s="13">
        <v>0</v>
      </c>
      <c r="E137" s="13">
        <v>0</v>
      </c>
      <c r="F137" s="13">
        <v>0</v>
      </c>
      <c r="G137" s="13">
        <v>0</v>
      </c>
      <c r="H137" s="13">
        <v>19.071900000000003</v>
      </c>
      <c r="I137" s="13">
        <v>0</v>
      </c>
    </row>
    <row r="138" spans="1:9" ht="15">
      <c r="A138" s="10" t="s">
        <v>121</v>
      </c>
      <c r="B138" s="25" t="s">
        <v>443</v>
      </c>
      <c r="C138" s="13">
        <v>30733.4</v>
      </c>
      <c r="D138" s="13">
        <v>30733.4</v>
      </c>
      <c r="E138" s="13">
        <v>20266.71978</v>
      </c>
      <c r="F138" s="13">
        <f t="shared" si="3"/>
        <v>65.94363064288363</v>
      </c>
      <c r="G138" s="13">
        <f t="shared" si="4"/>
        <v>65.94363064288363</v>
      </c>
      <c r="H138" s="13">
        <v>23731.26961</v>
      </c>
      <c r="I138" s="13">
        <f t="shared" si="5"/>
        <v>85.40090822389</v>
      </c>
    </row>
    <row r="139" spans="1:9" ht="45">
      <c r="A139" s="10" t="s">
        <v>122</v>
      </c>
      <c r="B139" s="25" t="s">
        <v>444</v>
      </c>
      <c r="C139" s="13">
        <v>29496.4</v>
      </c>
      <c r="D139" s="13">
        <v>29496.4</v>
      </c>
      <c r="E139" s="13">
        <v>20062.74196</v>
      </c>
      <c r="F139" s="13">
        <f t="shared" si="3"/>
        <v>68.0175952319605</v>
      </c>
      <c r="G139" s="13">
        <f t="shared" si="4"/>
        <v>68.0175952319605</v>
      </c>
      <c r="H139" s="13">
        <v>23500.004</v>
      </c>
      <c r="I139" s="13">
        <f t="shared" si="5"/>
        <v>85.3733555109182</v>
      </c>
    </row>
    <row r="140" spans="1:9" ht="45">
      <c r="A140" s="10" t="s">
        <v>123</v>
      </c>
      <c r="B140" s="25" t="s">
        <v>445</v>
      </c>
      <c r="C140" s="13">
        <v>29496.4</v>
      </c>
      <c r="D140" s="13">
        <v>29496.4</v>
      </c>
      <c r="E140" s="13">
        <v>20062.74196</v>
      </c>
      <c r="F140" s="13">
        <f t="shared" si="3"/>
        <v>68.0175952319605</v>
      </c>
      <c r="G140" s="13">
        <f t="shared" si="4"/>
        <v>68.0175952319605</v>
      </c>
      <c r="H140" s="13">
        <v>23500.004</v>
      </c>
      <c r="I140" s="13">
        <f t="shared" si="5"/>
        <v>85.3733555109182</v>
      </c>
    </row>
    <row r="141" spans="1:9" ht="30">
      <c r="A141" s="10" t="s">
        <v>124</v>
      </c>
      <c r="B141" s="25" t="s">
        <v>446</v>
      </c>
      <c r="C141" s="13">
        <v>167</v>
      </c>
      <c r="D141" s="13">
        <v>167</v>
      </c>
      <c r="E141" s="13">
        <v>38.97782</v>
      </c>
      <c r="F141" s="13">
        <f t="shared" si="3"/>
        <v>23.340011976047904</v>
      </c>
      <c r="G141" s="13">
        <f t="shared" si="4"/>
        <v>23.340011976047904</v>
      </c>
      <c r="H141" s="13">
        <v>71.26561</v>
      </c>
      <c r="I141" s="13">
        <f t="shared" si="5"/>
        <v>54.69372955623337</v>
      </c>
    </row>
    <row r="142" spans="1:9" ht="45">
      <c r="A142" s="10" t="s">
        <v>125</v>
      </c>
      <c r="B142" s="25" t="s">
        <v>447</v>
      </c>
      <c r="C142" s="13">
        <v>690</v>
      </c>
      <c r="D142" s="13">
        <v>690</v>
      </c>
      <c r="E142" s="13">
        <v>125</v>
      </c>
      <c r="F142" s="13">
        <f aca="true" t="shared" si="6" ref="F142:F208">E142/C142*100</f>
        <v>18.115942028985508</v>
      </c>
      <c r="G142" s="13">
        <f aca="true" t="shared" si="7" ref="G142:G208">E142/D142*100</f>
        <v>18.115942028985508</v>
      </c>
      <c r="H142" s="13">
        <v>140</v>
      </c>
      <c r="I142" s="13">
        <f t="shared" si="5"/>
        <v>89.28571428571429</v>
      </c>
    </row>
    <row r="143" spans="1:9" ht="45">
      <c r="A143" s="10" t="s">
        <v>126</v>
      </c>
      <c r="B143" s="25" t="s">
        <v>448</v>
      </c>
      <c r="C143" s="13">
        <v>690</v>
      </c>
      <c r="D143" s="13">
        <v>690</v>
      </c>
      <c r="E143" s="13">
        <v>125</v>
      </c>
      <c r="F143" s="13">
        <f t="shared" si="6"/>
        <v>18.115942028985508</v>
      </c>
      <c r="G143" s="13">
        <f t="shared" si="7"/>
        <v>18.115942028985508</v>
      </c>
      <c r="H143" s="13">
        <v>140</v>
      </c>
      <c r="I143" s="13">
        <f t="shared" si="5"/>
        <v>89.28571428571429</v>
      </c>
    </row>
    <row r="144" spans="1:9" ht="30">
      <c r="A144" s="10" t="s">
        <v>127</v>
      </c>
      <c r="B144" s="25" t="s">
        <v>449</v>
      </c>
      <c r="C144" s="13">
        <v>380</v>
      </c>
      <c r="D144" s="13">
        <v>380</v>
      </c>
      <c r="E144" s="13">
        <v>40</v>
      </c>
      <c r="F144" s="13">
        <f t="shared" si="6"/>
        <v>10.526315789473683</v>
      </c>
      <c r="G144" s="13">
        <f t="shared" si="7"/>
        <v>10.526315789473683</v>
      </c>
      <c r="H144" s="13">
        <v>20</v>
      </c>
      <c r="I144" s="13" t="s">
        <v>1042</v>
      </c>
    </row>
    <row r="145" spans="1:9" ht="30">
      <c r="A145" s="10" t="s">
        <v>128</v>
      </c>
      <c r="B145" s="25" t="s">
        <v>450</v>
      </c>
      <c r="C145" s="13">
        <v>380</v>
      </c>
      <c r="D145" s="13">
        <v>380</v>
      </c>
      <c r="E145" s="13">
        <v>40</v>
      </c>
      <c r="F145" s="13">
        <f t="shared" si="6"/>
        <v>10.526315789473683</v>
      </c>
      <c r="G145" s="13">
        <f t="shared" si="7"/>
        <v>10.526315789473683</v>
      </c>
      <c r="H145" s="13">
        <v>20</v>
      </c>
      <c r="I145" s="13" t="s">
        <v>1042</v>
      </c>
    </row>
    <row r="146" spans="1:9" ht="15">
      <c r="A146" s="10" t="s">
        <v>129</v>
      </c>
      <c r="B146" s="25" t="s">
        <v>451</v>
      </c>
      <c r="C146" s="13">
        <v>214783.5</v>
      </c>
      <c r="D146" s="13">
        <v>214783.5</v>
      </c>
      <c r="E146" s="13">
        <v>173112.27182</v>
      </c>
      <c r="F146" s="13">
        <f t="shared" si="6"/>
        <v>80.59849654186657</v>
      </c>
      <c r="G146" s="13">
        <f t="shared" si="7"/>
        <v>80.59849654186657</v>
      </c>
      <c r="H146" s="13">
        <v>111234.4994</v>
      </c>
      <c r="I146" s="13">
        <f aca="true" t="shared" si="8" ref="I146:I211">E146/H146*100</f>
        <v>155.62822033970514</v>
      </c>
    </row>
    <row r="147" spans="1:9" ht="15">
      <c r="A147" s="10" t="s">
        <v>130</v>
      </c>
      <c r="B147" s="25" t="s">
        <v>452</v>
      </c>
      <c r="C147" s="13">
        <v>214783.5</v>
      </c>
      <c r="D147" s="13">
        <v>214783.5</v>
      </c>
      <c r="E147" s="13">
        <v>173112.27182</v>
      </c>
      <c r="F147" s="13">
        <f t="shared" si="6"/>
        <v>80.59849654186657</v>
      </c>
      <c r="G147" s="13">
        <f t="shared" si="7"/>
        <v>80.59849654186657</v>
      </c>
      <c r="H147" s="13">
        <v>111234.4994</v>
      </c>
      <c r="I147" s="13">
        <f t="shared" si="8"/>
        <v>155.62822033970514</v>
      </c>
    </row>
    <row r="148" spans="1:9" ht="45">
      <c r="A148" s="10" t="s">
        <v>131</v>
      </c>
      <c r="B148" s="25" t="s">
        <v>453</v>
      </c>
      <c r="C148" s="13">
        <v>15334.6</v>
      </c>
      <c r="D148" s="13">
        <v>15334.6</v>
      </c>
      <c r="E148" s="13">
        <v>15539.280550000001</v>
      </c>
      <c r="F148" s="13">
        <f t="shared" si="6"/>
        <v>101.33476288915264</v>
      </c>
      <c r="G148" s="13">
        <f t="shared" si="7"/>
        <v>101.33476288915264</v>
      </c>
      <c r="H148" s="13">
        <v>14725.3386</v>
      </c>
      <c r="I148" s="13">
        <f t="shared" si="8"/>
        <v>105.52749225067058</v>
      </c>
    </row>
    <row r="149" spans="1:9" ht="30">
      <c r="A149" s="10" t="s">
        <v>132</v>
      </c>
      <c r="B149" s="25" t="s">
        <v>454</v>
      </c>
      <c r="C149" s="13">
        <v>177238.3</v>
      </c>
      <c r="D149" s="13">
        <v>177238.3</v>
      </c>
      <c r="E149" s="13">
        <v>146307.85798</v>
      </c>
      <c r="F149" s="13">
        <f t="shared" si="6"/>
        <v>82.54866920975884</v>
      </c>
      <c r="G149" s="13">
        <f t="shared" si="7"/>
        <v>82.54866920975884</v>
      </c>
      <c r="H149" s="13">
        <v>87418.19053</v>
      </c>
      <c r="I149" s="13">
        <f t="shared" si="8"/>
        <v>167.36546145940915</v>
      </c>
    </row>
    <row r="150" spans="1:9" s="12" customFormat="1" ht="45">
      <c r="A150" s="10" t="s">
        <v>133</v>
      </c>
      <c r="B150" s="25" t="s">
        <v>455</v>
      </c>
      <c r="C150" s="13">
        <v>22210.6</v>
      </c>
      <c r="D150" s="13">
        <v>22210.6</v>
      </c>
      <c r="E150" s="13">
        <v>11265.13329</v>
      </c>
      <c r="F150" s="13">
        <f t="shared" si="6"/>
        <v>50.719626169486645</v>
      </c>
      <c r="G150" s="13">
        <f t="shared" si="7"/>
        <v>50.719626169486645</v>
      </c>
      <c r="H150" s="13">
        <v>9090.97027</v>
      </c>
      <c r="I150" s="13">
        <f t="shared" si="8"/>
        <v>123.91563227496948</v>
      </c>
    </row>
    <row r="151" spans="1:9" ht="28.5">
      <c r="A151" s="9" t="s">
        <v>134</v>
      </c>
      <c r="B151" s="42" t="s">
        <v>456</v>
      </c>
      <c r="C151" s="11">
        <v>226283.8</v>
      </c>
      <c r="D151" s="11">
        <v>226283.8</v>
      </c>
      <c r="E151" s="11">
        <v>138888.86753999998</v>
      </c>
      <c r="F151" s="11">
        <f t="shared" si="6"/>
        <v>61.37817534441263</v>
      </c>
      <c r="G151" s="11">
        <f t="shared" si="7"/>
        <v>61.37817534441263</v>
      </c>
      <c r="H151" s="11">
        <v>138265.78072</v>
      </c>
      <c r="I151" s="11">
        <f t="shared" si="8"/>
        <v>100.45064427131234</v>
      </c>
    </row>
    <row r="152" spans="1:9" ht="15">
      <c r="A152" s="10" t="s">
        <v>135</v>
      </c>
      <c r="B152" s="25" t="s">
        <v>457</v>
      </c>
      <c r="C152" s="13">
        <v>18469.1</v>
      </c>
      <c r="D152" s="13">
        <v>18469.1</v>
      </c>
      <c r="E152" s="13">
        <v>8916.175439999999</v>
      </c>
      <c r="F152" s="13">
        <f t="shared" si="6"/>
        <v>48.27617718242903</v>
      </c>
      <c r="G152" s="13">
        <f t="shared" si="7"/>
        <v>48.27617718242903</v>
      </c>
      <c r="H152" s="13">
        <v>6592.30297</v>
      </c>
      <c r="I152" s="13">
        <f t="shared" si="8"/>
        <v>135.25129959250037</v>
      </c>
    </row>
    <row r="153" spans="1:9" ht="45">
      <c r="A153" s="10" t="s">
        <v>136</v>
      </c>
      <c r="B153" s="25" t="s">
        <v>458</v>
      </c>
      <c r="C153" s="13">
        <v>0</v>
      </c>
      <c r="D153" s="13">
        <v>0</v>
      </c>
      <c r="E153" s="13">
        <v>3.1</v>
      </c>
      <c r="F153" s="13">
        <v>0</v>
      </c>
      <c r="G153" s="13">
        <v>0</v>
      </c>
      <c r="H153" s="13">
        <v>1</v>
      </c>
      <c r="I153" s="13" t="s">
        <v>1042</v>
      </c>
    </row>
    <row r="154" spans="1:9" ht="30">
      <c r="A154" s="10" t="s">
        <v>137</v>
      </c>
      <c r="B154" s="25" t="s">
        <v>459</v>
      </c>
      <c r="C154" s="13">
        <v>84.9</v>
      </c>
      <c r="D154" s="13">
        <v>84.9</v>
      </c>
      <c r="E154" s="13">
        <v>237.25502</v>
      </c>
      <c r="F154" s="13" t="s">
        <v>1042</v>
      </c>
      <c r="G154" s="13" t="s">
        <v>1042</v>
      </c>
      <c r="H154" s="13">
        <v>92.80191</v>
      </c>
      <c r="I154" s="13" t="s">
        <v>1042</v>
      </c>
    </row>
    <row r="155" spans="1:9" ht="30">
      <c r="A155" s="10" t="s">
        <v>138</v>
      </c>
      <c r="B155" s="25" t="s">
        <v>460</v>
      </c>
      <c r="C155" s="13">
        <v>0</v>
      </c>
      <c r="D155" s="13">
        <v>0</v>
      </c>
      <c r="E155" s="13">
        <v>0.25</v>
      </c>
      <c r="F155" s="13">
        <v>0</v>
      </c>
      <c r="G155" s="13">
        <v>0</v>
      </c>
      <c r="H155" s="13">
        <v>0.05</v>
      </c>
      <c r="I155" s="13" t="s">
        <v>1042</v>
      </c>
    </row>
    <row r="156" spans="1:9" s="12" customFormat="1" ht="30">
      <c r="A156" s="10" t="s">
        <v>139</v>
      </c>
      <c r="B156" s="25" t="s">
        <v>461</v>
      </c>
      <c r="C156" s="13">
        <v>0</v>
      </c>
      <c r="D156" s="13">
        <v>0</v>
      </c>
      <c r="E156" s="13">
        <v>10.7</v>
      </c>
      <c r="F156" s="13">
        <v>0</v>
      </c>
      <c r="G156" s="13">
        <v>0</v>
      </c>
      <c r="H156" s="13">
        <v>7.35</v>
      </c>
      <c r="I156" s="13">
        <f t="shared" si="8"/>
        <v>145.57823129251702</v>
      </c>
    </row>
    <row r="157" spans="1:9" ht="75">
      <c r="A157" s="10" t="s">
        <v>140</v>
      </c>
      <c r="B157" s="25" t="s">
        <v>462</v>
      </c>
      <c r="C157" s="13">
        <v>0</v>
      </c>
      <c r="D157" s="13">
        <v>0</v>
      </c>
      <c r="E157" s="13">
        <v>10.7</v>
      </c>
      <c r="F157" s="13">
        <v>0</v>
      </c>
      <c r="G157" s="13">
        <v>0</v>
      </c>
      <c r="H157" s="13">
        <v>7.35</v>
      </c>
      <c r="I157" s="13">
        <f t="shared" si="8"/>
        <v>145.57823129251702</v>
      </c>
    </row>
    <row r="158" spans="1:9" ht="30">
      <c r="A158" s="10" t="s">
        <v>141</v>
      </c>
      <c r="B158" s="25" t="s">
        <v>463</v>
      </c>
      <c r="C158" s="13">
        <v>75</v>
      </c>
      <c r="D158" s="13">
        <v>75</v>
      </c>
      <c r="E158" s="13">
        <v>30.9518</v>
      </c>
      <c r="F158" s="13">
        <f t="shared" si="6"/>
        <v>41.26906666666667</v>
      </c>
      <c r="G158" s="13">
        <f t="shared" si="7"/>
        <v>41.26906666666667</v>
      </c>
      <c r="H158" s="13">
        <v>0</v>
      </c>
      <c r="I158" s="13">
        <v>0</v>
      </c>
    </row>
    <row r="159" spans="1:9" ht="60">
      <c r="A159" s="10" t="s">
        <v>142</v>
      </c>
      <c r="B159" s="25" t="s">
        <v>464</v>
      </c>
      <c r="C159" s="13">
        <v>75</v>
      </c>
      <c r="D159" s="13">
        <v>75</v>
      </c>
      <c r="E159" s="13">
        <v>30.9518</v>
      </c>
      <c r="F159" s="13">
        <f t="shared" si="6"/>
        <v>41.26906666666667</v>
      </c>
      <c r="G159" s="13">
        <f t="shared" si="7"/>
        <v>41.26906666666667</v>
      </c>
      <c r="H159" s="13">
        <v>0</v>
      </c>
      <c r="I159" s="13">
        <v>0</v>
      </c>
    </row>
    <row r="160" spans="1:9" ht="15">
      <c r="A160" s="10" t="s">
        <v>143</v>
      </c>
      <c r="B160" s="25" t="s">
        <v>465</v>
      </c>
      <c r="C160" s="13">
        <v>18309.2</v>
      </c>
      <c r="D160" s="13">
        <v>18309.2</v>
      </c>
      <c r="E160" s="13">
        <v>8633.918619999999</v>
      </c>
      <c r="F160" s="13">
        <f t="shared" si="6"/>
        <v>47.15617623926768</v>
      </c>
      <c r="G160" s="13">
        <f t="shared" si="7"/>
        <v>47.15617623926768</v>
      </c>
      <c r="H160" s="13">
        <v>6491.10106</v>
      </c>
      <c r="I160" s="13">
        <f t="shared" si="8"/>
        <v>133.011619141237</v>
      </c>
    </row>
    <row r="161" spans="1:9" ht="30">
      <c r="A161" s="10" t="s">
        <v>144</v>
      </c>
      <c r="B161" s="25" t="s">
        <v>466</v>
      </c>
      <c r="C161" s="13">
        <v>18309.2</v>
      </c>
      <c r="D161" s="13">
        <v>18309.2</v>
      </c>
      <c r="E161" s="13">
        <v>8633.918619999999</v>
      </c>
      <c r="F161" s="13">
        <f t="shared" si="6"/>
        <v>47.15617623926768</v>
      </c>
      <c r="G161" s="13">
        <f t="shared" si="7"/>
        <v>47.15617623926768</v>
      </c>
      <c r="H161" s="13">
        <v>6491.10106</v>
      </c>
      <c r="I161" s="13">
        <f t="shared" si="8"/>
        <v>133.011619141237</v>
      </c>
    </row>
    <row r="162" spans="1:9" ht="15">
      <c r="A162" s="10" t="s">
        <v>145</v>
      </c>
      <c r="B162" s="25" t="s">
        <v>467</v>
      </c>
      <c r="C162" s="13">
        <v>207814.7</v>
      </c>
      <c r="D162" s="13">
        <v>207814.7</v>
      </c>
      <c r="E162" s="13">
        <v>129972.6921</v>
      </c>
      <c r="F162" s="13">
        <f t="shared" si="6"/>
        <v>62.5425882288404</v>
      </c>
      <c r="G162" s="13">
        <f t="shared" si="7"/>
        <v>62.5425882288404</v>
      </c>
      <c r="H162" s="13">
        <v>131673.47775</v>
      </c>
      <c r="I162" s="13">
        <f t="shared" si="8"/>
        <v>98.70833088100767</v>
      </c>
    </row>
    <row r="163" spans="1:9" ht="30">
      <c r="A163" s="10" t="s">
        <v>146</v>
      </c>
      <c r="B163" s="25" t="s">
        <v>468</v>
      </c>
      <c r="C163" s="13">
        <v>8613.8</v>
      </c>
      <c r="D163" s="13">
        <v>8613.8</v>
      </c>
      <c r="E163" s="13">
        <v>3946.88138</v>
      </c>
      <c r="F163" s="13">
        <f t="shared" si="6"/>
        <v>45.82044370661033</v>
      </c>
      <c r="G163" s="13">
        <f t="shared" si="7"/>
        <v>45.82044370661033</v>
      </c>
      <c r="H163" s="13">
        <v>5199.74045</v>
      </c>
      <c r="I163" s="13">
        <f t="shared" si="8"/>
        <v>75.90535369895241</v>
      </c>
    </row>
    <row r="164" spans="1:9" ht="30">
      <c r="A164" s="10" t="s">
        <v>147</v>
      </c>
      <c r="B164" s="25" t="s">
        <v>469</v>
      </c>
      <c r="C164" s="13">
        <v>8613.8</v>
      </c>
      <c r="D164" s="13">
        <v>8613.8</v>
      </c>
      <c r="E164" s="13">
        <v>3946.88138</v>
      </c>
      <c r="F164" s="13">
        <f t="shared" si="6"/>
        <v>45.82044370661033</v>
      </c>
      <c r="G164" s="13">
        <f t="shared" si="7"/>
        <v>45.82044370661033</v>
      </c>
      <c r="H164" s="13">
        <v>5199.74045</v>
      </c>
      <c r="I164" s="13">
        <f t="shared" si="8"/>
        <v>75.90535369895241</v>
      </c>
    </row>
    <row r="165" spans="1:9" ht="15">
      <c r="A165" s="10" t="s">
        <v>148</v>
      </c>
      <c r="B165" s="25" t="s">
        <v>470</v>
      </c>
      <c r="C165" s="13">
        <v>199200.9</v>
      </c>
      <c r="D165" s="13">
        <v>199200.9</v>
      </c>
      <c r="E165" s="13">
        <v>126025.81072</v>
      </c>
      <c r="F165" s="13">
        <f t="shared" si="6"/>
        <v>63.26568339801677</v>
      </c>
      <c r="G165" s="13">
        <f t="shared" si="7"/>
        <v>63.26568339801677</v>
      </c>
      <c r="H165" s="13">
        <v>126473.7373</v>
      </c>
      <c r="I165" s="13">
        <f t="shared" si="8"/>
        <v>99.64583431346105</v>
      </c>
    </row>
    <row r="166" spans="1:9" s="12" customFormat="1" ht="30">
      <c r="A166" s="10" t="s">
        <v>149</v>
      </c>
      <c r="B166" s="25" t="s">
        <v>471</v>
      </c>
      <c r="C166" s="13">
        <v>199200.9</v>
      </c>
      <c r="D166" s="13">
        <v>199200.9</v>
      </c>
      <c r="E166" s="13">
        <v>126025.81072</v>
      </c>
      <c r="F166" s="13">
        <f t="shared" si="6"/>
        <v>63.26568339801677</v>
      </c>
      <c r="G166" s="13">
        <f t="shared" si="7"/>
        <v>63.26568339801677</v>
      </c>
      <c r="H166" s="13">
        <v>126473.7373</v>
      </c>
      <c r="I166" s="13">
        <f t="shared" si="8"/>
        <v>99.64583431346105</v>
      </c>
    </row>
    <row r="167" spans="1:9" s="12" customFormat="1" ht="28.5">
      <c r="A167" s="9" t="s">
        <v>150</v>
      </c>
      <c r="B167" s="42" t="s">
        <v>472</v>
      </c>
      <c r="C167" s="11">
        <v>346.8</v>
      </c>
      <c r="D167" s="11">
        <v>346.8</v>
      </c>
      <c r="E167" s="11">
        <v>1820.68072</v>
      </c>
      <c r="F167" s="11" t="s">
        <v>1042</v>
      </c>
      <c r="G167" s="11" t="s">
        <v>1042</v>
      </c>
      <c r="H167" s="11">
        <v>2023.8206</v>
      </c>
      <c r="I167" s="11">
        <f t="shared" si="8"/>
        <v>89.96255498140498</v>
      </c>
    </row>
    <row r="168" spans="1:9" ht="15">
      <c r="A168" s="10" t="s">
        <v>151</v>
      </c>
      <c r="B168" s="25" t="s">
        <v>473</v>
      </c>
      <c r="C168" s="13">
        <v>77.6</v>
      </c>
      <c r="D168" s="13">
        <v>77.6</v>
      </c>
      <c r="E168" s="13">
        <v>0</v>
      </c>
      <c r="F168" s="13">
        <f t="shared" si="6"/>
        <v>0</v>
      </c>
      <c r="G168" s="13">
        <f t="shared" si="7"/>
        <v>0</v>
      </c>
      <c r="H168" s="13">
        <v>0</v>
      </c>
      <c r="I168" s="13">
        <v>0</v>
      </c>
    </row>
    <row r="169" spans="1:9" ht="30">
      <c r="A169" s="10" t="s">
        <v>152</v>
      </c>
      <c r="B169" s="25" t="s">
        <v>474</v>
      </c>
      <c r="C169" s="13">
        <v>77.6</v>
      </c>
      <c r="D169" s="13">
        <v>77.6</v>
      </c>
      <c r="E169" s="13">
        <v>0</v>
      </c>
      <c r="F169" s="13">
        <f t="shared" si="6"/>
        <v>0</v>
      </c>
      <c r="G169" s="13">
        <f t="shared" si="7"/>
        <v>0</v>
      </c>
      <c r="H169" s="13">
        <v>0</v>
      </c>
      <c r="I169" s="13">
        <v>0</v>
      </c>
    </row>
    <row r="170" spans="1:9" ht="75">
      <c r="A170" s="10" t="s">
        <v>153</v>
      </c>
      <c r="B170" s="25" t="s">
        <v>475</v>
      </c>
      <c r="C170" s="13">
        <v>269.2</v>
      </c>
      <c r="D170" s="13">
        <v>269.2</v>
      </c>
      <c r="E170" s="13">
        <v>74.8772</v>
      </c>
      <c r="F170" s="13">
        <f t="shared" si="6"/>
        <v>27.8147102526003</v>
      </c>
      <c r="G170" s="13">
        <f t="shared" si="7"/>
        <v>27.8147102526003</v>
      </c>
      <c r="H170" s="13">
        <v>1447.1241499999999</v>
      </c>
      <c r="I170" s="13">
        <f t="shared" si="8"/>
        <v>5.1742070644042535</v>
      </c>
    </row>
    <row r="171" spans="1:9" ht="90">
      <c r="A171" s="10" t="s">
        <v>154</v>
      </c>
      <c r="B171" s="25" t="s">
        <v>476</v>
      </c>
      <c r="C171" s="13">
        <v>246</v>
      </c>
      <c r="D171" s="13">
        <v>246</v>
      </c>
      <c r="E171" s="13">
        <v>32.05109</v>
      </c>
      <c r="F171" s="13">
        <f t="shared" si="6"/>
        <v>13.028898373983742</v>
      </c>
      <c r="G171" s="13">
        <f t="shared" si="7"/>
        <v>13.028898373983742</v>
      </c>
      <c r="H171" s="13">
        <v>1447.1241499999999</v>
      </c>
      <c r="I171" s="13">
        <f t="shared" si="8"/>
        <v>2.2148127373867683</v>
      </c>
    </row>
    <row r="172" spans="1:9" ht="90">
      <c r="A172" s="10" t="s">
        <v>155</v>
      </c>
      <c r="B172" s="25" t="s">
        <v>477</v>
      </c>
      <c r="C172" s="13">
        <v>23.2</v>
      </c>
      <c r="D172" s="13">
        <v>23.2</v>
      </c>
      <c r="E172" s="13">
        <v>42.82611</v>
      </c>
      <c r="F172" s="13">
        <f t="shared" si="6"/>
        <v>184.59530172413793</v>
      </c>
      <c r="G172" s="13">
        <f t="shared" si="7"/>
        <v>184.59530172413793</v>
      </c>
      <c r="H172" s="13">
        <v>0</v>
      </c>
      <c r="I172" s="13">
        <v>0</v>
      </c>
    </row>
    <row r="173" spans="1:9" ht="75">
      <c r="A173" s="10" t="s">
        <v>156</v>
      </c>
      <c r="B173" s="25" t="s">
        <v>478</v>
      </c>
      <c r="C173" s="13">
        <v>246</v>
      </c>
      <c r="D173" s="13">
        <v>246</v>
      </c>
      <c r="E173" s="13">
        <v>32.05109</v>
      </c>
      <c r="F173" s="13">
        <f t="shared" si="6"/>
        <v>13.028898373983742</v>
      </c>
      <c r="G173" s="13">
        <f t="shared" si="7"/>
        <v>13.028898373983742</v>
      </c>
      <c r="H173" s="13">
        <v>60.382</v>
      </c>
      <c r="I173" s="13">
        <f t="shared" si="8"/>
        <v>53.0805372461992</v>
      </c>
    </row>
    <row r="174" spans="1:9" ht="75">
      <c r="A174" s="10" t="s">
        <v>157</v>
      </c>
      <c r="B174" s="25" t="s">
        <v>479</v>
      </c>
      <c r="C174" s="13">
        <v>23.2</v>
      </c>
      <c r="D174" s="13">
        <v>23.2</v>
      </c>
      <c r="E174" s="13">
        <v>42.82611</v>
      </c>
      <c r="F174" s="13">
        <f t="shared" si="6"/>
        <v>184.59530172413793</v>
      </c>
      <c r="G174" s="13">
        <f t="shared" si="7"/>
        <v>184.59530172413793</v>
      </c>
      <c r="H174" s="13">
        <v>0</v>
      </c>
      <c r="I174" s="13">
        <v>0</v>
      </c>
    </row>
    <row r="175" spans="1:9" ht="90">
      <c r="A175" s="10" t="s">
        <v>1012</v>
      </c>
      <c r="B175" s="25" t="s">
        <v>1013</v>
      </c>
      <c r="C175" s="13">
        <v>0</v>
      </c>
      <c r="D175" s="13">
        <v>0</v>
      </c>
      <c r="E175" s="13">
        <v>0</v>
      </c>
      <c r="F175" s="13">
        <v>0</v>
      </c>
      <c r="G175" s="13">
        <v>0</v>
      </c>
      <c r="H175" s="13">
        <v>1386.7421499999998</v>
      </c>
      <c r="I175" s="13">
        <f t="shared" si="8"/>
        <v>0</v>
      </c>
    </row>
    <row r="176" spans="1:9" ht="30">
      <c r="A176" s="10" t="s">
        <v>158</v>
      </c>
      <c r="B176" s="25" t="s">
        <v>480</v>
      </c>
      <c r="C176" s="13">
        <v>0</v>
      </c>
      <c r="D176" s="13">
        <v>0</v>
      </c>
      <c r="E176" s="13">
        <v>1745.80352</v>
      </c>
      <c r="F176" s="13">
        <v>0</v>
      </c>
      <c r="G176" s="13">
        <v>0</v>
      </c>
      <c r="H176" s="13">
        <v>576.6964499999999</v>
      </c>
      <c r="I176" s="13" t="s">
        <v>1042</v>
      </c>
    </row>
    <row r="177" spans="1:9" ht="45">
      <c r="A177" s="10" t="s">
        <v>159</v>
      </c>
      <c r="B177" s="25" t="s">
        <v>481</v>
      </c>
      <c r="C177" s="13">
        <v>0</v>
      </c>
      <c r="D177" s="13">
        <v>0</v>
      </c>
      <c r="E177" s="13">
        <v>1745.80352</v>
      </c>
      <c r="F177" s="13">
        <v>0</v>
      </c>
      <c r="G177" s="13">
        <v>0</v>
      </c>
      <c r="H177" s="13">
        <v>576.6964499999999</v>
      </c>
      <c r="I177" s="13" t="s">
        <v>1042</v>
      </c>
    </row>
    <row r="178" spans="1:9" ht="45">
      <c r="A178" s="10" t="s">
        <v>160</v>
      </c>
      <c r="B178" s="25" t="s">
        <v>482</v>
      </c>
      <c r="C178" s="13">
        <v>0</v>
      </c>
      <c r="D178" s="13">
        <v>0</v>
      </c>
      <c r="E178" s="13">
        <v>1745.80352</v>
      </c>
      <c r="F178" s="13">
        <v>0</v>
      </c>
      <c r="G178" s="13">
        <v>0</v>
      </c>
      <c r="H178" s="13">
        <v>576.6964499999999</v>
      </c>
      <c r="I178" s="13" t="s">
        <v>1042</v>
      </c>
    </row>
    <row r="179" spans="1:9" s="12" customFormat="1" ht="14.25">
      <c r="A179" s="9" t="s">
        <v>161</v>
      </c>
      <c r="B179" s="42" t="s">
        <v>483</v>
      </c>
      <c r="C179" s="11">
        <v>5875.8</v>
      </c>
      <c r="D179" s="11">
        <v>5875.8</v>
      </c>
      <c r="E179" s="11">
        <v>3740.752</v>
      </c>
      <c r="F179" s="11">
        <f t="shared" si="6"/>
        <v>63.6637053677797</v>
      </c>
      <c r="G179" s="11">
        <f t="shared" si="7"/>
        <v>63.6637053677797</v>
      </c>
      <c r="H179" s="11">
        <v>3970.68244</v>
      </c>
      <c r="I179" s="11">
        <f t="shared" si="8"/>
        <v>94.20929667697122</v>
      </c>
    </row>
    <row r="180" spans="1:9" ht="30">
      <c r="A180" s="10" t="s">
        <v>162</v>
      </c>
      <c r="B180" s="25" t="s">
        <v>484</v>
      </c>
      <c r="C180" s="13">
        <v>5875.8</v>
      </c>
      <c r="D180" s="13">
        <v>5875.8</v>
      </c>
      <c r="E180" s="13">
        <v>3740.752</v>
      </c>
      <c r="F180" s="13">
        <f t="shared" si="6"/>
        <v>63.6637053677797</v>
      </c>
      <c r="G180" s="13">
        <f t="shared" si="7"/>
        <v>63.6637053677797</v>
      </c>
      <c r="H180" s="13">
        <v>3970.68244</v>
      </c>
      <c r="I180" s="13">
        <f t="shared" si="8"/>
        <v>94.20929667697122</v>
      </c>
    </row>
    <row r="181" spans="1:9" s="12" customFormat="1" ht="30">
      <c r="A181" s="10" t="s">
        <v>163</v>
      </c>
      <c r="B181" s="25" t="s">
        <v>485</v>
      </c>
      <c r="C181" s="13">
        <v>5875.8</v>
      </c>
      <c r="D181" s="13">
        <v>5875.8</v>
      </c>
      <c r="E181" s="13">
        <v>3740.752</v>
      </c>
      <c r="F181" s="13">
        <f t="shared" si="6"/>
        <v>63.6637053677797</v>
      </c>
      <c r="G181" s="13">
        <f t="shared" si="7"/>
        <v>63.6637053677797</v>
      </c>
      <c r="H181" s="13">
        <v>3970.68244</v>
      </c>
      <c r="I181" s="13">
        <f t="shared" si="8"/>
        <v>94.20929667697122</v>
      </c>
    </row>
    <row r="182" spans="1:9" s="12" customFormat="1" ht="14.25">
      <c r="A182" s="9" t="s">
        <v>164</v>
      </c>
      <c r="B182" s="42" t="s">
        <v>486</v>
      </c>
      <c r="C182" s="11">
        <v>995327.1</v>
      </c>
      <c r="D182" s="11">
        <v>995327.1</v>
      </c>
      <c r="E182" s="11">
        <v>372234.33187</v>
      </c>
      <c r="F182" s="11">
        <f t="shared" si="6"/>
        <v>37.3981911946334</v>
      </c>
      <c r="G182" s="11">
        <f t="shared" si="7"/>
        <v>37.3981911946334</v>
      </c>
      <c r="H182" s="11">
        <v>483555.72244</v>
      </c>
      <c r="I182" s="11">
        <f t="shared" si="8"/>
        <v>76.97858066733708</v>
      </c>
    </row>
    <row r="183" spans="1:9" ht="75">
      <c r="A183" s="10" t="s">
        <v>165</v>
      </c>
      <c r="B183" s="25" t="s">
        <v>487</v>
      </c>
      <c r="C183" s="13">
        <v>874</v>
      </c>
      <c r="D183" s="13">
        <v>874</v>
      </c>
      <c r="E183" s="13">
        <v>370</v>
      </c>
      <c r="F183" s="13">
        <f t="shared" si="6"/>
        <v>42.33409610983982</v>
      </c>
      <c r="G183" s="13">
        <f t="shared" si="7"/>
        <v>42.33409610983982</v>
      </c>
      <c r="H183" s="13">
        <v>101.712</v>
      </c>
      <c r="I183" s="13" t="s">
        <v>1042</v>
      </c>
    </row>
    <row r="184" spans="1:9" s="12" customFormat="1" ht="75">
      <c r="A184" s="10" t="s">
        <v>166</v>
      </c>
      <c r="B184" s="25" t="s">
        <v>488</v>
      </c>
      <c r="C184" s="13">
        <v>874</v>
      </c>
      <c r="D184" s="13">
        <v>874</v>
      </c>
      <c r="E184" s="13">
        <v>370</v>
      </c>
      <c r="F184" s="13">
        <f t="shared" si="6"/>
        <v>42.33409610983982</v>
      </c>
      <c r="G184" s="13">
        <f t="shared" si="7"/>
        <v>42.33409610983982</v>
      </c>
      <c r="H184" s="13">
        <v>101.712</v>
      </c>
      <c r="I184" s="13" t="s">
        <v>1042</v>
      </c>
    </row>
    <row r="185" spans="1:9" ht="30">
      <c r="A185" s="10" t="s">
        <v>924</v>
      </c>
      <c r="B185" s="25" t="s">
        <v>907</v>
      </c>
      <c r="C185" s="13">
        <v>0</v>
      </c>
      <c r="D185" s="13">
        <v>0</v>
      </c>
      <c r="E185" s="13">
        <v>19.2</v>
      </c>
      <c r="F185" s="13">
        <v>0</v>
      </c>
      <c r="G185" s="13">
        <v>0</v>
      </c>
      <c r="H185" s="13">
        <v>0</v>
      </c>
      <c r="I185" s="13">
        <v>0</v>
      </c>
    </row>
    <row r="186" spans="1:9" ht="45">
      <c r="A186" s="10" t="s">
        <v>925</v>
      </c>
      <c r="B186" s="25" t="s">
        <v>908</v>
      </c>
      <c r="C186" s="13">
        <v>0</v>
      </c>
      <c r="D186" s="13">
        <v>0</v>
      </c>
      <c r="E186" s="13">
        <v>19.2</v>
      </c>
      <c r="F186" s="13">
        <v>0</v>
      </c>
      <c r="G186" s="13">
        <v>0</v>
      </c>
      <c r="H186" s="13">
        <v>0</v>
      </c>
      <c r="I186" s="13">
        <v>0</v>
      </c>
    </row>
    <row r="187" spans="1:9" ht="30">
      <c r="A187" s="10" t="s">
        <v>167</v>
      </c>
      <c r="B187" s="25" t="s">
        <v>489</v>
      </c>
      <c r="C187" s="13">
        <v>192.3</v>
      </c>
      <c r="D187" s="13">
        <v>192.3</v>
      </c>
      <c r="E187" s="13">
        <v>140.4</v>
      </c>
      <c r="F187" s="13">
        <f t="shared" si="6"/>
        <v>73.01092043681747</v>
      </c>
      <c r="G187" s="13">
        <f t="shared" si="7"/>
        <v>73.01092043681747</v>
      </c>
      <c r="H187" s="13">
        <v>161.20632999999998</v>
      </c>
      <c r="I187" s="13">
        <f t="shared" si="8"/>
        <v>87.09335421257963</v>
      </c>
    </row>
    <row r="188" spans="1:9" ht="30">
      <c r="A188" s="10" t="s">
        <v>168</v>
      </c>
      <c r="B188" s="25" t="s">
        <v>490</v>
      </c>
      <c r="C188" s="13">
        <v>192.3</v>
      </c>
      <c r="D188" s="13">
        <v>192.3</v>
      </c>
      <c r="E188" s="13">
        <v>140.4</v>
      </c>
      <c r="F188" s="13">
        <f t="shared" si="6"/>
        <v>73.01092043681747</v>
      </c>
      <c r="G188" s="13">
        <f t="shared" si="7"/>
        <v>73.01092043681747</v>
      </c>
      <c r="H188" s="13">
        <v>161.20632999999998</v>
      </c>
      <c r="I188" s="13">
        <f t="shared" si="8"/>
        <v>87.09335421257963</v>
      </c>
    </row>
    <row r="189" spans="1:9" ht="30">
      <c r="A189" s="10" t="s">
        <v>169</v>
      </c>
      <c r="B189" s="25" t="s">
        <v>491</v>
      </c>
      <c r="C189" s="13">
        <v>6.8</v>
      </c>
      <c r="D189" s="13">
        <v>6.8</v>
      </c>
      <c r="E189" s="13">
        <v>0</v>
      </c>
      <c r="F189" s="13">
        <f t="shared" si="6"/>
        <v>0</v>
      </c>
      <c r="G189" s="13">
        <f t="shared" si="7"/>
        <v>0</v>
      </c>
      <c r="H189" s="13">
        <v>0</v>
      </c>
      <c r="I189" s="13">
        <v>0</v>
      </c>
    </row>
    <row r="190" spans="1:9" ht="45">
      <c r="A190" s="10" t="s">
        <v>170</v>
      </c>
      <c r="B190" s="25" t="s">
        <v>492</v>
      </c>
      <c r="C190" s="13">
        <v>6.8</v>
      </c>
      <c r="D190" s="13">
        <v>6.8</v>
      </c>
      <c r="E190" s="13">
        <v>0</v>
      </c>
      <c r="F190" s="13">
        <f t="shared" si="6"/>
        <v>0</v>
      </c>
      <c r="G190" s="13">
        <f t="shared" si="7"/>
        <v>0</v>
      </c>
      <c r="H190" s="13">
        <v>0</v>
      </c>
      <c r="I190" s="13">
        <v>0</v>
      </c>
    </row>
    <row r="191" spans="1:9" ht="15">
      <c r="A191" s="10" t="s">
        <v>171</v>
      </c>
      <c r="B191" s="25" t="s">
        <v>493</v>
      </c>
      <c r="C191" s="13">
        <v>69.8</v>
      </c>
      <c r="D191" s="13">
        <v>69.8</v>
      </c>
      <c r="E191" s="13">
        <v>114.06483</v>
      </c>
      <c r="F191" s="13">
        <f t="shared" si="6"/>
        <v>163.41666189111749</v>
      </c>
      <c r="G191" s="13">
        <f t="shared" si="7"/>
        <v>163.41666189111749</v>
      </c>
      <c r="H191" s="13">
        <v>25.7301</v>
      </c>
      <c r="I191" s="13" t="s">
        <v>1042</v>
      </c>
    </row>
    <row r="192" spans="1:9" ht="45">
      <c r="A192" s="10" t="s">
        <v>172</v>
      </c>
      <c r="B192" s="25" t="s">
        <v>494</v>
      </c>
      <c r="C192" s="13">
        <v>69.8</v>
      </c>
      <c r="D192" s="13">
        <v>69.8</v>
      </c>
      <c r="E192" s="13">
        <v>114.06483</v>
      </c>
      <c r="F192" s="13">
        <f t="shared" si="6"/>
        <v>163.41666189111749</v>
      </c>
      <c r="G192" s="13">
        <f t="shared" si="7"/>
        <v>163.41666189111749</v>
      </c>
      <c r="H192" s="13">
        <v>25.7301</v>
      </c>
      <c r="I192" s="13" t="s">
        <v>1042</v>
      </c>
    </row>
    <row r="193" spans="1:9" ht="60">
      <c r="A193" s="10" t="s">
        <v>173</v>
      </c>
      <c r="B193" s="25" t="s">
        <v>495</v>
      </c>
      <c r="C193" s="13">
        <v>69.8</v>
      </c>
      <c r="D193" s="13">
        <v>69.8</v>
      </c>
      <c r="E193" s="13">
        <v>114.06483</v>
      </c>
      <c r="F193" s="13">
        <f t="shared" si="6"/>
        <v>163.41666189111749</v>
      </c>
      <c r="G193" s="13">
        <f t="shared" si="7"/>
        <v>163.41666189111749</v>
      </c>
      <c r="H193" s="13">
        <v>25.7301</v>
      </c>
      <c r="I193" s="13" t="s">
        <v>1042</v>
      </c>
    </row>
    <row r="194" spans="1:9" ht="90">
      <c r="A194" s="10" t="s">
        <v>174</v>
      </c>
      <c r="B194" s="25" t="s">
        <v>496</v>
      </c>
      <c r="C194" s="13">
        <v>645.4</v>
      </c>
      <c r="D194" s="13">
        <v>645.4</v>
      </c>
      <c r="E194" s="13">
        <v>480.99607000000003</v>
      </c>
      <c r="F194" s="13">
        <f t="shared" si="6"/>
        <v>74.5268159281066</v>
      </c>
      <c r="G194" s="13">
        <f t="shared" si="7"/>
        <v>74.5268159281066</v>
      </c>
      <c r="H194" s="13">
        <v>3347.0337400000003</v>
      </c>
      <c r="I194" s="13">
        <f t="shared" si="8"/>
        <v>14.370816291801109</v>
      </c>
    </row>
    <row r="195" spans="1:9" ht="15">
      <c r="A195" s="10" t="s">
        <v>1014</v>
      </c>
      <c r="B195" s="25" t="s">
        <v>1015</v>
      </c>
      <c r="C195" s="13">
        <v>0</v>
      </c>
      <c r="D195" s="13">
        <v>0</v>
      </c>
      <c r="E195" s="13">
        <v>0</v>
      </c>
      <c r="F195" s="13">
        <v>0</v>
      </c>
      <c r="G195" s="13">
        <v>0</v>
      </c>
      <c r="H195" s="13">
        <v>30</v>
      </c>
      <c r="I195" s="13">
        <f t="shared" si="8"/>
        <v>0</v>
      </c>
    </row>
    <row r="196" spans="1:9" ht="45">
      <c r="A196" s="10" t="s">
        <v>1016</v>
      </c>
      <c r="B196" s="25" t="s">
        <v>1017</v>
      </c>
      <c r="C196" s="13">
        <v>0</v>
      </c>
      <c r="D196" s="13">
        <v>0</v>
      </c>
      <c r="E196" s="13">
        <v>0</v>
      </c>
      <c r="F196" s="13">
        <v>0</v>
      </c>
      <c r="G196" s="13">
        <v>0</v>
      </c>
      <c r="H196" s="13">
        <v>30</v>
      </c>
      <c r="I196" s="13">
        <f t="shared" si="8"/>
        <v>0</v>
      </c>
    </row>
    <row r="197" spans="1:9" ht="15">
      <c r="A197" s="10" t="s">
        <v>175</v>
      </c>
      <c r="B197" s="25" t="s">
        <v>497</v>
      </c>
      <c r="C197" s="13">
        <v>645.4</v>
      </c>
      <c r="D197" s="13">
        <v>645.4</v>
      </c>
      <c r="E197" s="13">
        <v>480.99607000000003</v>
      </c>
      <c r="F197" s="13">
        <f t="shared" si="6"/>
        <v>74.5268159281066</v>
      </c>
      <c r="G197" s="13">
        <f t="shared" si="7"/>
        <v>74.5268159281066</v>
      </c>
      <c r="H197" s="13">
        <v>3317.0337400000003</v>
      </c>
      <c r="I197" s="13">
        <f t="shared" si="8"/>
        <v>14.50078919004303</v>
      </c>
    </row>
    <row r="198" spans="1:9" ht="60">
      <c r="A198" s="10" t="s">
        <v>176</v>
      </c>
      <c r="B198" s="25" t="s">
        <v>498</v>
      </c>
      <c r="C198" s="13">
        <v>645.4</v>
      </c>
      <c r="D198" s="13">
        <v>645.4</v>
      </c>
      <c r="E198" s="13">
        <v>480.99607000000003</v>
      </c>
      <c r="F198" s="13">
        <f t="shared" si="6"/>
        <v>74.5268159281066</v>
      </c>
      <c r="G198" s="13">
        <f t="shared" si="7"/>
        <v>74.5268159281066</v>
      </c>
      <c r="H198" s="13">
        <v>3317.0337400000003</v>
      </c>
      <c r="I198" s="13">
        <f t="shared" si="8"/>
        <v>14.50078919004303</v>
      </c>
    </row>
    <row r="199" spans="1:9" ht="15">
      <c r="A199" s="10" t="s">
        <v>177</v>
      </c>
      <c r="B199" s="25" t="s">
        <v>499</v>
      </c>
      <c r="C199" s="13">
        <v>225.5</v>
      </c>
      <c r="D199" s="13">
        <v>225.5</v>
      </c>
      <c r="E199" s="13">
        <v>127.2</v>
      </c>
      <c r="F199" s="13">
        <f t="shared" si="6"/>
        <v>56.4079822616408</v>
      </c>
      <c r="G199" s="13">
        <f t="shared" si="7"/>
        <v>56.4079822616408</v>
      </c>
      <c r="H199" s="13">
        <v>106.49846000000001</v>
      </c>
      <c r="I199" s="13">
        <f t="shared" si="8"/>
        <v>119.43834680801957</v>
      </c>
    </row>
    <row r="200" spans="1:9" ht="30">
      <c r="A200" s="10" t="s">
        <v>178</v>
      </c>
      <c r="B200" s="25" t="s">
        <v>500</v>
      </c>
      <c r="C200" s="13">
        <v>4171.2</v>
      </c>
      <c r="D200" s="13">
        <v>4171.2</v>
      </c>
      <c r="E200" s="13">
        <v>2019.3596200000002</v>
      </c>
      <c r="F200" s="13">
        <f t="shared" si="6"/>
        <v>48.41195866896817</v>
      </c>
      <c r="G200" s="13">
        <f t="shared" si="7"/>
        <v>48.41195866896817</v>
      </c>
      <c r="H200" s="13">
        <v>2141.2574799999998</v>
      </c>
      <c r="I200" s="13">
        <f t="shared" si="8"/>
        <v>94.30718345931945</v>
      </c>
    </row>
    <row r="201" spans="1:9" ht="30">
      <c r="A201" s="10" t="s">
        <v>179</v>
      </c>
      <c r="B201" s="25" t="s">
        <v>501</v>
      </c>
      <c r="C201" s="13">
        <v>962326.8</v>
      </c>
      <c r="D201" s="13">
        <v>962326.8</v>
      </c>
      <c r="E201" s="13">
        <v>357265.74504</v>
      </c>
      <c r="F201" s="13">
        <f t="shared" si="6"/>
        <v>37.12519957253607</v>
      </c>
      <c r="G201" s="13">
        <f t="shared" si="7"/>
        <v>37.12519957253607</v>
      </c>
      <c r="H201" s="13">
        <v>469653.32139</v>
      </c>
      <c r="I201" s="13">
        <f t="shared" si="8"/>
        <v>76.07009868100701</v>
      </c>
    </row>
    <row r="202" spans="1:9" ht="45">
      <c r="A202" s="10" t="s">
        <v>180</v>
      </c>
      <c r="B202" s="25" t="s">
        <v>502</v>
      </c>
      <c r="C202" s="13">
        <v>722</v>
      </c>
      <c r="D202" s="13">
        <v>722</v>
      </c>
      <c r="E202" s="13">
        <v>14</v>
      </c>
      <c r="F202" s="13">
        <f t="shared" si="6"/>
        <v>1.9390581717451523</v>
      </c>
      <c r="G202" s="13">
        <f t="shared" si="7"/>
        <v>1.9390581717451523</v>
      </c>
      <c r="H202" s="13">
        <v>82.5</v>
      </c>
      <c r="I202" s="13">
        <f t="shared" si="8"/>
        <v>16.969696969696972</v>
      </c>
    </row>
    <row r="203" spans="1:9" ht="45">
      <c r="A203" s="10" t="s">
        <v>181</v>
      </c>
      <c r="B203" s="25" t="s">
        <v>503</v>
      </c>
      <c r="C203" s="13">
        <v>722</v>
      </c>
      <c r="D203" s="13">
        <v>722</v>
      </c>
      <c r="E203" s="13">
        <v>14</v>
      </c>
      <c r="F203" s="13">
        <f t="shared" si="6"/>
        <v>1.9390581717451523</v>
      </c>
      <c r="G203" s="13">
        <f t="shared" si="7"/>
        <v>1.9390581717451523</v>
      </c>
      <c r="H203" s="13">
        <v>82.5</v>
      </c>
      <c r="I203" s="13">
        <f t="shared" si="8"/>
        <v>16.969696969696972</v>
      </c>
    </row>
    <row r="204" spans="1:9" ht="30">
      <c r="A204" s="10" t="s">
        <v>182</v>
      </c>
      <c r="B204" s="25" t="s">
        <v>504</v>
      </c>
      <c r="C204" s="13">
        <v>961604.8</v>
      </c>
      <c r="D204" s="13">
        <v>961604.8</v>
      </c>
      <c r="E204" s="13">
        <v>357251.74504</v>
      </c>
      <c r="F204" s="13">
        <f t="shared" si="6"/>
        <v>37.15161831970889</v>
      </c>
      <c r="G204" s="13">
        <f t="shared" si="7"/>
        <v>37.15161831970889</v>
      </c>
      <c r="H204" s="13">
        <v>469570.82139</v>
      </c>
      <c r="I204" s="13">
        <f t="shared" si="8"/>
        <v>76.08048216933099</v>
      </c>
    </row>
    <row r="205" spans="1:9" ht="45">
      <c r="A205" s="10" t="s">
        <v>183</v>
      </c>
      <c r="B205" s="25" t="s">
        <v>505</v>
      </c>
      <c r="C205" s="13">
        <v>571.1</v>
      </c>
      <c r="D205" s="13">
        <v>571.1</v>
      </c>
      <c r="E205" s="13">
        <v>412.68771000000004</v>
      </c>
      <c r="F205" s="13">
        <f t="shared" si="6"/>
        <v>72.26189984240939</v>
      </c>
      <c r="G205" s="13">
        <f t="shared" si="7"/>
        <v>72.26189984240939</v>
      </c>
      <c r="H205" s="13">
        <v>228.1372</v>
      </c>
      <c r="I205" s="13">
        <f t="shared" si="8"/>
        <v>180.89452750362503</v>
      </c>
    </row>
    <row r="206" spans="1:9" ht="60">
      <c r="A206" s="10" t="s">
        <v>184</v>
      </c>
      <c r="B206" s="25" t="s">
        <v>506</v>
      </c>
      <c r="C206" s="13">
        <v>571.1</v>
      </c>
      <c r="D206" s="13">
        <v>571.1</v>
      </c>
      <c r="E206" s="13">
        <v>412.68771000000004</v>
      </c>
      <c r="F206" s="13">
        <f t="shared" si="6"/>
        <v>72.26189984240939</v>
      </c>
      <c r="G206" s="13">
        <f t="shared" si="7"/>
        <v>72.26189984240939</v>
      </c>
      <c r="H206" s="13">
        <v>228.1372</v>
      </c>
      <c r="I206" s="13">
        <f t="shared" si="8"/>
        <v>180.89452750362503</v>
      </c>
    </row>
    <row r="207" spans="1:9" ht="45">
      <c r="A207" s="10" t="s">
        <v>185</v>
      </c>
      <c r="B207" s="25" t="s">
        <v>507</v>
      </c>
      <c r="C207" s="13">
        <v>6042.4</v>
      </c>
      <c r="D207" s="13">
        <v>6042.4</v>
      </c>
      <c r="E207" s="13">
        <v>2729.4734900000003</v>
      </c>
      <c r="F207" s="13">
        <f t="shared" si="6"/>
        <v>45.17200930094003</v>
      </c>
      <c r="G207" s="13">
        <f t="shared" si="7"/>
        <v>45.17200930094003</v>
      </c>
      <c r="H207" s="13">
        <v>3206.43542</v>
      </c>
      <c r="I207" s="13">
        <f t="shared" si="8"/>
        <v>85.12485462751033</v>
      </c>
    </row>
    <row r="208" spans="1:9" ht="75">
      <c r="A208" s="10" t="s">
        <v>186</v>
      </c>
      <c r="B208" s="25" t="s">
        <v>508</v>
      </c>
      <c r="C208" s="13">
        <v>6042.4</v>
      </c>
      <c r="D208" s="13">
        <v>6042.4</v>
      </c>
      <c r="E208" s="13">
        <v>2729.4734900000003</v>
      </c>
      <c r="F208" s="13">
        <f t="shared" si="6"/>
        <v>45.17200930094003</v>
      </c>
      <c r="G208" s="13">
        <f t="shared" si="7"/>
        <v>45.17200930094003</v>
      </c>
      <c r="H208" s="13">
        <v>3206.43542</v>
      </c>
      <c r="I208" s="13">
        <f t="shared" si="8"/>
        <v>85.12485462751033</v>
      </c>
    </row>
    <row r="209" spans="1:9" ht="30">
      <c r="A209" s="10" t="s">
        <v>187</v>
      </c>
      <c r="B209" s="25" t="s">
        <v>509</v>
      </c>
      <c r="C209" s="13">
        <v>182</v>
      </c>
      <c r="D209" s="13">
        <v>182</v>
      </c>
      <c r="E209" s="13">
        <v>121.76997999999999</v>
      </c>
      <c r="F209" s="13">
        <f aca="true" t="shared" si="9" ref="F209:F276">E209/C209*100</f>
        <v>66.90658241758241</v>
      </c>
      <c r="G209" s="13">
        <f aca="true" t="shared" si="10" ref="G209:G276">E209/D209*100</f>
        <v>66.90658241758241</v>
      </c>
      <c r="H209" s="13">
        <v>0</v>
      </c>
      <c r="I209" s="13">
        <v>0</v>
      </c>
    </row>
    <row r="210" spans="1:9" ht="45">
      <c r="A210" s="10" t="s">
        <v>188</v>
      </c>
      <c r="B210" s="25" t="s">
        <v>510</v>
      </c>
      <c r="C210" s="13">
        <v>182</v>
      </c>
      <c r="D210" s="13">
        <v>182</v>
      </c>
      <c r="E210" s="13">
        <v>121.76997999999999</v>
      </c>
      <c r="F210" s="13">
        <f t="shared" si="9"/>
        <v>66.90658241758241</v>
      </c>
      <c r="G210" s="13">
        <f t="shared" si="10"/>
        <v>66.90658241758241</v>
      </c>
      <c r="H210" s="13">
        <v>0</v>
      </c>
      <c r="I210" s="13">
        <v>0</v>
      </c>
    </row>
    <row r="211" spans="1:9" ht="60">
      <c r="A211" s="10" t="s">
        <v>189</v>
      </c>
      <c r="B211" s="25" t="s">
        <v>511</v>
      </c>
      <c r="C211" s="13">
        <v>13550.3</v>
      </c>
      <c r="D211" s="13">
        <v>13550.3</v>
      </c>
      <c r="E211" s="13">
        <v>48.95476</v>
      </c>
      <c r="F211" s="13">
        <f t="shared" si="9"/>
        <v>0.36128174283964193</v>
      </c>
      <c r="G211" s="13">
        <f t="shared" si="10"/>
        <v>0.36128174283964193</v>
      </c>
      <c r="H211" s="13">
        <v>1722.70114</v>
      </c>
      <c r="I211" s="13">
        <f t="shared" si="8"/>
        <v>2.841744215714631</v>
      </c>
    </row>
    <row r="212" spans="1:9" ht="75">
      <c r="A212" s="10" t="s">
        <v>190</v>
      </c>
      <c r="B212" s="25" t="s">
        <v>512</v>
      </c>
      <c r="C212" s="13">
        <v>13550.3</v>
      </c>
      <c r="D212" s="13">
        <v>13550.3</v>
      </c>
      <c r="E212" s="13">
        <v>48.95476</v>
      </c>
      <c r="F212" s="13">
        <f t="shared" si="9"/>
        <v>0.36128174283964193</v>
      </c>
      <c r="G212" s="13">
        <f t="shared" si="10"/>
        <v>0.36128174283964193</v>
      </c>
      <c r="H212" s="13">
        <v>1722.70114</v>
      </c>
      <c r="I212" s="13">
        <f aca="true" t="shared" si="11" ref="I212:I280">E212/H212*100</f>
        <v>2.841744215714631</v>
      </c>
    </row>
    <row r="213" spans="1:9" ht="30">
      <c r="A213" s="10" t="s">
        <v>191</v>
      </c>
      <c r="B213" s="25" t="s">
        <v>513</v>
      </c>
      <c r="C213" s="13">
        <v>6469.5</v>
      </c>
      <c r="D213" s="13">
        <v>6469.5</v>
      </c>
      <c r="E213" s="13">
        <v>8384.48037</v>
      </c>
      <c r="F213" s="13">
        <f t="shared" si="9"/>
        <v>129.60012937630418</v>
      </c>
      <c r="G213" s="13">
        <f t="shared" si="10"/>
        <v>129.60012937630418</v>
      </c>
      <c r="H213" s="13">
        <v>2861.6891800000003</v>
      </c>
      <c r="I213" s="13" t="s">
        <v>1042</v>
      </c>
    </row>
    <row r="214" spans="1:9" s="12" customFormat="1" ht="45">
      <c r="A214" s="10" t="s">
        <v>192</v>
      </c>
      <c r="B214" s="25" t="s">
        <v>514</v>
      </c>
      <c r="C214" s="13">
        <v>6469.5</v>
      </c>
      <c r="D214" s="13">
        <v>6469.5</v>
      </c>
      <c r="E214" s="13">
        <v>8384.48037</v>
      </c>
      <c r="F214" s="13">
        <f t="shared" si="9"/>
        <v>129.60012937630418</v>
      </c>
      <c r="G214" s="13">
        <f t="shared" si="10"/>
        <v>129.60012937630418</v>
      </c>
      <c r="H214" s="13">
        <v>2861.6891800000003</v>
      </c>
      <c r="I214" s="13" t="s">
        <v>1042</v>
      </c>
    </row>
    <row r="215" spans="1:9" ht="14.25">
      <c r="A215" s="9" t="s">
        <v>193</v>
      </c>
      <c r="B215" s="42" t="s">
        <v>515</v>
      </c>
      <c r="C215" s="11">
        <v>108.9</v>
      </c>
      <c r="D215" s="11">
        <v>108.9</v>
      </c>
      <c r="E215" s="11">
        <v>-477.08441</v>
      </c>
      <c r="F215" s="11">
        <v>0</v>
      </c>
      <c r="G215" s="11">
        <v>0</v>
      </c>
      <c r="H215" s="11">
        <v>914.225</v>
      </c>
      <c r="I215" s="11">
        <v>0</v>
      </c>
    </row>
    <row r="216" spans="1:9" s="12" customFormat="1" ht="15">
      <c r="A216" s="10" t="s">
        <v>194</v>
      </c>
      <c r="B216" s="25" t="s">
        <v>516</v>
      </c>
      <c r="C216" s="13">
        <v>0</v>
      </c>
      <c r="D216" s="13">
        <v>0</v>
      </c>
      <c r="E216" s="13">
        <v>-556.7358</v>
      </c>
      <c r="F216" s="13">
        <v>0</v>
      </c>
      <c r="G216" s="13">
        <v>0</v>
      </c>
      <c r="H216" s="13">
        <v>804.55179</v>
      </c>
      <c r="I216" s="13">
        <v>0</v>
      </c>
    </row>
    <row r="217" spans="1:9" ht="30">
      <c r="A217" s="10" t="s">
        <v>195</v>
      </c>
      <c r="B217" s="25" t="s">
        <v>517</v>
      </c>
      <c r="C217" s="13">
        <v>0</v>
      </c>
      <c r="D217" s="13">
        <v>0</v>
      </c>
      <c r="E217" s="13">
        <v>-556.7358</v>
      </c>
      <c r="F217" s="13">
        <v>0</v>
      </c>
      <c r="G217" s="13">
        <v>0</v>
      </c>
      <c r="H217" s="13">
        <v>804.55179</v>
      </c>
      <c r="I217" s="13">
        <v>0</v>
      </c>
    </row>
    <row r="218" spans="1:9" ht="15">
      <c r="A218" s="10" t="s">
        <v>196</v>
      </c>
      <c r="B218" s="25" t="s">
        <v>518</v>
      </c>
      <c r="C218" s="13">
        <v>108.9</v>
      </c>
      <c r="D218" s="13">
        <v>108.9</v>
      </c>
      <c r="E218" s="13">
        <v>79.65139</v>
      </c>
      <c r="F218" s="13">
        <f t="shared" si="9"/>
        <v>73.14177226813591</v>
      </c>
      <c r="G218" s="13">
        <f t="shared" si="10"/>
        <v>73.14177226813591</v>
      </c>
      <c r="H218" s="13">
        <v>109.67321000000001</v>
      </c>
      <c r="I218" s="13">
        <f t="shared" si="11"/>
        <v>72.62611352398639</v>
      </c>
    </row>
    <row r="219" spans="1:10" s="12" customFormat="1" ht="15">
      <c r="A219" s="10" t="s">
        <v>197</v>
      </c>
      <c r="B219" s="25" t="s">
        <v>519</v>
      </c>
      <c r="C219" s="13">
        <v>108.9</v>
      </c>
      <c r="D219" s="13">
        <v>108.9</v>
      </c>
      <c r="E219" s="13">
        <v>79.65139</v>
      </c>
      <c r="F219" s="13">
        <f t="shared" si="9"/>
        <v>73.14177226813591</v>
      </c>
      <c r="G219" s="13">
        <f t="shared" si="10"/>
        <v>73.14177226813591</v>
      </c>
      <c r="H219" s="13">
        <v>109.67321000000001</v>
      </c>
      <c r="I219" s="13">
        <f t="shared" si="11"/>
        <v>72.62611352398639</v>
      </c>
      <c r="J219" s="21">
        <f>D219-C219</f>
        <v>0</v>
      </c>
    </row>
    <row r="220" spans="1:10" s="12" customFormat="1" ht="14.25">
      <c r="A220" s="9" t="s">
        <v>198</v>
      </c>
      <c r="B220" s="42" t="s">
        <v>520</v>
      </c>
      <c r="C220" s="11">
        <v>12798033.8</v>
      </c>
      <c r="D220" s="11">
        <f>D221+D343+D346+D349+D353+D372</f>
        <v>12934462.242999999</v>
      </c>
      <c r="E220" s="11">
        <v>5219890.412439999</v>
      </c>
      <c r="F220" s="11">
        <f t="shared" si="9"/>
        <v>40.7866590603941</v>
      </c>
      <c r="G220" s="11">
        <f t="shared" si="10"/>
        <v>40.356454828765315</v>
      </c>
      <c r="H220" s="11">
        <v>5764378.21976</v>
      </c>
      <c r="I220" s="11">
        <f t="shared" si="11"/>
        <v>90.55426645230315</v>
      </c>
      <c r="J220" s="21"/>
    </row>
    <row r="221" spans="1:10" s="12" customFormat="1" ht="28.5">
      <c r="A221" s="9" t="s">
        <v>199</v>
      </c>
      <c r="B221" s="42" t="s">
        <v>521</v>
      </c>
      <c r="C221" s="11">
        <v>12791476.2</v>
      </c>
      <c r="D221" s="11">
        <f>D222+D231+D288+D328</f>
        <v>12927904.643</v>
      </c>
      <c r="E221" s="11">
        <v>5598640.50839</v>
      </c>
      <c r="F221" s="11">
        <f t="shared" si="9"/>
        <v>43.76852539029076</v>
      </c>
      <c r="G221" s="11">
        <f t="shared" si="10"/>
        <v>43.30663524364302</v>
      </c>
      <c r="H221" s="11">
        <v>5572481.84714</v>
      </c>
      <c r="I221" s="11">
        <f t="shared" si="11"/>
        <v>100.46942568800696</v>
      </c>
      <c r="J221" s="21"/>
    </row>
    <row r="222" spans="1:10" s="12" customFormat="1" ht="15">
      <c r="A222" s="10" t="s">
        <v>200</v>
      </c>
      <c r="B222" s="25" t="s">
        <v>522</v>
      </c>
      <c r="C222" s="13">
        <v>4926785.8</v>
      </c>
      <c r="D222" s="13">
        <v>4926785.8</v>
      </c>
      <c r="E222" s="13">
        <v>2558210.4</v>
      </c>
      <c r="F222" s="13">
        <f t="shared" si="9"/>
        <v>51.924530593556554</v>
      </c>
      <c r="G222" s="13">
        <f t="shared" si="10"/>
        <v>51.924530593556554</v>
      </c>
      <c r="H222" s="13">
        <v>2267972.8</v>
      </c>
      <c r="I222" s="13">
        <f t="shared" si="11"/>
        <v>112.79722578683484</v>
      </c>
      <c r="J222" s="21"/>
    </row>
    <row r="223" spans="1:9" s="12" customFormat="1" ht="15">
      <c r="A223" s="10" t="s">
        <v>201</v>
      </c>
      <c r="B223" s="25" t="s">
        <v>523</v>
      </c>
      <c r="C223" s="13">
        <v>4076536.8</v>
      </c>
      <c r="D223" s="13">
        <v>4076536.8</v>
      </c>
      <c r="E223" s="13">
        <v>2038268.4</v>
      </c>
      <c r="F223" s="13">
        <f t="shared" si="9"/>
        <v>50</v>
      </c>
      <c r="G223" s="13">
        <f t="shared" si="10"/>
        <v>50</v>
      </c>
      <c r="H223" s="13">
        <v>1951798.8</v>
      </c>
      <c r="I223" s="13">
        <f t="shared" si="11"/>
        <v>104.4302517247167</v>
      </c>
    </row>
    <row r="224" spans="1:9" ht="30">
      <c r="A224" s="10" t="s">
        <v>202</v>
      </c>
      <c r="B224" s="25" t="s">
        <v>524</v>
      </c>
      <c r="C224" s="13">
        <v>4076536.8</v>
      </c>
      <c r="D224" s="13">
        <v>4076536.8</v>
      </c>
      <c r="E224" s="13">
        <v>2038268.4</v>
      </c>
      <c r="F224" s="13">
        <f t="shared" si="9"/>
        <v>50</v>
      </c>
      <c r="G224" s="13">
        <f t="shared" si="10"/>
        <v>50</v>
      </c>
      <c r="H224" s="13">
        <v>1951798.8</v>
      </c>
      <c r="I224" s="13">
        <f t="shared" si="11"/>
        <v>104.4302517247167</v>
      </c>
    </row>
    <row r="225" spans="1:9" ht="30">
      <c r="A225" s="10" t="s">
        <v>955</v>
      </c>
      <c r="B225" s="25" t="s">
        <v>978</v>
      </c>
      <c r="C225" s="13">
        <v>189632</v>
      </c>
      <c r="D225" s="13">
        <v>189632</v>
      </c>
      <c r="E225" s="13">
        <v>189632</v>
      </c>
      <c r="F225" s="13">
        <f t="shared" si="9"/>
        <v>100</v>
      </c>
      <c r="G225" s="13">
        <f t="shared" si="10"/>
        <v>100</v>
      </c>
      <c r="H225" s="13">
        <v>0</v>
      </c>
      <c r="I225" s="13">
        <v>0</v>
      </c>
    </row>
    <row r="226" spans="1:9" ht="30">
      <c r="A226" s="10" t="s">
        <v>956</v>
      </c>
      <c r="B226" s="25" t="s">
        <v>979</v>
      </c>
      <c r="C226" s="13">
        <v>189632</v>
      </c>
      <c r="D226" s="13">
        <v>189632</v>
      </c>
      <c r="E226" s="13">
        <v>189632</v>
      </c>
      <c r="F226" s="13">
        <f t="shared" si="9"/>
        <v>100</v>
      </c>
      <c r="G226" s="13">
        <f t="shared" si="10"/>
        <v>100</v>
      </c>
      <c r="H226" s="13">
        <v>0</v>
      </c>
      <c r="I226" s="13">
        <v>0</v>
      </c>
    </row>
    <row r="227" spans="1:9" ht="30">
      <c r="A227" s="10" t="s">
        <v>203</v>
      </c>
      <c r="B227" s="25" t="s">
        <v>525</v>
      </c>
      <c r="C227" s="13">
        <v>445557</v>
      </c>
      <c r="D227" s="13">
        <v>445557</v>
      </c>
      <c r="E227" s="13">
        <v>222780</v>
      </c>
      <c r="F227" s="13">
        <f t="shared" si="9"/>
        <v>50.000336657262714</v>
      </c>
      <c r="G227" s="13">
        <f t="shared" si="10"/>
        <v>50.000336657262714</v>
      </c>
      <c r="H227" s="13">
        <v>199728</v>
      </c>
      <c r="I227" s="13">
        <f t="shared" si="11"/>
        <v>111.54169670752223</v>
      </c>
    </row>
    <row r="228" spans="1:9" ht="45">
      <c r="A228" s="10" t="s">
        <v>204</v>
      </c>
      <c r="B228" s="25" t="s">
        <v>526</v>
      </c>
      <c r="C228" s="13">
        <v>445557</v>
      </c>
      <c r="D228" s="13">
        <v>445557</v>
      </c>
      <c r="E228" s="13">
        <v>222780</v>
      </c>
      <c r="F228" s="13">
        <f t="shared" si="9"/>
        <v>50.000336657262714</v>
      </c>
      <c r="G228" s="13">
        <f t="shared" si="10"/>
        <v>50.000336657262714</v>
      </c>
      <c r="H228" s="13">
        <v>199728</v>
      </c>
      <c r="I228" s="13">
        <f t="shared" si="11"/>
        <v>111.54169670752223</v>
      </c>
    </row>
    <row r="229" spans="1:9" ht="45">
      <c r="A229" s="10" t="s">
        <v>205</v>
      </c>
      <c r="B229" s="25" t="s">
        <v>527</v>
      </c>
      <c r="C229" s="13">
        <v>215060</v>
      </c>
      <c r="D229" s="13">
        <v>215060</v>
      </c>
      <c r="E229" s="13">
        <v>107530</v>
      </c>
      <c r="F229" s="13">
        <f t="shared" si="9"/>
        <v>50</v>
      </c>
      <c r="G229" s="13">
        <f t="shared" si="10"/>
        <v>50</v>
      </c>
      <c r="H229" s="13">
        <v>116446</v>
      </c>
      <c r="I229" s="13">
        <f t="shared" si="11"/>
        <v>92.34323205606032</v>
      </c>
    </row>
    <row r="230" spans="1:9" s="12" customFormat="1" ht="45">
      <c r="A230" s="10" t="s">
        <v>206</v>
      </c>
      <c r="B230" s="25" t="s">
        <v>528</v>
      </c>
      <c r="C230" s="13">
        <v>215060</v>
      </c>
      <c r="D230" s="13">
        <v>215060</v>
      </c>
      <c r="E230" s="13">
        <v>107530</v>
      </c>
      <c r="F230" s="13">
        <f t="shared" si="9"/>
        <v>50</v>
      </c>
      <c r="G230" s="13">
        <f t="shared" si="10"/>
        <v>50</v>
      </c>
      <c r="H230" s="13">
        <v>116446</v>
      </c>
      <c r="I230" s="13">
        <f t="shared" si="11"/>
        <v>92.34323205606032</v>
      </c>
    </row>
    <row r="231" spans="1:9" ht="30">
      <c r="A231" s="10" t="s">
        <v>207</v>
      </c>
      <c r="B231" s="25" t="s">
        <v>529</v>
      </c>
      <c r="C231" s="13">
        <v>4048811.6</v>
      </c>
      <c r="D231" s="13">
        <v>4048811.6</v>
      </c>
      <c r="E231" s="13">
        <v>1011395.1375399999</v>
      </c>
      <c r="F231" s="13">
        <f t="shared" si="9"/>
        <v>24.980049393752967</v>
      </c>
      <c r="G231" s="13">
        <f t="shared" si="10"/>
        <v>24.980049393752967</v>
      </c>
      <c r="H231" s="13">
        <v>1799031.37427</v>
      </c>
      <c r="I231" s="13">
        <f t="shared" si="11"/>
        <v>56.21887155527777</v>
      </c>
    </row>
    <row r="232" spans="1:9" ht="15">
      <c r="A232" s="10" t="s">
        <v>208</v>
      </c>
      <c r="B232" s="25" t="s">
        <v>530</v>
      </c>
      <c r="C232" s="13">
        <v>50911.7</v>
      </c>
      <c r="D232" s="13">
        <v>50911.7</v>
      </c>
      <c r="E232" s="13">
        <v>0</v>
      </c>
      <c r="F232" s="13">
        <f t="shared" si="9"/>
        <v>0</v>
      </c>
      <c r="G232" s="13">
        <f t="shared" si="10"/>
        <v>0</v>
      </c>
      <c r="H232" s="13">
        <v>28018.04898</v>
      </c>
      <c r="I232" s="13">
        <f t="shared" si="11"/>
        <v>0</v>
      </c>
    </row>
    <row r="233" spans="1:9" ht="30">
      <c r="A233" s="10" t="s">
        <v>209</v>
      </c>
      <c r="B233" s="25" t="s">
        <v>531</v>
      </c>
      <c r="C233" s="13">
        <v>50911.7</v>
      </c>
      <c r="D233" s="13">
        <v>50911.7</v>
      </c>
      <c r="E233" s="13">
        <v>0</v>
      </c>
      <c r="F233" s="13">
        <f t="shared" si="9"/>
        <v>0</v>
      </c>
      <c r="G233" s="13">
        <f t="shared" si="10"/>
        <v>0</v>
      </c>
      <c r="H233" s="13">
        <v>28018.04898</v>
      </c>
      <c r="I233" s="13">
        <f t="shared" si="11"/>
        <v>0</v>
      </c>
    </row>
    <row r="234" spans="1:9" ht="30">
      <c r="A234" s="10" t="s">
        <v>210</v>
      </c>
      <c r="B234" s="25" t="s">
        <v>532</v>
      </c>
      <c r="C234" s="13">
        <v>1110456</v>
      </c>
      <c r="D234" s="13">
        <v>1110456</v>
      </c>
      <c r="E234" s="13">
        <v>22505.385850000002</v>
      </c>
      <c r="F234" s="13">
        <f t="shared" si="9"/>
        <v>2.0266796568256646</v>
      </c>
      <c r="G234" s="13">
        <f t="shared" si="10"/>
        <v>2.0266796568256646</v>
      </c>
      <c r="H234" s="13">
        <v>0</v>
      </c>
      <c r="I234" s="13">
        <v>0</v>
      </c>
    </row>
    <row r="235" spans="1:9" ht="45">
      <c r="A235" s="10" t="s">
        <v>211</v>
      </c>
      <c r="B235" s="25" t="s">
        <v>533</v>
      </c>
      <c r="C235" s="13">
        <v>1110456</v>
      </c>
      <c r="D235" s="13">
        <v>1110456</v>
      </c>
      <c r="E235" s="13">
        <v>22505.385850000002</v>
      </c>
      <c r="F235" s="13">
        <f t="shared" si="9"/>
        <v>2.0266796568256646</v>
      </c>
      <c r="G235" s="13">
        <f t="shared" si="10"/>
        <v>2.0266796568256646</v>
      </c>
      <c r="H235" s="13">
        <v>0</v>
      </c>
      <c r="I235" s="13">
        <v>0</v>
      </c>
    </row>
    <row r="236" spans="1:9" ht="30">
      <c r="A236" s="10" t="s">
        <v>212</v>
      </c>
      <c r="B236" s="25" t="s">
        <v>534</v>
      </c>
      <c r="C236" s="13">
        <v>11947.3</v>
      </c>
      <c r="D236" s="13">
        <v>11947.3</v>
      </c>
      <c r="E236" s="13">
        <v>883.5926800000001</v>
      </c>
      <c r="F236" s="13">
        <f t="shared" si="9"/>
        <v>7.395752010914601</v>
      </c>
      <c r="G236" s="13">
        <f t="shared" si="10"/>
        <v>7.395752010914601</v>
      </c>
      <c r="H236" s="13">
        <v>2651.1285</v>
      </c>
      <c r="I236" s="13">
        <f t="shared" si="11"/>
        <v>33.32892690791866</v>
      </c>
    </row>
    <row r="237" spans="1:9" ht="45">
      <c r="A237" s="10" t="s">
        <v>213</v>
      </c>
      <c r="B237" s="25" t="s">
        <v>535</v>
      </c>
      <c r="C237" s="13">
        <v>11947.3</v>
      </c>
      <c r="D237" s="13">
        <v>11947.3</v>
      </c>
      <c r="E237" s="13">
        <v>883.5926800000001</v>
      </c>
      <c r="F237" s="13">
        <f t="shared" si="9"/>
        <v>7.395752010914601</v>
      </c>
      <c r="G237" s="13">
        <f t="shared" si="10"/>
        <v>7.395752010914601</v>
      </c>
      <c r="H237" s="13">
        <v>2651.1285</v>
      </c>
      <c r="I237" s="13">
        <f t="shared" si="11"/>
        <v>33.32892690791866</v>
      </c>
    </row>
    <row r="238" spans="1:9" ht="45">
      <c r="A238" s="10" t="s">
        <v>214</v>
      </c>
      <c r="B238" s="25" t="s">
        <v>536</v>
      </c>
      <c r="C238" s="13">
        <v>413.4</v>
      </c>
      <c r="D238" s="13">
        <v>413.4</v>
      </c>
      <c r="E238" s="13">
        <v>0</v>
      </c>
      <c r="F238" s="13">
        <f t="shared" si="9"/>
        <v>0</v>
      </c>
      <c r="G238" s="13">
        <f t="shared" si="10"/>
        <v>0</v>
      </c>
      <c r="H238" s="13">
        <v>0</v>
      </c>
      <c r="I238" s="13">
        <v>0</v>
      </c>
    </row>
    <row r="239" spans="1:9" ht="45">
      <c r="A239" s="10" t="s">
        <v>215</v>
      </c>
      <c r="B239" s="25" t="s">
        <v>537</v>
      </c>
      <c r="C239" s="13">
        <v>15363</v>
      </c>
      <c r="D239" s="13">
        <v>15363</v>
      </c>
      <c r="E239" s="13">
        <v>9037.14134</v>
      </c>
      <c r="F239" s="13">
        <f t="shared" si="9"/>
        <v>58.82406652346547</v>
      </c>
      <c r="G239" s="13">
        <f t="shared" si="10"/>
        <v>58.82406652346547</v>
      </c>
      <c r="H239" s="13">
        <v>2068.54104</v>
      </c>
      <c r="I239" s="13" t="s">
        <v>1042</v>
      </c>
    </row>
    <row r="240" spans="1:9" ht="60">
      <c r="A240" s="10" t="s">
        <v>216</v>
      </c>
      <c r="B240" s="25" t="s">
        <v>538</v>
      </c>
      <c r="C240" s="13">
        <v>15363</v>
      </c>
      <c r="D240" s="13">
        <v>15363</v>
      </c>
      <c r="E240" s="13">
        <v>9037.14134</v>
      </c>
      <c r="F240" s="13">
        <f t="shared" si="9"/>
        <v>58.82406652346547</v>
      </c>
      <c r="G240" s="13">
        <f t="shared" si="10"/>
        <v>58.82406652346547</v>
      </c>
      <c r="H240" s="13">
        <v>2068.54104</v>
      </c>
      <c r="I240" s="13" t="s">
        <v>1042</v>
      </c>
    </row>
    <row r="241" spans="1:9" ht="60">
      <c r="A241" s="10" t="s">
        <v>217</v>
      </c>
      <c r="B241" s="25" t="s">
        <v>539</v>
      </c>
      <c r="C241" s="13">
        <v>52167.7</v>
      </c>
      <c r="D241" s="13">
        <v>52167.7</v>
      </c>
      <c r="E241" s="13">
        <v>0</v>
      </c>
      <c r="F241" s="13">
        <f t="shared" si="9"/>
        <v>0</v>
      </c>
      <c r="G241" s="13">
        <f t="shared" si="10"/>
        <v>0</v>
      </c>
      <c r="H241" s="13">
        <v>15130.79549</v>
      </c>
      <c r="I241" s="13">
        <f t="shared" si="11"/>
        <v>0</v>
      </c>
    </row>
    <row r="242" spans="1:9" ht="45">
      <c r="A242" s="10" t="s">
        <v>218</v>
      </c>
      <c r="B242" s="25" t="s">
        <v>540</v>
      </c>
      <c r="C242" s="13">
        <v>319937.3</v>
      </c>
      <c r="D242" s="13">
        <v>319937.3</v>
      </c>
      <c r="E242" s="13">
        <v>140969.79511</v>
      </c>
      <c r="F242" s="13">
        <f t="shared" si="9"/>
        <v>44.06169431010389</v>
      </c>
      <c r="G242" s="13">
        <f t="shared" si="10"/>
        <v>44.06169431010389</v>
      </c>
      <c r="H242" s="13">
        <v>177006.31091</v>
      </c>
      <c r="I242" s="13">
        <f t="shared" si="11"/>
        <v>79.64111244693247</v>
      </c>
    </row>
    <row r="243" spans="1:9" ht="60">
      <c r="A243" s="10" t="s">
        <v>219</v>
      </c>
      <c r="B243" s="25" t="s">
        <v>541</v>
      </c>
      <c r="C243" s="13">
        <v>4297</v>
      </c>
      <c r="D243" s="13">
        <v>4297</v>
      </c>
      <c r="E243" s="13">
        <v>2775.96608</v>
      </c>
      <c r="F243" s="13">
        <f t="shared" si="9"/>
        <v>64.60242215499186</v>
      </c>
      <c r="G243" s="13">
        <f t="shared" si="10"/>
        <v>64.60242215499186</v>
      </c>
      <c r="H243" s="13">
        <v>1338.64716</v>
      </c>
      <c r="I243" s="13" t="s">
        <v>1042</v>
      </c>
    </row>
    <row r="244" spans="1:9" ht="75">
      <c r="A244" s="10" t="s">
        <v>220</v>
      </c>
      <c r="B244" s="25" t="s">
        <v>542</v>
      </c>
      <c r="C244" s="13">
        <v>4297</v>
      </c>
      <c r="D244" s="13">
        <v>4297</v>
      </c>
      <c r="E244" s="13">
        <v>2775.96608</v>
      </c>
      <c r="F244" s="13">
        <f t="shared" si="9"/>
        <v>64.60242215499186</v>
      </c>
      <c r="G244" s="13">
        <f t="shared" si="10"/>
        <v>64.60242215499186</v>
      </c>
      <c r="H244" s="13">
        <v>1338.64716</v>
      </c>
      <c r="I244" s="13" t="s">
        <v>1042</v>
      </c>
    </row>
    <row r="245" spans="1:9" ht="45">
      <c r="A245" s="10" t="s">
        <v>221</v>
      </c>
      <c r="B245" s="25" t="s">
        <v>543</v>
      </c>
      <c r="C245" s="13">
        <v>8744</v>
      </c>
      <c r="D245" s="13">
        <v>8744</v>
      </c>
      <c r="E245" s="13">
        <v>0</v>
      </c>
      <c r="F245" s="13">
        <f t="shared" si="9"/>
        <v>0</v>
      </c>
      <c r="G245" s="13">
        <f t="shared" si="10"/>
        <v>0</v>
      </c>
      <c r="H245" s="13">
        <v>0</v>
      </c>
      <c r="I245" s="13">
        <v>0</v>
      </c>
    </row>
    <row r="246" spans="1:9" ht="45">
      <c r="A246" s="10" t="s">
        <v>222</v>
      </c>
      <c r="B246" s="25" t="s">
        <v>544</v>
      </c>
      <c r="C246" s="13">
        <v>8744</v>
      </c>
      <c r="D246" s="13">
        <v>8744</v>
      </c>
      <c r="E246" s="13">
        <v>0</v>
      </c>
      <c r="F246" s="13">
        <f t="shared" si="9"/>
        <v>0</v>
      </c>
      <c r="G246" s="13">
        <f t="shared" si="10"/>
        <v>0</v>
      </c>
      <c r="H246" s="13">
        <v>0</v>
      </c>
      <c r="I246" s="13">
        <v>0</v>
      </c>
    </row>
    <row r="247" spans="1:9" ht="45">
      <c r="A247" s="10" t="s">
        <v>957</v>
      </c>
      <c r="B247" s="25" t="s">
        <v>980</v>
      </c>
      <c r="C247" s="13">
        <v>82.5</v>
      </c>
      <c r="D247" s="13">
        <v>82.5</v>
      </c>
      <c r="E247" s="13">
        <v>82.51</v>
      </c>
      <c r="F247" s="13">
        <f t="shared" si="9"/>
        <v>100.01212121212122</v>
      </c>
      <c r="G247" s="13">
        <f t="shared" si="10"/>
        <v>100.01212121212122</v>
      </c>
      <c r="H247" s="13">
        <v>0</v>
      </c>
      <c r="I247" s="13">
        <v>0</v>
      </c>
    </row>
    <row r="248" spans="1:9" ht="90">
      <c r="A248" s="10" t="s">
        <v>926</v>
      </c>
      <c r="B248" s="25" t="s">
        <v>909</v>
      </c>
      <c r="C248" s="13">
        <v>3118.1</v>
      </c>
      <c r="D248" s="13">
        <v>3118.1</v>
      </c>
      <c r="E248" s="13">
        <v>337.99998</v>
      </c>
      <c r="F248" s="13">
        <f t="shared" si="9"/>
        <v>10.83993393412655</v>
      </c>
      <c r="G248" s="13">
        <f t="shared" si="10"/>
        <v>10.83993393412655</v>
      </c>
      <c r="H248" s="13">
        <v>0</v>
      </c>
      <c r="I248" s="13">
        <v>0</v>
      </c>
    </row>
    <row r="249" spans="1:9" ht="45">
      <c r="A249" s="10" t="s">
        <v>223</v>
      </c>
      <c r="B249" s="25" t="s">
        <v>545</v>
      </c>
      <c r="C249" s="13">
        <v>49515.7</v>
      </c>
      <c r="D249" s="13">
        <v>49515.7</v>
      </c>
      <c r="E249" s="13">
        <v>420.0013</v>
      </c>
      <c r="F249" s="13">
        <f t="shared" si="9"/>
        <v>0.8482184438471031</v>
      </c>
      <c r="G249" s="13">
        <f t="shared" si="10"/>
        <v>0.8482184438471031</v>
      </c>
      <c r="H249" s="13">
        <v>1446.06232</v>
      </c>
      <c r="I249" s="13">
        <f t="shared" si="11"/>
        <v>29.04448129178831</v>
      </c>
    </row>
    <row r="250" spans="1:9" ht="75">
      <c r="A250" s="10" t="s">
        <v>224</v>
      </c>
      <c r="B250" s="25" t="s">
        <v>546</v>
      </c>
      <c r="C250" s="13">
        <v>11270</v>
      </c>
      <c r="D250" s="13">
        <v>11270</v>
      </c>
      <c r="E250" s="13">
        <v>2571.9309399999997</v>
      </c>
      <c r="F250" s="13">
        <f t="shared" si="9"/>
        <v>22.82103762200532</v>
      </c>
      <c r="G250" s="13">
        <f t="shared" si="10"/>
        <v>22.82103762200532</v>
      </c>
      <c r="H250" s="13">
        <v>5490.253019999999</v>
      </c>
      <c r="I250" s="13">
        <f t="shared" si="11"/>
        <v>46.84539912151444</v>
      </c>
    </row>
    <row r="251" spans="1:9" ht="45">
      <c r="A251" s="10" t="s">
        <v>225</v>
      </c>
      <c r="B251" s="25" t="s">
        <v>547</v>
      </c>
      <c r="C251" s="13">
        <v>14450.7</v>
      </c>
      <c r="D251" s="13">
        <v>14450.7</v>
      </c>
      <c r="E251" s="13">
        <v>8909.0951</v>
      </c>
      <c r="F251" s="13">
        <f t="shared" si="9"/>
        <v>61.65165078508308</v>
      </c>
      <c r="G251" s="13">
        <f t="shared" si="10"/>
        <v>61.65165078508308</v>
      </c>
      <c r="H251" s="13">
        <v>14512.03866</v>
      </c>
      <c r="I251" s="13">
        <f t="shared" si="11"/>
        <v>61.39106509243547</v>
      </c>
    </row>
    <row r="252" spans="1:9" ht="45">
      <c r="A252" s="10" t="s">
        <v>226</v>
      </c>
      <c r="B252" s="25" t="s">
        <v>548</v>
      </c>
      <c r="C252" s="13">
        <v>9634</v>
      </c>
      <c r="D252" s="13">
        <v>9634</v>
      </c>
      <c r="E252" s="13">
        <v>9634</v>
      </c>
      <c r="F252" s="13">
        <f t="shared" si="9"/>
        <v>100</v>
      </c>
      <c r="G252" s="13">
        <f t="shared" si="10"/>
        <v>100</v>
      </c>
      <c r="H252" s="13">
        <v>0</v>
      </c>
      <c r="I252" s="13">
        <v>0</v>
      </c>
    </row>
    <row r="253" spans="1:9" ht="60">
      <c r="A253" s="10" t="s">
        <v>227</v>
      </c>
      <c r="B253" s="25" t="s">
        <v>549</v>
      </c>
      <c r="C253" s="13">
        <v>9634</v>
      </c>
      <c r="D253" s="13">
        <v>9634</v>
      </c>
      <c r="E253" s="13">
        <v>9634</v>
      </c>
      <c r="F253" s="13">
        <f t="shared" si="9"/>
        <v>100</v>
      </c>
      <c r="G253" s="13">
        <f t="shared" si="10"/>
        <v>100</v>
      </c>
      <c r="H253" s="13">
        <v>0</v>
      </c>
      <c r="I253" s="13">
        <v>0</v>
      </c>
    </row>
    <row r="254" spans="1:9" ht="45">
      <c r="A254" s="10" t="s">
        <v>228</v>
      </c>
      <c r="B254" s="25" t="s">
        <v>550</v>
      </c>
      <c r="C254" s="13">
        <v>29756.9</v>
      </c>
      <c r="D254" s="13">
        <v>29756.9</v>
      </c>
      <c r="E254" s="13">
        <v>0</v>
      </c>
      <c r="F254" s="13">
        <f t="shared" si="9"/>
        <v>0</v>
      </c>
      <c r="G254" s="13">
        <f t="shared" si="10"/>
        <v>0</v>
      </c>
      <c r="H254" s="13">
        <v>0</v>
      </c>
      <c r="I254" s="13">
        <v>0</v>
      </c>
    </row>
    <row r="255" spans="1:9" ht="45">
      <c r="A255" s="10" t="s">
        <v>229</v>
      </c>
      <c r="B255" s="25" t="s">
        <v>551</v>
      </c>
      <c r="C255" s="13">
        <v>29756.9</v>
      </c>
      <c r="D255" s="13">
        <v>29756.9</v>
      </c>
      <c r="E255" s="13">
        <v>0</v>
      </c>
      <c r="F255" s="13">
        <f t="shared" si="9"/>
        <v>0</v>
      </c>
      <c r="G255" s="13">
        <f t="shared" si="10"/>
        <v>0</v>
      </c>
      <c r="H255" s="13">
        <v>0</v>
      </c>
      <c r="I255" s="13">
        <v>0</v>
      </c>
    </row>
    <row r="256" spans="1:9" ht="30">
      <c r="A256" s="10" t="s">
        <v>927</v>
      </c>
      <c r="B256" s="25" t="s">
        <v>910</v>
      </c>
      <c r="C256" s="13">
        <v>45691.9</v>
      </c>
      <c r="D256" s="13">
        <v>45691.9</v>
      </c>
      <c r="E256" s="13">
        <v>0</v>
      </c>
      <c r="F256" s="13">
        <f t="shared" si="9"/>
        <v>0</v>
      </c>
      <c r="G256" s="13">
        <f t="shared" si="10"/>
        <v>0</v>
      </c>
      <c r="H256" s="13">
        <v>0</v>
      </c>
      <c r="I256" s="13">
        <v>0</v>
      </c>
    </row>
    <row r="257" spans="1:9" ht="30">
      <c r="A257" s="10" t="s">
        <v>928</v>
      </c>
      <c r="B257" s="25" t="s">
        <v>911</v>
      </c>
      <c r="C257" s="13">
        <v>45691.9</v>
      </c>
      <c r="D257" s="13">
        <v>45691.9</v>
      </c>
      <c r="E257" s="13">
        <v>0</v>
      </c>
      <c r="F257" s="13">
        <f t="shared" si="9"/>
        <v>0</v>
      </c>
      <c r="G257" s="13">
        <f t="shared" si="10"/>
        <v>0</v>
      </c>
      <c r="H257" s="13">
        <v>0</v>
      </c>
      <c r="I257" s="13">
        <v>0</v>
      </c>
    </row>
    <row r="258" spans="1:9" ht="30">
      <c r="A258" s="10" t="s">
        <v>1018</v>
      </c>
      <c r="B258" s="25" t="s">
        <v>1019</v>
      </c>
      <c r="C258" s="13">
        <v>0</v>
      </c>
      <c r="D258" s="13">
        <v>0</v>
      </c>
      <c r="E258" s="13">
        <v>0</v>
      </c>
      <c r="F258" s="13">
        <v>0</v>
      </c>
      <c r="G258" s="13">
        <v>0</v>
      </c>
      <c r="H258" s="13">
        <v>4641.6</v>
      </c>
      <c r="I258" s="13">
        <f t="shared" si="11"/>
        <v>0</v>
      </c>
    </row>
    <row r="259" spans="1:9" ht="45">
      <c r="A259" s="10" t="s">
        <v>1020</v>
      </c>
      <c r="B259" s="25" t="s">
        <v>1021</v>
      </c>
      <c r="C259" s="13">
        <v>0</v>
      </c>
      <c r="D259" s="13">
        <v>0</v>
      </c>
      <c r="E259" s="13">
        <v>0</v>
      </c>
      <c r="F259" s="13">
        <v>0</v>
      </c>
      <c r="G259" s="13">
        <v>0</v>
      </c>
      <c r="H259" s="13">
        <v>4641.6</v>
      </c>
      <c r="I259" s="13">
        <f t="shared" si="11"/>
        <v>0</v>
      </c>
    </row>
    <row r="260" spans="1:10" ht="30">
      <c r="A260" s="10" t="s">
        <v>230</v>
      </c>
      <c r="B260" s="25" t="s">
        <v>552</v>
      </c>
      <c r="C260" s="13">
        <v>3133.9</v>
      </c>
      <c r="D260" s="13">
        <v>3133.9</v>
      </c>
      <c r="E260" s="13">
        <v>3133.9</v>
      </c>
      <c r="F260" s="13">
        <f t="shared" si="9"/>
        <v>100</v>
      </c>
      <c r="G260" s="13">
        <f t="shared" si="10"/>
        <v>100</v>
      </c>
      <c r="H260" s="13">
        <v>0</v>
      </c>
      <c r="I260" s="13">
        <v>0</v>
      </c>
      <c r="J260" s="22"/>
    </row>
    <row r="261" spans="1:9" ht="45">
      <c r="A261" s="10" t="s">
        <v>231</v>
      </c>
      <c r="B261" s="25" t="s">
        <v>553</v>
      </c>
      <c r="C261" s="13">
        <v>3133.9</v>
      </c>
      <c r="D261" s="13">
        <v>3133.9</v>
      </c>
      <c r="E261" s="13">
        <v>3133.9</v>
      </c>
      <c r="F261" s="13">
        <f t="shared" si="9"/>
        <v>100</v>
      </c>
      <c r="G261" s="13">
        <f t="shared" si="10"/>
        <v>100</v>
      </c>
      <c r="H261" s="13">
        <v>0</v>
      </c>
      <c r="I261" s="13">
        <v>0</v>
      </c>
    </row>
    <row r="262" spans="1:9" ht="15">
      <c r="A262" s="10" t="s">
        <v>232</v>
      </c>
      <c r="B262" s="25" t="s">
        <v>554</v>
      </c>
      <c r="C262" s="13">
        <v>5593.6</v>
      </c>
      <c r="D262" s="13">
        <v>5593.6</v>
      </c>
      <c r="E262" s="13">
        <v>0</v>
      </c>
      <c r="F262" s="13">
        <f t="shared" si="9"/>
        <v>0</v>
      </c>
      <c r="G262" s="13">
        <f t="shared" si="10"/>
        <v>0</v>
      </c>
      <c r="H262" s="13">
        <v>0</v>
      </c>
      <c r="I262" s="13">
        <v>0</v>
      </c>
    </row>
    <row r="263" spans="1:9" ht="30">
      <c r="A263" s="10" t="s">
        <v>233</v>
      </c>
      <c r="B263" s="25" t="s">
        <v>555</v>
      </c>
      <c r="C263" s="13">
        <v>5593.6</v>
      </c>
      <c r="D263" s="13">
        <v>5593.6</v>
      </c>
      <c r="E263" s="13">
        <v>0</v>
      </c>
      <c r="F263" s="13">
        <f t="shared" si="9"/>
        <v>0</v>
      </c>
      <c r="G263" s="13">
        <f t="shared" si="10"/>
        <v>0</v>
      </c>
      <c r="H263" s="13">
        <v>0</v>
      </c>
      <c r="I263" s="13">
        <v>0</v>
      </c>
    </row>
    <row r="264" spans="1:9" ht="45">
      <c r="A264" s="10" t="s">
        <v>234</v>
      </c>
      <c r="B264" s="25" t="s">
        <v>556</v>
      </c>
      <c r="C264" s="13">
        <v>520851.8</v>
      </c>
      <c r="D264" s="13">
        <v>520851.8</v>
      </c>
      <c r="E264" s="13">
        <v>0</v>
      </c>
      <c r="F264" s="13">
        <f t="shared" si="9"/>
        <v>0</v>
      </c>
      <c r="G264" s="13">
        <f t="shared" si="10"/>
        <v>0</v>
      </c>
      <c r="H264" s="13">
        <v>0</v>
      </c>
      <c r="I264" s="13">
        <v>0</v>
      </c>
    </row>
    <row r="265" spans="1:9" ht="45">
      <c r="A265" s="10" t="s">
        <v>235</v>
      </c>
      <c r="B265" s="25" t="s">
        <v>557</v>
      </c>
      <c r="C265" s="13">
        <v>520851.8</v>
      </c>
      <c r="D265" s="13">
        <v>520851.8</v>
      </c>
      <c r="E265" s="13">
        <v>0</v>
      </c>
      <c r="F265" s="13">
        <f t="shared" si="9"/>
        <v>0</v>
      </c>
      <c r="G265" s="13">
        <f t="shared" si="10"/>
        <v>0</v>
      </c>
      <c r="H265" s="13">
        <v>0</v>
      </c>
      <c r="I265" s="13">
        <v>0</v>
      </c>
    </row>
    <row r="266" spans="1:9" ht="60">
      <c r="A266" s="10" t="s">
        <v>236</v>
      </c>
      <c r="B266" s="25" t="s">
        <v>558</v>
      </c>
      <c r="C266" s="13">
        <v>31938</v>
      </c>
      <c r="D266" s="13">
        <v>31938</v>
      </c>
      <c r="E266" s="13">
        <v>0</v>
      </c>
      <c r="F266" s="13">
        <f t="shared" si="9"/>
        <v>0</v>
      </c>
      <c r="G266" s="13">
        <f t="shared" si="10"/>
        <v>0</v>
      </c>
      <c r="H266" s="13">
        <v>0</v>
      </c>
      <c r="I266" s="13">
        <v>0</v>
      </c>
    </row>
    <row r="267" spans="1:9" ht="60">
      <c r="A267" s="10" t="s">
        <v>237</v>
      </c>
      <c r="B267" s="25" t="s">
        <v>559</v>
      </c>
      <c r="C267" s="13">
        <v>31938</v>
      </c>
      <c r="D267" s="13">
        <v>31938</v>
      </c>
      <c r="E267" s="13">
        <v>0</v>
      </c>
      <c r="F267" s="13">
        <f t="shared" si="9"/>
        <v>0</v>
      </c>
      <c r="G267" s="13">
        <f t="shared" si="10"/>
        <v>0</v>
      </c>
      <c r="H267" s="13">
        <v>0</v>
      </c>
      <c r="I267" s="13">
        <v>0</v>
      </c>
    </row>
    <row r="268" spans="1:9" ht="45">
      <c r="A268" s="10" t="s">
        <v>238</v>
      </c>
      <c r="B268" s="25" t="s">
        <v>560</v>
      </c>
      <c r="C268" s="13">
        <v>171490</v>
      </c>
      <c r="D268" s="13">
        <v>171490</v>
      </c>
      <c r="E268" s="13">
        <v>158805.26029</v>
      </c>
      <c r="F268" s="13">
        <f t="shared" si="9"/>
        <v>92.60321901568605</v>
      </c>
      <c r="G268" s="13">
        <f t="shared" si="10"/>
        <v>92.60321901568605</v>
      </c>
      <c r="H268" s="13">
        <v>81063.8055</v>
      </c>
      <c r="I268" s="13">
        <f t="shared" si="11"/>
        <v>195.9015608883548</v>
      </c>
    </row>
    <row r="269" spans="1:9" ht="30">
      <c r="A269" s="10" t="s">
        <v>239</v>
      </c>
      <c r="B269" s="25" t="s">
        <v>561</v>
      </c>
      <c r="C269" s="13">
        <v>65801.9</v>
      </c>
      <c r="D269" s="13">
        <v>65801.9</v>
      </c>
      <c r="E269" s="13">
        <v>65801.9</v>
      </c>
      <c r="F269" s="13">
        <f t="shared" si="9"/>
        <v>100</v>
      </c>
      <c r="G269" s="13">
        <f t="shared" si="10"/>
        <v>100</v>
      </c>
      <c r="H269" s="13">
        <v>34932.36315</v>
      </c>
      <c r="I269" s="13">
        <f t="shared" si="11"/>
        <v>188.36944903339582</v>
      </c>
    </row>
    <row r="270" spans="1:9" ht="45">
      <c r="A270" s="10" t="s">
        <v>240</v>
      </c>
      <c r="B270" s="25" t="s">
        <v>562</v>
      </c>
      <c r="C270" s="13">
        <v>190469.3</v>
      </c>
      <c r="D270" s="13">
        <v>190469.3</v>
      </c>
      <c r="E270" s="13">
        <v>23763.92356</v>
      </c>
      <c r="F270" s="13">
        <f t="shared" si="9"/>
        <v>12.476511206792907</v>
      </c>
      <c r="G270" s="13">
        <f t="shared" si="10"/>
        <v>12.476511206792907</v>
      </c>
      <c r="H270" s="13">
        <v>59490.4781</v>
      </c>
      <c r="I270" s="13">
        <f t="shared" si="11"/>
        <v>39.94575992489796</v>
      </c>
    </row>
    <row r="271" spans="1:9" ht="45">
      <c r="A271" s="10" t="s">
        <v>241</v>
      </c>
      <c r="B271" s="25" t="s">
        <v>563</v>
      </c>
      <c r="C271" s="13">
        <v>891768.4</v>
      </c>
      <c r="D271" s="13">
        <v>891768.4</v>
      </c>
      <c r="E271" s="13">
        <v>537341.3</v>
      </c>
      <c r="F271" s="13">
        <f t="shared" si="9"/>
        <v>60.25570091965582</v>
      </c>
      <c r="G271" s="13">
        <f t="shared" si="10"/>
        <v>60.25570091965582</v>
      </c>
      <c r="H271" s="13">
        <v>613729.64504</v>
      </c>
      <c r="I271" s="13">
        <f t="shared" si="11"/>
        <v>87.55342101243598</v>
      </c>
    </row>
    <row r="272" spans="1:9" ht="45">
      <c r="A272" s="10" t="s">
        <v>1022</v>
      </c>
      <c r="B272" s="25" t="s">
        <v>1023</v>
      </c>
      <c r="C272" s="13">
        <v>0</v>
      </c>
      <c r="D272" s="13">
        <v>0</v>
      </c>
      <c r="E272" s="13">
        <v>0</v>
      </c>
      <c r="F272" s="13">
        <v>0</v>
      </c>
      <c r="G272" s="13">
        <v>0</v>
      </c>
      <c r="H272" s="13">
        <v>517327.94675999996</v>
      </c>
      <c r="I272" s="13">
        <f t="shared" si="11"/>
        <v>0</v>
      </c>
    </row>
    <row r="273" spans="1:9" ht="60">
      <c r="A273" s="10" t="s">
        <v>1024</v>
      </c>
      <c r="B273" s="25" t="s">
        <v>1025</v>
      </c>
      <c r="C273" s="13">
        <v>0</v>
      </c>
      <c r="D273" s="13">
        <v>0</v>
      </c>
      <c r="E273" s="13">
        <v>0</v>
      </c>
      <c r="F273" s="13">
        <v>0</v>
      </c>
      <c r="G273" s="13">
        <v>0</v>
      </c>
      <c r="H273" s="13">
        <v>517327.94675999996</v>
      </c>
      <c r="I273" s="13">
        <f t="shared" si="11"/>
        <v>0</v>
      </c>
    </row>
    <row r="274" spans="1:11" ht="60">
      <c r="A274" s="10" t="s">
        <v>242</v>
      </c>
      <c r="B274" s="25" t="s">
        <v>564</v>
      </c>
      <c r="C274" s="13">
        <v>42545.7</v>
      </c>
      <c r="D274" s="13">
        <v>42545.7</v>
      </c>
      <c r="E274" s="13">
        <v>17374.390199999998</v>
      </c>
      <c r="F274" s="13">
        <f t="shared" si="9"/>
        <v>40.83700632496351</v>
      </c>
      <c r="G274" s="13">
        <f t="shared" si="10"/>
        <v>40.83700632496351</v>
      </c>
      <c r="H274" s="13">
        <v>0</v>
      </c>
      <c r="I274" s="13">
        <v>0</v>
      </c>
      <c r="K274" s="22"/>
    </row>
    <row r="275" spans="1:11" ht="45">
      <c r="A275" s="10" t="s">
        <v>243</v>
      </c>
      <c r="B275" s="25" t="s">
        <v>565</v>
      </c>
      <c r="C275" s="13">
        <v>258997.7</v>
      </c>
      <c r="D275" s="13">
        <v>258997.7</v>
      </c>
      <c r="E275" s="13">
        <v>0</v>
      </c>
      <c r="F275" s="13">
        <f t="shared" si="9"/>
        <v>0</v>
      </c>
      <c r="G275" s="13">
        <f t="shared" si="10"/>
        <v>0</v>
      </c>
      <c r="H275" s="13">
        <v>231514.73925</v>
      </c>
      <c r="I275" s="13">
        <f t="shared" si="11"/>
        <v>0</v>
      </c>
      <c r="J275" s="22"/>
      <c r="K275" s="22"/>
    </row>
    <row r="276" spans="1:9" ht="45">
      <c r="A276" s="10" t="s">
        <v>244</v>
      </c>
      <c r="B276" s="25" t="s">
        <v>566</v>
      </c>
      <c r="C276" s="13">
        <v>258997.7</v>
      </c>
      <c r="D276" s="13">
        <v>258997.7</v>
      </c>
      <c r="E276" s="13">
        <v>0</v>
      </c>
      <c r="F276" s="13">
        <f t="shared" si="9"/>
        <v>0</v>
      </c>
      <c r="G276" s="13">
        <f t="shared" si="10"/>
        <v>0</v>
      </c>
      <c r="H276" s="13">
        <v>231514.73925</v>
      </c>
      <c r="I276" s="13">
        <f t="shared" si="11"/>
        <v>0</v>
      </c>
    </row>
    <row r="277" spans="1:9" ht="60">
      <c r="A277" s="10" t="s">
        <v>1026</v>
      </c>
      <c r="B277" s="25" t="s">
        <v>1027</v>
      </c>
      <c r="C277" s="13">
        <v>0</v>
      </c>
      <c r="D277" s="13">
        <v>0</v>
      </c>
      <c r="E277" s="13">
        <v>0</v>
      </c>
      <c r="F277" s="13">
        <v>0</v>
      </c>
      <c r="G277" s="13">
        <v>0</v>
      </c>
      <c r="H277" s="13">
        <v>1125</v>
      </c>
      <c r="I277" s="13">
        <f t="shared" si="11"/>
        <v>0</v>
      </c>
    </row>
    <row r="278" spans="1:9" ht="60">
      <c r="A278" s="10" t="s">
        <v>1028</v>
      </c>
      <c r="B278" s="25" t="s">
        <v>1029</v>
      </c>
      <c r="C278" s="13">
        <v>0</v>
      </c>
      <c r="D278" s="13">
        <v>0</v>
      </c>
      <c r="E278" s="13">
        <v>0</v>
      </c>
      <c r="F278" s="13">
        <v>0</v>
      </c>
      <c r="G278" s="13">
        <v>0</v>
      </c>
      <c r="H278" s="13">
        <v>1125</v>
      </c>
      <c r="I278" s="13">
        <f t="shared" si="11"/>
        <v>0</v>
      </c>
    </row>
    <row r="279" spans="1:9" ht="30">
      <c r="A279" s="10" t="s">
        <v>245</v>
      </c>
      <c r="B279" s="25" t="s">
        <v>567</v>
      </c>
      <c r="C279" s="13">
        <v>7294.1</v>
      </c>
      <c r="D279" s="13">
        <v>7294.1</v>
      </c>
      <c r="E279" s="13">
        <v>0</v>
      </c>
      <c r="F279" s="13">
        <f aca="true" t="shared" si="12" ref="F279:F342">E279/C279*100</f>
        <v>0</v>
      </c>
      <c r="G279" s="13">
        <f aca="true" t="shared" si="13" ref="G279:G342">E279/D279*100</f>
        <v>0</v>
      </c>
      <c r="H279" s="13">
        <v>7436.841</v>
      </c>
      <c r="I279" s="13">
        <f t="shared" si="11"/>
        <v>0</v>
      </c>
    </row>
    <row r="280" spans="1:9" ht="30">
      <c r="A280" s="10" t="s">
        <v>246</v>
      </c>
      <c r="B280" s="25" t="s">
        <v>568</v>
      </c>
      <c r="C280" s="13">
        <v>7294.1</v>
      </c>
      <c r="D280" s="13">
        <v>7294.1</v>
      </c>
      <c r="E280" s="13">
        <v>0</v>
      </c>
      <c r="F280" s="13">
        <f t="shared" si="12"/>
        <v>0</v>
      </c>
      <c r="G280" s="13">
        <f t="shared" si="13"/>
        <v>0</v>
      </c>
      <c r="H280" s="13">
        <v>7436.841</v>
      </c>
      <c r="I280" s="13">
        <f t="shared" si="11"/>
        <v>0</v>
      </c>
    </row>
    <row r="281" spans="1:9" ht="30">
      <c r="A281" s="10" t="s">
        <v>929</v>
      </c>
      <c r="B281" s="25" t="s">
        <v>912</v>
      </c>
      <c r="C281" s="13">
        <v>7637.5</v>
      </c>
      <c r="D281" s="13">
        <v>7637.5</v>
      </c>
      <c r="E281" s="13">
        <v>6953.2</v>
      </c>
      <c r="F281" s="13">
        <f t="shared" si="12"/>
        <v>91.04026186579378</v>
      </c>
      <c r="G281" s="13">
        <f t="shared" si="13"/>
        <v>91.04026186579378</v>
      </c>
      <c r="H281" s="13">
        <v>0</v>
      </c>
      <c r="I281" s="13">
        <v>0</v>
      </c>
    </row>
    <row r="282" spans="1:9" ht="30">
      <c r="A282" s="10" t="s">
        <v>930</v>
      </c>
      <c r="B282" s="25" t="s">
        <v>913</v>
      </c>
      <c r="C282" s="13">
        <v>7637.5</v>
      </c>
      <c r="D282" s="13">
        <v>7637.5</v>
      </c>
      <c r="E282" s="13">
        <v>6953.2</v>
      </c>
      <c r="F282" s="13">
        <f t="shared" si="12"/>
        <v>91.04026186579378</v>
      </c>
      <c r="G282" s="13">
        <f t="shared" si="13"/>
        <v>91.04026186579378</v>
      </c>
      <c r="H282" s="13">
        <v>0</v>
      </c>
      <c r="I282" s="13">
        <v>0</v>
      </c>
    </row>
    <row r="283" spans="1:9" ht="45">
      <c r="A283" s="10" t="s">
        <v>931</v>
      </c>
      <c r="B283" s="25" t="s">
        <v>914</v>
      </c>
      <c r="C283" s="13">
        <v>5571</v>
      </c>
      <c r="D283" s="13">
        <v>5571</v>
      </c>
      <c r="E283" s="13">
        <v>0</v>
      </c>
      <c r="F283" s="13">
        <f t="shared" si="12"/>
        <v>0</v>
      </c>
      <c r="G283" s="13">
        <f t="shared" si="13"/>
        <v>0</v>
      </c>
      <c r="H283" s="13">
        <v>0</v>
      </c>
      <c r="I283" s="13">
        <v>0</v>
      </c>
    </row>
    <row r="284" spans="1:9" s="12" customFormat="1" ht="60">
      <c r="A284" s="10" t="s">
        <v>958</v>
      </c>
      <c r="B284" s="25" t="s">
        <v>981</v>
      </c>
      <c r="C284" s="13">
        <v>107961.5</v>
      </c>
      <c r="D284" s="13">
        <v>107961.5</v>
      </c>
      <c r="E284" s="13">
        <v>0</v>
      </c>
      <c r="F284" s="13">
        <f t="shared" si="12"/>
        <v>0</v>
      </c>
      <c r="G284" s="13">
        <f t="shared" si="13"/>
        <v>0</v>
      </c>
      <c r="H284" s="13">
        <v>0</v>
      </c>
      <c r="I284" s="13">
        <v>0</v>
      </c>
    </row>
    <row r="285" spans="1:9" ht="75">
      <c r="A285" s="10" t="s">
        <v>959</v>
      </c>
      <c r="B285" s="25" t="s">
        <v>982</v>
      </c>
      <c r="C285" s="13">
        <v>107961.5</v>
      </c>
      <c r="D285" s="13">
        <v>107961.5</v>
      </c>
      <c r="E285" s="13">
        <v>0</v>
      </c>
      <c r="F285" s="13">
        <f t="shared" si="12"/>
        <v>0</v>
      </c>
      <c r="G285" s="13">
        <f t="shared" si="13"/>
        <v>0</v>
      </c>
      <c r="H285" s="13">
        <v>0</v>
      </c>
      <c r="I285" s="13">
        <v>0</v>
      </c>
    </row>
    <row r="286" spans="1:9" ht="15">
      <c r="A286" s="10" t="s">
        <v>247</v>
      </c>
      <c r="B286" s="25" t="s">
        <v>569</v>
      </c>
      <c r="C286" s="13">
        <v>0</v>
      </c>
      <c r="D286" s="13">
        <v>0</v>
      </c>
      <c r="E286" s="13">
        <v>93.84511</v>
      </c>
      <c r="F286" s="13">
        <v>0</v>
      </c>
      <c r="G286" s="13">
        <v>0</v>
      </c>
      <c r="H286" s="13">
        <v>107.12939</v>
      </c>
      <c r="I286" s="13">
        <f aca="true" t="shared" si="14" ref="I286:I337">E286/H286*100</f>
        <v>87.59978004168605</v>
      </c>
    </row>
    <row r="287" spans="1:9" ht="15">
      <c r="A287" s="10" t="s">
        <v>248</v>
      </c>
      <c r="B287" s="25" t="s">
        <v>570</v>
      </c>
      <c r="C287" s="13">
        <v>0</v>
      </c>
      <c r="D287" s="13">
        <v>0</v>
      </c>
      <c r="E287" s="13">
        <v>93.84511</v>
      </c>
      <c r="F287" s="13">
        <v>0</v>
      </c>
      <c r="G287" s="13">
        <v>0</v>
      </c>
      <c r="H287" s="13">
        <v>107.12939</v>
      </c>
      <c r="I287" s="13">
        <f t="shared" si="14"/>
        <v>87.59978004168605</v>
      </c>
    </row>
    <row r="288" spans="1:9" ht="15">
      <c r="A288" s="10" t="s">
        <v>249</v>
      </c>
      <c r="B288" s="25" t="s">
        <v>571</v>
      </c>
      <c r="C288" s="13">
        <v>2773224.8</v>
      </c>
      <c r="D288" s="13">
        <v>2773224.8</v>
      </c>
      <c r="E288" s="13">
        <v>1342322.71723</v>
      </c>
      <c r="F288" s="13">
        <f t="shared" si="12"/>
        <v>48.40295374648316</v>
      </c>
      <c r="G288" s="13">
        <f t="shared" si="13"/>
        <v>48.40295374648316</v>
      </c>
      <c r="H288" s="13">
        <v>1413384.9293199999</v>
      </c>
      <c r="I288" s="13">
        <f t="shared" si="14"/>
        <v>94.97219684348913</v>
      </c>
    </row>
    <row r="289" spans="1:9" ht="30">
      <c r="A289" s="10" t="s">
        <v>250</v>
      </c>
      <c r="B289" s="25" t="s">
        <v>572</v>
      </c>
      <c r="C289" s="13">
        <v>31125.7</v>
      </c>
      <c r="D289" s="13">
        <v>31125.7</v>
      </c>
      <c r="E289" s="13">
        <v>23344.275</v>
      </c>
      <c r="F289" s="13">
        <f t="shared" si="12"/>
        <v>75</v>
      </c>
      <c r="G289" s="13">
        <f t="shared" si="13"/>
        <v>75</v>
      </c>
      <c r="H289" s="13">
        <v>30157.5</v>
      </c>
      <c r="I289" s="13">
        <f t="shared" si="14"/>
        <v>77.40785874160657</v>
      </c>
    </row>
    <row r="290" spans="1:9" ht="45">
      <c r="A290" s="10" t="s">
        <v>251</v>
      </c>
      <c r="B290" s="25" t="s">
        <v>573</v>
      </c>
      <c r="C290" s="13">
        <v>31125.7</v>
      </c>
      <c r="D290" s="13">
        <v>31125.7</v>
      </c>
      <c r="E290" s="13">
        <v>23344.275</v>
      </c>
      <c r="F290" s="13">
        <f t="shared" si="12"/>
        <v>75</v>
      </c>
      <c r="G290" s="13">
        <f t="shared" si="13"/>
        <v>75</v>
      </c>
      <c r="H290" s="13">
        <v>30157.5</v>
      </c>
      <c r="I290" s="13">
        <f t="shared" si="14"/>
        <v>77.40785874160657</v>
      </c>
    </row>
    <row r="291" spans="1:9" ht="45">
      <c r="A291" s="10" t="s">
        <v>252</v>
      </c>
      <c r="B291" s="25" t="s">
        <v>574</v>
      </c>
      <c r="C291" s="13">
        <v>3886.1</v>
      </c>
      <c r="D291" s="13">
        <v>3886.1</v>
      </c>
      <c r="E291" s="13">
        <v>3886.1</v>
      </c>
      <c r="F291" s="13">
        <f t="shared" si="12"/>
        <v>100</v>
      </c>
      <c r="G291" s="13">
        <f t="shared" si="13"/>
        <v>100</v>
      </c>
      <c r="H291" s="13"/>
      <c r="I291" s="13">
        <v>0</v>
      </c>
    </row>
    <row r="292" spans="1:9" ht="60">
      <c r="A292" s="10" t="s">
        <v>253</v>
      </c>
      <c r="B292" s="25" t="s">
        <v>575</v>
      </c>
      <c r="C292" s="13">
        <v>3886.1</v>
      </c>
      <c r="D292" s="13">
        <v>3886.1</v>
      </c>
      <c r="E292" s="13">
        <v>3886.1</v>
      </c>
      <c r="F292" s="13">
        <f t="shared" si="12"/>
        <v>100</v>
      </c>
      <c r="G292" s="13">
        <f t="shared" si="13"/>
        <v>100</v>
      </c>
      <c r="H292" s="13"/>
      <c r="I292" s="13">
        <v>0</v>
      </c>
    </row>
    <row r="293" spans="1:9" ht="30">
      <c r="A293" s="10" t="s">
        <v>254</v>
      </c>
      <c r="B293" s="25" t="s">
        <v>576</v>
      </c>
      <c r="C293" s="13">
        <v>19156.2</v>
      </c>
      <c r="D293" s="13">
        <v>19156.2</v>
      </c>
      <c r="E293" s="13">
        <v>0</v>
      </c>
      <c r="F293" s="13">
        <f t="shared" si="12"/>
        <v>0</v>
      </c>
      <c r="G293" s="13">
        <f t="shared" si="13"/>
        <v>0</v>
      </c>
      <c r="H293" s="13"/>
      <c r="I293" s="13">
        <v>0</v>
      </c>
    </row>
    <row r="294" spans="1:9" ht="30">
      <c r="A294" s="10" t="s">
        <v>255</v>
      </c>
      <c r="B294" s="25" t="s">
        <v>577</v>
      </c>
      <c r="C294" s="13">
        <v>19156.2</v>
      </c>
      <c r="D294" s="13">
        <v>19156.2</v>
      </c>
      <c r="E294" s="13">
        <v>0</v>
      </c>
      <c r="F294" s="13">
        <f t="shared" si="12"/>
        <v>0</v>
      </c>
      <c r="G294" s="13">
        <f t="shared" si="13"/>
        <v>0</v>
      </c>
      <c r="H294" s="13"/>
      <c r="I294" s="13">
        <v>0</v>
      </c>
    </row>
    <row r="295" spans="1:9" s="12" customFormat="1" ht="30">
      <c r="A295" s="10" t="s">
        <v>256</v>
      </c>
      <c r="B295" s="25" t="s">
        <v>578</v>
      </c>
      <c r="C295" s="13">
        <v>300517.3</v>
      </c>
      <c r="D295" s="13">
        <v>300517.3</v>
      </c>
      <c r="E295" s="13">
        <v>130540.5764</v>
      </c>
      <c r="F295" s="13">
        <f t="shared" si="12"/>
        <v>43.438622801416095</v>
      </c>
      <c r="G295" s="13">
        <f t="shared" si="13"/>
        <v>43.438622801416095</v>
      </c>
      <c r="H295" s="13">
        <v>123435.59754</v>
      </c>
      <c r="I295" s="13">
        <f t="shared" si="14"/>
        <v>105.75602095473116</v>
      </c>
    </row>
    <row r="296" spans="1:9" ht="30">
      <c r="A296" s="10" t="s">
        <v>257</v>
      </c>
      <c r="B296" s="25" t="s">
        <v>579</v>
      </c>
      <c r="C296" s="13">
        <v>300517.3</v>
      </c>
      <c r="D296" s="13">
        <v>300517.3</v>
      </c>
      <c r="E296" s="13">
        <v>130540.5764</v>
      </c>
      <c r="F296" s="13">
        <f t="shared" si="12"/>
        <v>43.438622801416095</v>
      </c>
      <c r="G296" s="13">
        <f t="shared" si="13"/>
        <v>43.438622801416095</v>
      </c>
      <c r="H296" s="13">
        <v>123435.59754</v>
      </c>
      <c r="I296" s="13">
        <f t="shared" si="14"/>
        <v>105.75602095473116</v>
      </c>
    </row>
    <row r="297" spans="1:9" ht="90">
      <c r="A297" s="10" t="s">
        <v>258</v>
      </c>
      <c r="B297" s="25" t="s">
        <v>580</v>
      </c>
      <c r="C297" s="13">
        <v>30081</v>
      </c>
      <c r="D297" s="13">
        <v>30081</v>
      </c>
      <c r="E297" s="13">
        <v>24321.384</v>
      </c>
      <c r="F297" s="13">
        <f t="shared" si="12"/>
        <v>80.85297696220205</v>
      </c>
      <c r="G297" s="13">
        <f t="shared" si="13"/>
        <v>80.85297696220205</v>
      </c>
      <c r="H297" s="13">
        <v>33779.7</v>
      </c>
      <c r="I297" s="13">
        <f t="shared" si="14"/>
        <v>72</v>
      </c>
    </row>
    <row r="298" spans="1:10" ht="90">
      <c r="A298" s="10" t="s">
        <v>259</v>
      </c>
      <c r="B298" s="25" t="s">
        <v>581</v>
      </c>
      <c r="C298" s="13">
        <v>30081</v>
      </c>
      <c r="D298" s="13">
        <v>30081</v>
      </c>
      <c r="E298" s="13">
        <v>24321.384</v>
      </c>
      <c r="F298" s="13">
        <f t="shared" si="12"/>
        <v>80.85297696220205</v>
      </c>
      <c r="G298" s="13">
        <f t="shared" si="13"/>
        <v>80.85297696220205</v>
      </c>
      <c r="H298" s="13">
        <v>33779.7</v>
      </c>
      <c r="I298" s="13">
        <f t="shared" si="14"/>
        <v>72</v>
      </c>
      <c r="J298" s="22">
        <f>H308+H310</f>
        <v>615421.6132499999</v>
      </c>
    </row>
    <row r="299" spans="1:9" ht="45">
      <c r="A299" s="10" t="s">
        <v>260</v>
      </c>
      <c r="B299" s="25" t="s">
        <v>582</v>
      </c>
      <c r="C299" s="13">
        <v>5656</v>
      </c>
      <c r="D299" s="13">
        <v>5656</v>
      </c>
      <c r="E299" s="13">
        <v>0</v>
      </c>
      <c r="F299" s="13">
        <f t="shared" si="12"/>
        <v>0</v>
      </c>
      <c r="G299" s="13">
        <f t="shared" si="13"/>
        <v>0</v>
      </c>
      <c r="H299" s="13">
        <v>2026.782</v>
      </c>
      <c r="I299" s="13">
        <f t="shared" si="14"/>
        <v>0</v>
      </c>
    </row>
    <row r="300" spans="1:9" s="12" customFormat="1" ht="60">
      <c r="A300" s="10" t="s">
        <v>261</v>
      </c>
      <c r="B300" s="25" t="s">
        <v>583</v>
      </c>
      <c r="C300" s="13">
        <v>5656</v>
      </c>
      <c r="D300" s="13">
        <v>5656</v>
      </c>
      <c r="E300" s="13">
        <v>0</v>
      </c>
      <c r="F300" s="13">
        <f t="shared" si="12"/>
        <v>0</v>
      </c>
      <c r="G300" s="13">
        <f t="shared" si="13"/>
        <v>0</v>
      </c>
      <c r="H300" s="13">
        <v>2026.782</v>
      </c>
      <c r="I300" s="13">
        <f t="shared" si="14"/>
        <v>0</v>
      </c>
    </row>
    <row r="301" spans="1:9" ht="45">
      <c r="A301" s="10" t="s">
        <v>262</v>
      </c>
      <c r="B301" s="25" t="s">
        <v>584</v>
      </c>
      <c r="C301" s="13">
        <v>36341.7</v>
      </c>
      <c r="D301" s="13">
        <v>36341.7</v>
      </c>
      <c r="E301" s="13">
        <v>14352.78665</v>
      </c>
      <c r="F301" s="13">
        <f t="shared" si="12"/>
        <v>39.49398803578259</v>
      </c>
      <c r="G301" s="13">
        <f t="shared" si="13"/>
        <v>39.49398803578259</v>
      </c>
      <c r="H301" s="13">
        <v>15315.49005</v>
      </c>
      <c r="I301" s="13">
        <f t="shared" si="14"/>
        <v>93.71418480990754</v>
      </c>
    </row>
    <row r="302" spans="1:9" ht="60">
      <c r="A302" s="10" t="s">
        <v>263</v>
      </c>
      <c r="B302" s="25" t="s">
        <v>585</v>
      </c>
      <c r="C302" s="13">
        <v>36341.7</v>
      </c>
      <c r="D302" s="13">
        <v>36341.7</v>
      </c>
      <c r="E302" s="13">
        <v>14352.78665</v>
      </c>
      <c r="F302" s="13">
        <f t="shared" si="12"/>
        <v>39.49398803578259</v>
      </c>
      <c r="G302" s="13">
        <f t="shared" si="13"/>
        <v>39.49398803578259</v>
      </c>
      <c r="H302" s="13">
        <v>15315.49005</v>
      </c>
      <c r="I302" s="13">
        <f t="shared" si="14"/>
        <v>93.71418480990754</v>
      </c>
    </row>
    <row r="303" spans="1:9" ht="60">
      <c r="A303" s="10" t="s">
        <v>932</v>
      </c>
      <c r="B303" s="25" t="s">
        <v>915</v>
      </c>
      <c r="C303" s="13">
        <v>4671.3</v>
      </c>
      <c r="D303" s="13">
        <v>4671.3</v>
      </c>
      <c r="E303" s="13">
        <v>716.13</v>
      </c>
      <c r="F303" s="13">
        <f t="shared" si="12"/>
        <v>15.330421938218484</v>
      </c>
      <c r="G303" s="13">
        <f t="shared" si="13"/>
        <v>15.330421938218484</v>
      </c>
      <c r="H303" s="13"/>
      <c r="I303" s="13">
        <v>0</v>
      </c>
    </row>
    <row r="304" spans="1:9" ht="60">
      <c r="A304" s="10" t="s">
        <v>933</v>
      </c>
      <c r="B304" s="25" t="s">
        <v>916</v>
      </c>
      <c r="C304" s="13">
        <v>4671.3</v>
      </c>
      <c r="D304" s="13">
        <v>4671.3</v>
      </c>
      <c r="E304" s="13">
        <v>716.13</v>
      </c>
      <c r="F304" s="13">
        <f t="shared" si="12"/>
        <v>15.330421938218484</v>
      </c>
      <c r="G304" s="13">
        <f t="shared" si="13"/>
        <v>15.330421938218484</v>
      </c>
      <c r="H304" s="13"/>
      <c r="I304" s="13">
        <v>0</v>
      </c>
    </row>
    <row r="305" spans="1:9" ht="45">
      <c r="A305" s="10" t="s">
        <v>264</v>
      </c>
      <c r="B305" s="25" t="s">
        <v>586</v>
      </c>
      <c r="C305" s="13">
        <v>72063.9</v>
      </c>
      <c r="D305" s="13">
        <v>72063.9</v>
      </c>
      <c r="E305" s="13">
        <v>69665.77104</v>
      </c>
      <c r="F305" s="13">
        <f t="shared" si="12"/>
        <v>96.67221873920231</v>
      </c>
      <c r="G305" s="13">
        <f t="shared" si="13"/>
        <v>96.67221873920231</v>
      </c>
      <c r="H305" s="13">
        <v>68005.9972</v>
      </c>
      <c r="I305" s="13">
        <f t="shared" si="14"/>
        <v>102.44062863326413</v>
      </c>
    </row>
    <row r="306" spans="1:9" s="12" customFormat="1" ht="60">
      <c r="A306" s="10" t="s">
        <v>265</v>
      </c>
      <c r="B306" s="25" t="s">
        <v>587</v>
      </c>
      <c r="C306" s="13">
        <v>72063.9</v>
      </c>
      <c r="D306" s="13">
        <v>72063.9</v>
      </c>
      <c r="E306" s="13">
        <v>69665.77104</v>
      </c>
      <c r="F306" s="13">
        <f t="shared" si="12"/>
        <v>96.67221873920231</v>
      </c>
      <c r="G306" s="13">
        <f t="shared" si="13"/>
        <v>96.67221873920231</v>
      </c>
      <c r="H306" s="13">
        <v>68005.9972</v>
      </c>
      <c r="I306" s="13">
        <f t="shared" si="14"/>
        <v>102.44062863326413</v>
      </c>
    </row>
    <row r="307" spans="1:9" ht="45">
      <c r="A307" s="10" t="s">
        <v>266</v>
      </c>
      <c r="B307" s="25" t="s">
        <v>588</v>
      </c>
      <c r="C307" s="13">
        <v>31</v>
      </c>
      <c r="D307" s="13">
        <v>31</v>
      </c>
      <c r="E307" s="13">
        <v>14.98476</v>
      </c>
      <c r="F307" s="13">
        <f t="shared" si="12"/>
        <v>48.337935483870965</v>
      </c>
      <c r="G307" s="13">
        <f t="shared" si="13"/>
        <v>48.337935483870965</v>
      </c>
      <c r="H307" s="13">
        <v>14.234399999999999</v>
      </c>
      <c r="I307" s="13">
        <f t="shared" si="14"/>
        <v>105.27145506659923</v>
      </c>
    </row>
    <row r="308" spans="1:9" s="12" customFormat="1" ht="45">
      <c r="A308" s="10" t="s">
        <v>267</v>
      </c>
      <c r="B308" s="25" t="s">
        <v>589</v>
      </c>
      <c r="C308" s="13">
        <v>31</v>
      </c>
      <c r="D308" s="13">
        <v>31</v>
      </c>
      <c r="E308" s="13">
        <v>14.98476</v>
      </c>
      <c r="F308" s="13">
        <f t="shared" si="12"/>
        <v>48.337935483870965</v>
      </c>
      <c r="G308" s="13">
        <f t="shared" si="13"/>
        <v>48.337935483870965</v>
      </c>
      <c r="H308" s="13">
        <v>14.234399999999999</v>
      </c>
      <c r="I308" s="13">
        <f t="shared" si="14"/>
        <v>105.27145506659923</v>
      </c>
    </row>
    <row r="309" spans="1:9" s="12" customFormat="1" ht="30">
      <c r="A309" s="10" t="s">
        <v>268</v>
      </c>
      <c r="B309" s="25" t="s">
        <v>590</v>
      </c>
      <c r="C309" s="13">
        <v>981616.9</v>
      </c>
      <c r="D309" s="13">
        <v>981616.9</v>
      </c>
      <c r="E309" s="13">
        <v>530935.40778</v>
      </c>
      <c r="F309" s="13">
        <f t="shared" si="12"/>
        <v>54.08784300474044</v>
      </c>
      <c r="G309" s="13">
        <f t="shared" si="13"/>
        <v>54.08784300474044</v>
      </c>
      <c r="H309" s="13">
        <v>615407.37885</v>
      </c>
      <c r="I309" s="13">
        <f t="shared" si="14"/>
        <v>86.27381244146744</v>
      </c>
    </row>
    <row r="310" spans="1:9" ht="30">
      <c r="A310" s="10" t="s">
        <v>269</v>
      </c>
      <c r="B310" s="25" t="s">
        <v>591</v>
      </c>
      <c r="C310" s="13">
        <v>981616.9</v>
      </c>
      <c r="D310" s="13">
        <v>981616.9</v>
      </c>
      <c r="E310" s="13">
        <v>530935.40778</v>
      </c>
      <c r="F310" s="13">
        <f t="shared" si="12"/>
        <v>54.08784300474044</v>
      </c>
      <c r="G310" s="13">
        <f t="shared" si="13"/>
        <v>54.08784300474044</v>
      </c>
      <c r="H310" s="13">
        <v>615407.37885</v>
      </c>
      <c r="I310" s="13">
        <f t="shared" si="14"/>
        <v>86.27381244146744</v>
      </c>
    </row>
    <row r="311" spans="1:9" ht="30">
      <c r="A311" s="10" t="s">
        <v>270</v>
      </c>
      <c r="B311" s="25" t="s">
        <v>592</v>
      </c>
      <c r="C311" s="13">
        <v>9882.1</v>
      </c>
      <c r="D311" s="13">
        <v>9882.1</v>
      </c>
      <c r="E311" s="13">
        <v>6341.932610000001</v>
      </c>
      <c r="F311" s="13">
        <f t="shared" si="12"/>
        <v>64.17596067637446</v>
      </c>
      <c r="G311" s="13">
        <f t="shared" si="13"/>
        <v>64.17596067637446</v>
      </c>
      <c r="H311" s="13">
        <v>5833.17926</v>
      </c>
      <c r="I311" s="13">
        <f t="shared" si="14"/>
        <v>108.72171636295643</v>
      </c>
    </row>
    <row r="312" spans="1:9" ht="45">
      <c r="A312" s="10" t="s">
        <v>271</v>
      </c>
      <c r="B312" s="25" t="s">
        <v>593</v>
      </c>
      <c r="C312" s="13">
        <v>9882.1</v>
      </c>
      <c r="D312" s="13">
        <v>9882.1</v>
      </c>
      <c r="E312" s="13">
        <v>6341.932610000001</v>
      </c>
      <c r="F312" s="13">
        <f t="shared" si="12"/>
        <v>64.17596067637446</v>
      </c>
      <c r="G312" s="13">
        <f t="shared" si="13"/>
        <v>64.17596067637446</v>
      </c>
      <c r="H312" s="13">
        <v>5833.17926</v>
      </c>
      <c r="I312" s="13">
        <f t="shared" si="14"/>
        <v>108.72171636295643</v>
      </c>
    </row>
    <row r="313" spans="1:9" ht="60">
      <c r="A313" s="10" t="s">
        <v>272</v>
      </c>
      <c r="B313" s="25" t="s">
        <v>594</v>
      </c>
      <c r="C313" s="13">
        <v>8807.3</v>
      </c>
      <c r="D313" s="13">
        <v>8807.3</v>
      </c>
      <c r="E313" s="13">
        <v>2685.2928199999997</v>
      </c>
      <c r="F313" s="13">
        <f t="shared" si="12"/>
        <v>30.489398794182097</v>
      </c>
      <c r="G313" s="13">
        <f t="shared" si="13"/>
        <v>30.489398794182097</v>
      </c>
      <c r="H313" s="13">
        <v>2713.5599700000002</v>
      </c>
      <c r="I313" s="13">
        <f t="shared" si="14"/>
        <v>98.95830015505422</v>
      </c>
    </row>
    <row r="314" spans="1:9" ht="60">
      <c r="A314" s="10" t="s">
        <v>273</v>
      </c>
      <c r="B314" s="25" t="s">
        <v>595</v>
      </c>
      <c r="C314" s="13">
        <v>8807.3</v>
      </c>
      <c r="D314" s="13">
        <v>8807.3</v>
      </c>
      <c r="E314" s="13">
        <v>2685.2928199999997</v>
      </c>
      <c r="F314" s="13">
        <f t="shared" si="12"/>
        <v>30.489398794182097</v>
      </c>
      <c r="G314" s="13">
        <f t="shared" si="13"/>
        <v>30.489398794182097</v>
      </c>
      <c r="H314" s="13">
        <v>2713.5599700000002</v>
      </c>
      <c r="I314" s="13">
        <f t="shared" si="14"/>
        <v>98.95830015505422</v>
      </c>
    </row>
    <row r="315" spans="1:9" ht="45">
      <c r="A315" s="10" t="s">
        <v>274</v>
      </c>
      <c r="B315" s="25" t="s">
        <v>596</v>
      </c>
      <c r="C315" s="13">
        <v>102.9</v>
      </c>
      <c r="D315" s="13">
        <v>102.9</v>
      </c>
      <c r="E315" s="13">
        <v>67.92842999999999</v>
      </c>
      <c r="F315" s="13">
        <f t="shared" si="12"/>
        <v>66.01402332361515</v>
      </c>
      <c r="G315" s="13">
        <f t="shared" si="13"/>
        <v>66.01402332361515</v>
      </c>
      <c r="H315" s="13">
        <v>31.43418</v>
      </c>
      <c r="I315" s="13" t="s">
        <v>1042</v>
      </c>
    </row>
    <row r="316" spans="1:9" ht="60">
      <c r="A316" s="10" t="s">
        <v>275</v>
      </c>
      <c r="B316" s="25" t="s">
        <v>597</v>
      </c>
      <c r="C316" s="13">
        <v>102.9</v>
      </c>
      <c r="D316" s="13">
        <v>102.9</v>
      </c>
      <c r="E316" s="13">
        <v>67.92842999999999</v>
      </c>
      <c r="F316" s="13">
        <f t="shared" si="12"/>
        <v>66.01402332361515</v>
      </c>
      <c r="G316" s="13">
        <f t="shared" si="13"/>
        <v>66.01402332361515</v>
      </c>
      <c r="H316" s="13">
        <v>31.43418</v>
      </c>
      <c r="I316" s="13" t="s">
        <v>1042</v>
      </c>
    </row>
    <row r="317" spans="1:9" ht="30">
      <c r="A317" s="10" t="s">
        <v>276</v>
      </c>
      <c r="B317" s="25" t="s">
        <v>598</v>
      </c>
      <c r="C317" s="13">
        <v>301904.3</v>
      </c>
      <c r="D317" s="13">
        <v>301904.3</v>
      </c>
      <c r="E317" s="13">
        <v>107516.80135</v>
      </c>
      <c r="F317" s="13">
        <f t="shared" si="12"/>
        <v>35.61287512301084</v>
      </c>
      <c r="G317" s="13">
        <f t="shared" si="13"/>
        <v>35.61287512301084</v>
      </c>
      <c r="H317" s="13">
        <v>139538.96328</v>
      </c>
      <c r="I317" s="13">
        <f t="shared" si="14"/>
        <v>77.05145489310819</v>
      </c>
    </row>
    <row r="318" spans="1:9" ht="45">
      <c r="A318" s="10" t="s">
        <v>277</v>
      </c>
      <c r="B318" s="25" t="s">
        <v>599</v>
      </c>
      <c r="C318" s="13">
        <v>301904.3</v>
      </c>
      <c r="D318" s="13">
        <v>301904.3</v>
      </c>
      <c r="E318" s="13">
        <v>107516.80135</v>
      </c>
      <c r="F318" s="13">
        <f t="shared" si="12"/>
        <v>35.61287512301084</v>
      </c>
      <c r="G318" s="13">
        <f t="shared" si="13"/>
        <v>35.61287512301084</v>
      </c>
      <c r="H318" s="13">
        <v>139538.96328</v>
      </c>
      <c r="I318" s="13">
        <f t="shared" si="14"/>
        <v>77.05145489310819</v>
      </c>
    </row>
    <row r="319" spans="1:10" ht="75">
      <c r="A319" s="10" t="s">
        <v>278</v>
      </c>
      <c r="B319" s="25" t="s">
        <v>600</v>
      </c>
      <c r="C319" s="13">
        <v>441583.9</v>
      </c>
      <c r="D319" s="13">
        <v>441583.9</v>
      </c>
      <c r="E319" s="13">
        <v>200516.74441999997</v>
      </c>
      <c r="F319" s="13">
        <f t="shared" si="12"/>
        <v>45.4085269911335</v>
      </c>
      <c r="G319" s="13">
        <f t="shared" si="13"/>
        <v>45.4085269911335</v>
      </c>
      <c r="H319" s="13">
        <v>210230.08932</v>
      </c>
      <c r="I319" s="13">
        <f t="shared" si="14"/>
        <v>95.37966000422759</v>
      </c>
      <c r="J319" s="17">
        <v>55674.4</v>
      </c>
    </row>
    <row r="320" spans="1:9" ht="90">
      <c r="A320" s="10" t="s">
        <v>279</v>
      </c>
      <c r="B320" s="25" t="s">
        <v>601</v>
      </c>
      <c r="C320" s="13">
        <v>441583.9</v>
      </c>
      <c r="D320" s="13">
        <v>441583.9</v>
      </c>
      <c r="E320" s="13">
        <v>200516.74441999997</v>
      </c>
      <c r="F320" s="13">
        <f t="shared" si="12"/>
        <v>45.4085269911335</v>
      </c>
      <c r="G320" s="13">
        <f t="shared" si="13"/>
        <v>45.4085269911335</v>
      </c>
      <c r="H320" s="13">
        <v>210230.08932</v>
      </c>
      <c r="I320" s="13">
        <f t="shared" si="14"/>
        <v>95.37966000422759</v>
      </c>
    </row>
    <row r="321" spans="1:9" ht="75">
      <c r="A321" s="10" t="s">
        <v>280</v>
      </c>
      <c r="B321" s="25" t="s">
        <v>602</v>
      </c>
      <c r="C321" s="13">
        <v>237238</v>
      </c>
      <c r="D321" s="13">
        <v>237238</v>
      </c>
      <c r="E321" s="13">
        <v>147788.99726</v>
      </c>
      <c r="F321" s="13">
        <f t="shared" si="12"/>
        <v>62.29566817288968</v>
      </c>
      <c r="G321" s="13">
        <f t="shared" si="13"/>
        <v>62.29566817288968</v>
      </c>
      <c r="H321" s="13">
        <v>114072.56171</v>
      </c>
      <c r="I321" s="13">
        <f t="shared" si="14"/>
        <v>129.55700743857696</v>
      </c>
    </row>
    <row r="322" spans="1:9" ht="90">
      <c r="A322" s="10" t="s">
        <v>281</v>
      </c>
      <c r="B322" s="25" t="s">
        <v>603</v>
      </c>
      <c r="C322" s="13">
        <v>237238</v>
      </c>
      <c r="D322" s="13">
        <v>237238</v>
      </c>
      <c r="E322" s="13">
        <v>147788.99726</v>
      </c>
      <c r="F322" s="13">
        <f t="shared" si="12"/>
        <v>62.29566817288968</v>
      </c>
      <c r="G322" s="13">
        <f t="shared" si="13"/>
        <v>62.29566817288968</v>
      </c>
      <c r="H322" s="13">
        <v>114072.56171</v>
      </c>
      <c r="I322" s="13">
        <f t="shared" si="14"/>
        <v>129.55700743857696</v>
      </c>
    </row>
    <row r="323" spans="1:9" ht="30">
      <c r="A323" s="10" t="s">
        <v>282</v>
      </c>
      <c r="B323" s="25" t="s">
        <v>604</v>
      </c>
      <c r="C323" s="13">
        <v>8069.7</v>
      </c>
      <c r="D323" s="13">
        <v>8069.7</v>
      </c>
      <c r="E323" s="13">
        <v>7666.2</v>
      </c>
      <c r="F323" s="13">
        <f t="shared" si="12"/>
        <v>94.999814119484</v>
      </c>
      <c r="G323" s="13">
        <f t="shared" si="13"/>
        <v>94.999814119484</v>
      </c>
      <c r="H323" s="13">
        <v>14758.6</v>
      </c>
      <c r="I323" s="13">
        <f t="shared" si="14"/>
        <v>51.94395132329625</v>
      </c>
    </row>
    <row r="324" spans="1:10" s="12" customFormat="1" ht="45">
      <c r="A324" s="10" t="s">
        <v>283</v>
      </c>
      <c r="B324" s="25" t="s">
        <v>605</v>
      </c>
      <c r="C324" s="13">
        <v>8069.7</v>
      </c>
      <c r="D324" s="13">
        <v>8069.7</v>
      </c>
      <c r="E324" s="13">
        <v>7666.2</v>
      </c>
      <c r="F324" s="13">
        <f t="shared" si="12"/>
        <v>94.999814119484</v>
      </c>
      <c r="G324" s="13">
        <f t="shared" si="13"/>
        <v>94.999814119484</v>
      </c>
      <c r="H324" s="13">
        <v>14758.6</v>
      </c>
      <c r="I324" s="13">
        <f t="shared" si="14"/>
        <v>51.94395132329625</v>
      </c>
      <c r="J324" s="21">
        <f>D324-C324</f>
        <v>0</v>
      </c>
    </row>
    <row r="325" spans="1:9" s="12" customFormat="1" ht="45">
      <c r="A325" s="10" t="s">
        <v>284</v>
      </c>
      <c r="B325" s="25" t="s">
        <v>606</v>
      </c>
      <c r="C325" s="13">
        <v>152189.1</v>
      </c>
      <c r="D325" s="13">
        <v>152189.1</v>
      </c>
      <c r="E325" s="13">
        <v>34186.050950000004</v>
      </c>
      <c r="F325" s="13">
        <f t="shared" si="12"/>
        <v>22.462877400549715</v>
      </c>
      <c r="G325" s="13">
        <f t="shared" si="13"/>
        <v>22.462877400549715</v>
      </c>
      <c r="H325" s="13"/>
      <c r="I325" s="13">
        <v>0</v>
      </c>
    </row>
    <row r="326" spans="1:9" ht="45">
      <c r="A326" s="10" t="s">
        <v>285</v>
      </c>
      <c r="B326" s="25" t="s">
        <v>607</v>
      </c>
      <c r="C326" s="13">
        <v>152189.1</v>
      </c>
      <c r="D326" s="13">
        <v>152189.1</v>
      </c>
      <c r="E326" s="13">
        <v>34186.050950000004</v>
      </c>
      <c r="F326" s="13">
        <f t="shared" si="12"/>
        <v>22.462877400549715</v>
      </c>
      <c r="G326" s="13">
        <f t="shared" si="13"/>
        <v>22.462877400549715</v>
      </c>
      <c r="H326" s="13"/>
      <c r="I326" s="13">
        <v>0</v>
      </c>
    </row>
    <row r="327" spans="1:9" s="12" customFormat="1" ht="30">
      <c r="A327" s="10" t="s">
        <v>286</v>
      </c>
      <c r="B327" s="25" t="s">
        <v>608</v>
      </c>
      <c r="C327" s="13">
        <v>128300.4</v>
      </c>
      <c r="D327" s="13">
        <v>128300.4</v>
      </c>
      <c r="E327" s="13">
        <v>37775.35376</v>
      </c>
      <c r="F327" s="13">
        <f t="shared" si="12"/>
        <v>29.442896327680973</v>
      </c>
      <c r="G327" s="13">
        <f t="shared" si="13"/>
        <v>29.442896327680973</v>
      </c>
      <c r="H327" s="13">
        <v>38063.861560000005</v>
      </c>
      <c r="I327" s="13">
        <f t="shared" si="14"/>
        <v>99.24204274559682</v>
      </c>
    </row>
    <row r="328" spans="1:10" ht="15">
      <c r="A328" s="10" t="s">
        <v>287</v>
      </c>
      <c r="B328" s="25" t="s">
        <v>609</v>
      </c>
      <c r="C328" s="13">
        <v>1042654</v>
      </c>
      <c r="D328" s="13">
        <f>D330+D332+D334+D336+D338+D339+D341</f>
        <v>1179082.443</v>
      </c>
      <c r="E328" s="13">
        <v>686712.25362</v>
      </c>
      <c r="F328" s="13">
        <f t="shared" si="12"/>
        <v>65.86194975706226</v>
      </c>
      <c r="G328" s="13">
        <f t="shared" si="13"/>
        <v>58.24124154310726</v>
      </c>
      <c r="H328" s="13">
        <v>92092.74355</v>
      </c>
      <c r="I328" s="13" t="s">
        <v>1042</v>
      </c>
      <c r="J328" s="22">
        <f>H330+H332+H336+H339</f>
        <v>82932.24355000001</v>
      </c>
    </row>
    <row r="329" spans="1:10" ht="60">
      <c r="A329" s="10" t="s">
        <v>1030</v>
      </c>
      <c r="B329" s="25" t="s">
        <v>1031</v>
      </c>
      <c r="C329" s="13">
        <v>0</v>
      </c>
      <c r="D329" s="13">
        <v>0</v>
      </c>
      <c r="E329" s="13">
        <v>0</v>
      </c>
      <c r="F329" s="13">
        <v>0</v>
      </c>
      <c r="G329" s="13">
        <v>0</v>
      </c>
      <c r="H329" s="13">
        <v>9160.5</v>
      </c>
      <c r="I329" s="13">
        <f t="shared" si="14"/>
        <v>0</v>
      </c>
      <c r="J329" s="22"/>
    </row>
    <row r="330" spans="1:9" ht="45">
      <c r="A330" s="10" t="s">
        <v>288</v>
      </c>
      <c r="B330" s="25" t="s">
        <v>610</v>
      </c>
      <c r="C330" s="13">
        <v>6120.2</v>
      </c>
      <c r="D330" s="13">
        <v>6120.2</v>
      </c>
      <c r="E330" s="13">
        <v>4692.80476</v>
      </c>
      <c r="F330" s="13">
        <f t="shared" si="12"/>
        <v>76.67731054540702</v>
      </c>
      <c r="G330" s="13">
        <f t="shared" si="13"/>
        <v>76.67731054540702</v>
      </c>
      <c r="H330" s="13">
        <v>3500.16418</v>
      </c>
      <c r="I330" s="13">
        <f t="shared" si="14"/>
        <v>134.07384678738126</v>
      </c>
    </row>
    <row r="331" spans="1:9" ht="45">
      <c r="A331" s="10" t="s">
        <v>289</v>
      </c>
      <c r="B331" s="25" t="s">
        <v>611</v>
      </c>
      <c r="C331" s="13">
        <v>6120.2</v>
      </c>
      <c r="D331" s="13">
        <v>6120.2</v>
      </c>
      <c r="E331" s="13">
        <v>4692.80476</v>
      </c>
      <c r="F331" s="13">
        <f t="shared" si="12"/>
        <v>76.67731054540702</v>
      </c>
      <c r="G331" s="13">
        <f t="shared" si="13"/>
        <v>76.67731054540702</v>
      </c>
      <c r="H331" s="13">
        <v>3500.16418</v>
      </c>
      <c r="I331" s="13">
        <f t="shared" si="14"/>
        <v>134.07384678738126</v>
      </c>
    </row>
    <row r="332" spans="1:9" ht="45">
      <c r="A332" s="10" t="s">
        <v>290</v>
      </c>
      <c r="B332" s="25" t="s">
        <v>612</v>
      </c>
      <c r="C332" s="13">
        <v>138.4</v>
      </c>
      <c r="D332" s="13">
        <v>972.643</v>
      </c>
      <c r="E332" s="13">
        <v>972.643</v>
      </c>
      <c r="F332" s="13" t="s">
        <v>1042</v>
      </c>
      <c r="G332" s="13">
        <f t="shared" si="13"/>
        <v>100</v>
      </c>
      <c r="H332" s="13">
        <v>1018.31453</v>
      </c>
      <c r="I332" s="13">
        <f t="shared" si="14"/>
        <v>95.51498788885985</v>
      </c>
    </row>
    <row r="333" spans="1:9" s="12" customFormat="1" ht="45">
      <c r="A333" s="10" t="s">
        <v>291</v>
      </c>
      <c r="B333" s="25" t="s">
        <v>613</v>
      </c>
      <c r="C333" s="13">
        <v>138.4</v>
      </c>
      <c r="D333" s="13">
        <v>972.643</v>
      </c>
      <c r="E333" s="13">
        <v>972.643</v>
      </c>
      <c r="F333" s="13" t="s">
        <v>1042</v>
      </c>
      <c r="G333" s="13">
        <f t="shared" si="13"/>
        <v>100</v>
      </c>
      <c r="H333" s="13">
        <v>1018.31453</v>
      </c>
      <c r="I333" s="13">
        <f t="shared" si="14"/>
        <v>95.51498788885985</v>
      </c>
    </row>
    <row r="334" spans="1:9" ht="75">
      <c r="A334" s="10" t="s">
        <v>960</v>
      </c>
      <c r="B334" s="25" t="s">
        <v>983</v>
      </c>
      <c r="C334" s="13">
        <v>138655.4</v>
      </c>
      <c r="D334" s="13">
        <v>138655.4</v>
      </c>
      <c r="E334" s="13">
        <v>0</v>
      </c>
      <c r="F334" s="13">
        <f t="shared" si="12"/>
        <v>0</v>
      </c>
      <c r="G334" s="13">
        <f t="shared" si="13"/>
        <v>0</v>
      </c>
      <c r="H334" s="13">
        <v>0</v>
      </c>
      <c r="I334" s="13">
        <v>0</v>
      </c>
    </row>
    <row r="335" spans="1:9" ht="75">
      <c r="A335" s="10" t="s">
        <v>961</v>
      </c>
      <c r="B335" s="25" t="s">
        <v>984</v>
      </c>
      <c r="C335" s="13">
        <v>138655.4</v>
      </c>
      <c r="D335" s="13">
        <v>138655.4</v>
      </c>
      <c r="E335" s="13">
        <v>0</v>
      </c>
      <c r="F335" s="13">
        <f t="shared" si="12"/>
        <v>0</v>
      </c>
      <c r="G335" s="13">
        <f t="shared" si="13"/>
        <v>0</v>
      </c>
      <c r="H335" s="13">
        <v>0</v>
      </c>
      <c r="I335" s="13">
        <v>0</v>
      </c>
    </row>
    <row r="336" spans="1:9" s="12" customFormat="1" ht="30">
      <c r="A336" s="10" t="s">
        <v>292</v>
      </c>
      <c r="B336" s="25" t="s">
        <v>614</v>
      </c>
      <c r="C336" s="13">
        <v>116290.8</v>
      </c>
      <c r="D336" s="13">
        <v>116290.8</v>
      </c>
      <c r="E336" s="13">
        <v>29165.91795</v>
      </c>
      <c r="F336" s="13">
        <f t="shared" si="12"/>
        <v>25.080159350524717</v>
      </c>
      <c r="G336" s="13">
        <f t="shared" si="13"/>
        <v>25.080159350524717</v>
      </c>
      <c r="H336" s="13">
        <v>46935.720420000005</v>
      </c>
      <c r="I336" s="13">
        <f t="shared" si="14"/>
        <v>62.140130563697426</v>
      </c>
    </row>
    <row r="337" spans="1:9" ht="45">
      <c r="A337" s="10" t="s">
        <v>293</v>
      </c>
      <c r="B337" s="25" t="s">
        <v>615</v>
      </c>
      <c r="C337" s="13">
        <v>116290.8</v>
      </c>
      <c r="D337" s="13">
        <v>116290.8</v>
      </c>
      <c r="E337" s="13">
        <v>29165.91795</v>
      </c>
      <c r="F337" s="13">
        <f t="shared" si="12"/>
        <v>25.080159350524717</v>
      </c>
      <c r="G337" s="13">
        <f t="shared" si="13"/>
        <v>25.080159350524717</v>
      </c>
      <c r="H337" s="13">
        <v>46935.720420000005</v>
      </c>
      <c r="I337" s="13">
        <f t="shared" si="14"/>
        <v>62.140130563697426</v>
      </c>
    </row>
    <row r="338" spans="1:9" s="12" customFormat="1" ht="90">
      <c r="A338" s="10" t="s">
        <v>294</v>
      </c>
      <c r="B338" s="25" t="s">
        <v>616</v>
      </c>
      <c r="C338" s="13">
        <v>155.6</v>
      </c>
      <c r="D338" s="13">
        <v>155.6</v>
      </c>
      <c r="E338" s="13">
        <v>0</v>
      </c>
      <c r="F338" s="13">
        <f t="shared" si="12"/>
        <v>0</v>
      </c>
      <c r="G338" s="13">
        <f t="shared" si="13"/>
        <v>0</v>
      </c>
      <c r="H338" s="13">
        <v>0</v>
      </c>
      <c r="I338" s="13">
        <v>0</v>
      </c>
    </row>
    <row r="339" spans="1:9" s="12" customFormat="1" ht="30">
      <c r="A339" s="10" t="s">
        <v>962</v>
      </c>
      <c r="B339" s="25" t="s">
        <v>985</v>
      </c>
      <c r="C339" s="13">
        <v>584988.8</v>
      </c>
      <c r="D339" s="13">
        <v>584988.8</v>
      </c>
      <c r="E339" s="13">
        <v>319981.88791000005</v>
      </c>
      <c r="F339" s="13">
        <f t="shared" si="12"/>
        <v>54.69880584209476</v>
      </c>
      <c r="G339" s="13">
        <f t="shared" si="13"/>
        <v>54.69880584209476</v>
      </c>
      <c r="H339" s="13">
        <v>31478.044420000002</v>
      </c>
      <c r="I339" s="13" t="s">
        <v>1042</v>
      </c>
    </row>
    <row r="340" spans="1:9" ht="30">
      <c r="A340" s="10" t="s">
        <v>963</v>
      </c>
      <c r="B340" s="25" t="s">
        <v>986</v>
      </c>
      <c r="C340" s="13">
        <v>584988.8</v>
      </c>
      <c r="D340" s="13">
        <v>584988.8</v>
      </c>
      <c r="E340" s="13">
        <v>319981.88791000005</v>
      </c>
      <c r="F340" s="13">
        <f t="shared" si="12"/>
        <v>54.69880584209476</v>
      </c>
      <c r="G340" s="13">
        <f t="shared" si="13"/>
        <v>54.69880584209476</v>
      </c>
      <c r="H340" s="13">
        <v>31478.044420000002</v>
      </c>
      <c r="I340" s="13" t="s">
        <v>1042</v>
      </c>
    </row>
    <row r="341" spans="1:9" ht="30">
      <c r="A341" s="10" t="s">
        <v>964</v>
      </c>
      <c r="B341" s="25" t="s">
        <v>987</v>
      </c>
      <c r="C341" s="13">
        <v>196304.8</v>
      </c>
      <c r="D341" s="13">
        <v>331899</v>
      </c>
      <c r="E341" s="13">
        <v>331899</v>
      </c>
      <c r="F341" s="13">
        <f t="shared" si="12"/>
        <v>169.07329825862638</v>
      </c>
      <c r="G341" s="13">
        <f t="shared" si="13"/>
        <v>100</v>
      </c>
      <c r="H341" s="13">
        <v>0</v>
      </c>
      <c r="I341" s="13">
        <v>0</v>
      </c>
    </row>
    <row r="342" spans="1:9" s="12" customFormat="1" ht="45">
      <c r="A342" s="10" t="s">
        <v>965</v>
      </c>
      <c r="B342" s="25" t="s">
        <v>988</v>
      </c>
      <c r="C342" s="13">
        <v>196304.8</v>
      </c>
      <c r="D342" s="13">
        <v>331899</v>
      </c>
      <c r="E342" s="13">
        <v>331899</v>
      </c>
      <c r="F342" s="13">
        <f t="shared" si="12"/>
        <v>169.07329825862638</v>
      </c>
      <c r="G342" s="13">
        <f t="shared" si="13"/>
        <v>100</v>
      </c>
      <c r="H342" s="13">
        <v>0</v>
      </c>
      <c r="I342" s="13">
        <v>0</v>
      </c>
    </row>
    <row r="343" spans="1:9" ht="28.5">
      <c r="A343" s="9" t="s">
        <v>934</v>
      </c>
      <c r="B343" s="42" t="s">
        <v>917</v>
      </c>
      <c r="C343" s="11">
        <v>0</v>
      </c>
      <c r="D343" s="11">
        <v>0</v>
      </c>
      <c r="E343" s="11">
        <v>-567.0907199999999</v>
      </c>
      <c r="F343" s="11">
        <v>0</v>
      </c>
      <c r="G343" s="11">
        <v>0</v>
      </c>
      <c r="H343" s="11">
        <v>0</v>
      </c>
      <c r="I343" s="11">
        <v>0</v>
      </c>
    </row>
    <row r="344" spans="1:9" ht="30">
      <c r="A344" s="10" t="s">
        <v>935</v>
      </c>
      <c r="B344" s="25" t="s">
        <v>918</v>
      </c>
      <c r="C344" s="13">
        <v>0</v>
      </c>
      <c r="D344" s="13">
        <v>0</v>
      </c>
      <c r="E344" s="13">
        <v>-567.0907199999999</v>
      </c>
      <c r="F344" s="13">
        <v>0</v>
      </c>
      <c r="G344" s="13">
        <v>0</v>
      </c>
      <c r="H344" s="13">
        <v>0</v>
      </c>
      <c r="I344" s="13">
        <v>0</v>
      </c>
    </row>
    <row r="345" spans="1:9" ht="60">
      <c r="A345" s="10" t="s">
        <v>936</v>
      </c>
      <c r="B345" s="25" t="s">
        <v>919</v>
      </c>
      <c r="C345" s="13">
        <v>0</v>
      </c>
      <c r="D345" s="13">
        <v>0</v>
      </c>
      <c r="E345" s="13">
        <v>-567.0907199999999</v>
      </c>
      <c r="F345" s="13">
        <v>0</v>
      </c>
      <c r="G345" s="13">
        <v>0</v>
      </c>
      <c r="H345" s="13">
        <v>0</v>
      </c>
      <c r="I345" s="13">
        <v>0</v>
      </c>
    </row>
    <row r="346" spans="1:9" ht="28.5">
      <c r="A346" s="9" t="s">
        <v>295</v>
      </c>
      <c r="B346" s="42" t="s">
        <v>617</v>
      </c>
      <c r="C346" s="11">
        <v>6557.6</v>
      </c>
      <c r="D346" s="11">
        <v>6557.6</v>
      </c>
      <c r="E346" s="11">
        <v>0</v>
      </c>
      <c r="F346" s="11">
        <f>E346/C346*100</f>
        <v>0</v>
      </c>
      <c r="G346" s="11">
        <f>E346/D346*100</f>
        <v>0</v>
      </c>
      <c r="H346" s="11">
        <v>0</v>
      </c>
      <c r="I346" s="11">
        <v>0</v>
      </c>
    </row>
    <row r="347" spans="1:9" ht="30">
      <c r="A347" s="10" t="s">
        <v>296</v>
      </c>
      <c r="B347" s="25" t="s">
        <v>618</v>
      </c>
      <c r="C347" s="13">
        <v>6557.6</v>
      </c>
      <c r="D347" s="13">
        <v>6557.6</v>
      </c>
      <c r="E347" s="13">
        <v>0</v>
      </c>
      <c r="F347" s="13">
        <f>E347/C347*100</f>
        <v>0</v>
      </c>
      <c r="G347" s="13">
        <f>E347/D347*100</f>
        <v>0</v>
      </c>
      <c r="H347" s="13">
        <v>0</v>
      </c>
      <c r="I347" s="13">
        <v>0</v>
      </c>
    </row>
    <row r="348" spans="1:9" ht="30">
      <c r="A348" s="10" t="s">
        <v>297</v>
      </c>
      <c r="B348" s="25" t="s">
        <v>619</v>
      </c>
      <c r="C348" s="13">
        <v>6557.6</v>
      </c>
      <c r="D348" s="13">
        <v>6557.6</v>
      </c>
      <c r="E348" s="13">
        <v>0</v>
      </c>
      <c r="F348" s="13">
        <f>E348/C348*100</f>
        <v>0</v>
      </c>
      <c r="G348" s="13">
        <f>E348/D348*100</f>
        <v>0</v>
      </c>
      <c r="H348" s="13">
        <v>0</v>
      </c>
      <c r="I348" s="13">
        <v>0</v>
      </c>
    </row>
    <row r="349" spans="1:9" ht="15">
      <c r="A349" s="10" t="s">
        <v>889</v>
      </c>
      <c r="B349" s="25" t="s">
        <v>897</v>
      </c>
      <c r="C349" s="13">
        <v>0</v>
      </c>
      <c r="D349" s="13">
        <v>0</v>
      </c>
      <c r="E349" s="13">
        <v>3200.05959</v>
      </c>
      <c r="F349" s="13">
        <v>0</v>
      </c>
      <c r="G349" s="13">
        <v>0</v>
      </c>
      <c r="H349" s="13">
        <v>229.63866000000002</v>
      </c>
      <c r="I349" s="13" t="s">
        <v>1042</v>
      </c>
    </row>
    <row r="350" spans="1:9" ht="30">
      <c r="A350" s="10" t="s">
        <v>890</v>
      </c>
      <c r="B350" s="25" t="s">
        <v>898</v>
      </c>
      <c r="C350" s="13">
        <v>0</v>
      </c>
      <c r="D350" s="13">
        <v>0</v>
      </c>
      <c r="E350" s="13">
        <v>3200.05959</v>
      </c>
      <c r="F350" s="13">
        <v>0</v>
      </c>
      <c r="G350" s="13">
        <v>0</v>
      </c>
      <c r="H350" s="13">
        <v>229.63866000000002</v>
      </c>
      <c r="I350" s="13" t="s">
        <v>1042</v>
      </c>
    </row>
    <row r="351" spans="1:9" ht="30">
      <c r="A351" s="10" t="s">
        <v>1032</v>
      </c>
      <c r="B351" s="25" t="s">
        <v>1033</v>
      </c>
      <c r="C351" s="13">
        <v>0</v>
      </c>
      <c r="D351" s="13">
        <v>0</v>
      </c>
      <c r="E351" s="13">
        <v>0</v>
      </c>
      <c r="F351" s="13">
        <v>0</v>
      </c>
      <c r="G351" s="13">
        <v>0</v>
      </c>
      <c r="H351" s="13">
        <v>0.988</v>
      </c>
      <c r="I351" s="13">
        <f>E351/H351*100</f>
        <v>0</v>
      </c>
    </row>
    <row r="352" spans="1:9" ht="30">
      <c r="A352" s="10" t="s">
        <v>890</v>
      </c>
      <c r="B352" s="25" t="s">
        <v>899</v>
      </c>
      <c r="C352" s="13">
        <v>0</v>
      </c>
      <c r="D352" s="13">
        <v>0</v>
      </c>
      <c r="E352" s="13">
        <v>3200.05959</v>
      </c>
      <c r="F352" s="13">
        <v>0</v>
      </c>
      <c r="G352" s="13">
        <v>0</v>
      </c>
      <c r="H352" s="13">
        <v>228.65066000000002</v>
      </c>
      <c r="I352" s="13" t="s">
        <v>1042</v>
      </c>
    </row>
    <row r="353" spans="1:9" ht="85.5">
      <c r="A353" s="9" t="s">
        <v>298</v>
      </c>
      <c r="B353" s="42" t="s">
        <v>620</v>
      </c>
      <c r="C353" s="11">
        <v>0</v>
      </c>
      <c r="D353" s="11">
        <v>0</v>
      </c>
      <c r="E353" s="11">
        <v>267327.62682</v>
      </c>
      <c r="F353" s="11">
        <v>0</v>
      </c>
      <c r="G353" s="11">
        <v>0</v>
      </c>
      <c r="H353" s="11">
        <v>271867.96474</v>
      </c>
      <c r="I353" s="11">
        <f>E353/H353*100</f>
        <v>98.329947434468</v>
      </c>
    </row>
    <row r="354" spans="1:9" ht="60">
      <c r="A354" s="10" t="s">
        <v>299</v>
      </c>
      <c r="B354" s="25" t="s">
        <v>621</v>
      </c>
      <c r="C354" s="13">
        <v>0</v>
      </c>
      <c r="D354" s="13">
        <v>0</v>
      </c>
      <c r="E354" s="13">
        <v>203650.62123</v>
      </c>
      <c r="F354" s="13">
        <v>0</v>
      </c>
      <c r="G354" s="13">
        <v>0</v>
      </c>
      <c r="H354" s="13">
        <v>267154.43102</v>
      </c>
      <c r="I354" s="13">
        <f>E354/H354*100</f>
        <v>76.2295502464468</v>
      </c>
    </row>
    <row r="355" spans="1:9" ht="30">
      <c r="A355" s="10" t="s">
        <v>300</v>
      </c>
      <c r="B355" s="25" t="s">
        <v>622</v>
      </c>
      <c r="C355" s="13">
        <v>0</v>
      </c>
      <c r="D355" s="13">
        <v>0</v>
      </c>
      <c r="E355" s="13">
        <v>63677.00559</v>
      </c>
      <c r="F355" s="13">
        <v>0</v>
      </c>
      <c r="G355" s="13">
        <v>0</v>
      </c>
      <c r="H355" s="13">
        <v>4713.533719999999</v>
      </c>
      <c r="I355" s="13" t="s">
        <v>1042</v>
      </c>
    </row>
    <row r="356" spans="1:9" ht="60">
      <c r="A356" s="10" t="s">
        <v>301</v>
      </c>
      <c r="B356" s="25" t="s">
        <v>623</v>
      </c>
      <c r="C356" s="13">
        <v>0</v>
      </c>
      <c r="D356" s="13">
        <v>0</v>
      </c>
      <c r="E356" s="13">
        <v>203650.62123</v>
      </c>
      <c r="F356" s="13">
        <v>0</v>
      </c>
      <c r="G356" s="13">
        <v>0</v>
      </c>
      <c r="H356" s="13">
        <v>267154.43102</v>
      </c>
      <c r="I356" s="13">
        <f>E356/H356*100</f>
        <v>76.2295502464468</v>
      </c>
    </row>
    <row r="357" spans="1:9" ht="30">
      <c r="A357" s="10" t="s">
        <v>302</v>
      </c>
      <c r="B357" s="25" t="s">
        <v>624</v>
      </c>
      <c r="C357" s="13">
        <v>0</v>
      </c>
      <c r="D357" s="13">
        <v>0</v>
      </c>
      <c r="E357" s="13">
        <v>63677.00559</v>
      </c>
      <c r="F357" s="13">
        <v>0</v>
      </c>
      <c r="G357" s="13">
        <v>0</v>
      </c>
      <c r="H357" s="13">
        <v>4713.533719999999</v>
      </c>
      <c r="I357" s="13" t="s">
        <v>1042</v>
      </c>
    </row>
    <row r="358" spans="1:9" s="12" customFormat="1" ht="30">
      <c r="A358" s="10" t="s">
        <v>303</v>
      </c>
      <c r="B358" s="25" t="s">
        <v>625</v>
      </c>
      <c r="C358" s="13">
        <v>0</v>
      </c>
      <c r="D358" s="13">
        <v>0</v>
      </c>
      <c r="E358" s="13">
        <v>40150.57652</v>
      </c>
      <c r="F358" s="13">
        <v>0</v>
      </c>
      <c r="G358" s="13">
        <v>0</v>
      </c>
      <c r="H358" s="13">
        <v>1661.63538</v>
      </c>
      <c r="I358" s="13" t="s">
        <v>1042</v>
      </c>
    </row>
    <row r="359" spans="1:9" s="12" customFormat="1" ht="30">
      <c r="A359" s="10" t="s">
        <v>1034</v>
      </c>
      <c r="B359" s="25" t="s">
        <v>1035</v>
      </c>
      <c r="C359" s="13">
        <v>0</v>
      </c>
      <c r="D359" s="13">
        <v>0</v>
      </c>
      <c r="E359" s="13">
        <v>0</v>
      </c>
      <c r="F359" s="13">
        <v>0</v>
      </c>
      <c r="G359" s="13">
        <v>0</v>
      </c>
      <c r="H359" s="13">
        <v>43.97207</v>
      </c>
      <c r="I359" s="13">
        <f>E359/H359*100</f>
        <v>0</v>
      </c>
    </row>
    <row r="360" spans="1:9" ht="30">
      <c r="A360" s="10" t="s">
        <v>304</v>
      </c>
      <c r="B360" s="25" t="s">
        <v>626</v>
      </c>
      <c r="C360" s="13">
        <v>0</v>
      </c>
      <c r="D360" s="13">
        <v>0</v>
      </c>
      <c r="E360" s="13">
        <v>23526.429070000002</v>
      </c>
      <c r="F360" s="13">
        <v>0</v>
      </c>
      <c r="G360" s="13">
        <v>0</v>
      </c>
      <c r="H360" s="13">
        <v>3007.92627</v>
      </c>
      <c r="I360" s="13" t="s">
        <v>1042</v>
      </c>
    </row>
    <row r="361" spans="1:9" ht="60">
      <c r="A361" s="10" t="s">
        <v>1036</v>
      </c>
      <c r="B361" s="25" t="s">
        <v>1037</v>
      </c>
      <c r="C361" s="13">
        <v>0</v>
      </c>
      <c r="D361" s="13">
        <v>0</v>
      </c>
      <c r="E361" s="13">
        <v>0</v>
      </c>
      <c r="F361" s="13">
        <v>0</v>
      </c>
      <c r="G361" s="13">
        <v>0</v>
      </c>
      <c r="H361" s="13">
        <v>166.523</v>
      </c>
      <c r="I361" s="13">
        <f>E361/H361*100</f>
        <v>0</v>
      </c>
    </row>
    <row r="362" spans="1:9" ht="60">
      <c r="A362" s="10" t="s">
        <v>1038</v>
      </c>
      <c r="B362" s="25" t="s">
        <v>1039</v>
      </c>
      <c r="C362" s="13">
        <v>0</v>
      </c>
      <c r="D362" s="13">
        <v>0</v>
      </c>
      <c r="E362" s="13">
        <v>0</v>
      </c>
      <c r="F362" s="13">
        <v>0</v>
      </c>
      <c r="G362" s="13">
        <v>0</v>
      </c>
      <c r="H362" s="13">
        <v>102.57388</v>
      </c>
      <c r="I362" s="13">
        <f>E362/H362*100</f>
        <v>0</v>
      </c>
    </row>
    <row r="363" spans="1:9" ht="60">
      <c r="A363" s="10" t="s">
        <v>305</v>
      </c>
      <c r="B363" s="25" t="s">
        <v>627</v>
      </c>
      <c r="C363" s="13">
        <v>0</v>
      </c>
      <c r="D363" s="13">
        <v>0</v>
      </c>
      <c r="E363" s="13">
        <v>1.74068</v>
      </c>
      <c r="F363" s="13">
        <v>0</v>
      </c>
      <c r="G363" s="13">
        <v>0</v>
      </c>
      <c r="H363" s="13">
        <v>55.66318</v>
      </c>
      <c r="I363" s="13">
        <f>E363/H363*100</f>
        <v>3.127165929075558</v>
      </c>
    </row>
    <row r="364" spans="1:9" ht="60">
      <c r="A364" s="10" t="s">
        <v>882</v>
      </c>
      <c r="B364" s="25" t="s">
        <v>883</v>
      </c>
      <c r="C364" s="13">
        <v>0</v>
      </c>
      <c r="D364" s="13">
        <v>0</v>
      </c>
      <c r="E364" s="13">
        <v>6078.78607</v>
      </c>
      <c r="F364" s="13">
        <v>0</v>
      </c>
      <c r="G364" s="13">
        <v>0</v>
      </c>
      <c r="H364" s="13">
        <v>3896.4518</v>
      </c>
      <c r="I364" s="13">
        <f>E364/H364*100</f>
        <v>156.0082449884277</v>
      </c>
    </row>
    <row r="365" spans="1:9" s="12" customFormat="1" ht="60">
      <c r="A365" s="10" t="s">
        <v>306</v>
      </c>
      <c r="B365" s="25" t="s">
        <v>628</v>
      </c>
      <c r="C365" s="13">
        <v>0</v>
      </c>
      <c r="D365" s="13">
        <v>0</v>
      </c>
      <c r="E365" s="13">
        <v>131776.76994</v>
      </c>
      <c r="F365" s="13">
        <v>0</v>
      </c>
      <c r="G365" s="13">
        <v>0</v>
      </c>
      <c r="H365" s="13">
        <v>0</v>
      </c>
      <c r="I365" s="13">
        <v>0</v>
      </c>
    </row>
    <row r="366" spans="1:9" ht="75">
      <c r="A366" s="10" t="s">
        <v>307</v>
      </c>
      <c r="B366" s="25" t="s">
        <v>629</v>
      </c>
      <c r="C366" s="13">
        <v>0</v>
      </c>
      <c r="D366" s="13">
        <v>0</v>
      </c>
      <c r="E366" s="13">
        <v>208.54964</v>
      </c>
      <c r="F366" s="13">
        <v>0</v>
      </c>
      <c r="G366" s="13">
        <v>0</v>
      </c>
      <c r="H366" s="13"/>
      <c r="I366" s="13">
        <v>0</v>
      </c>
    </row>
    <row r="367" spans="1:9" ht="45">
      <c r="A367" s="10" t="s">
        <v>308</v>
      </c>
      <c r="B367" s="25" t="s">
        <v>630</v>
      </c>
      <c r="C367" s="13">
        <v>0</v>
      </c>
      <c r="D367" s="13">
        <v>0</v>
      </c>
      <c r="E367" s="13">
        <v>18.97382</v>
      </c>
      <c r="F367" s="13">
        <v>0</v>
      </c>
      <c r="G367" s="13">
        <v>0</v>
      </c>
      <c r="H367" s="13"/>
      <c r="I367" s="13">
        <v>0</v>
      </c>
    </row>
    <row r="368" spans="1:9" ht="60">
      <c r="A368" s="10" t="s">
        <v>309</v>
      </c>
      <c r="B368" s="25" t="s">
        <v>631</v>
      </c>
      <c r="C368" s="13">
        <v>0</v>
      </c>
      <c r="D368" s="13">
        <v>0</v>
      </c>
      <c r="E368" s="13">
        <v>649.9453000000001</v>
      </c>
      <c r="F368" s="13">
        <v>0</v>
      </c>
      <c r="G368" s="13">
        <v>0</v>
      </c>
      <c r="H368" s="13"/>
      <c r="I368" s="13">
        <v>0</v>
      </c>
    </row>
    <row r="369" spans="1:9" s="12" customFormat="1" ht="75">
      <c r="A369" s="10" t="s">
        <v>937</v>
      </c>
      <c r="B369" s="25" t="s">
        <v>920</v>
      </c>
      <c r="C369" s="13">
        <v>0</v>
      </c>
      <c r="D369" s="13">
        <v>0</v>
      </c>
      <c r="E369" s="13">
        <v>11</v>
      </c>
      <c r="F369" s="13">
        <v>0</v>
      </c>
      <c r="G369" s="13">
        <v>0</v>
      </c>
      <c r="H369" s="13">
        <v>11.51486</v>
      </c>
      <c r="I369" s="13">
        <f>E369/H369*100</f>
        <v>95.52873417479674</v>
      </c>
    </row>
    <row r="370" spans="1:9" s="12" customFormat="1" ht="60">
      <c r="A370" s="10" t="s">
        <v>310</v>
      </c>
      <c r="B370" s="25" t="s">
        <v>632</v>
      </c>
      <c r="C370" s="13">
        <v>0</v>
      </c>
      <c r="D370" s="13">
        <v>0</v>
      </c>
      <c r="E370" s="13">
        <v>64904.85578</v>
      </c>
      <c r="F370" s="13">
        <v>0</v>
      </c>
      <c r="G370" s="13">
        <v>0</v>
      </c>
      <c r="H370" s="13">
        <v>262827.61852</v>
      </c>
      <c r="I370" s="13">
        <f>E370/H370*100</f>
        <v>24.69483844410401</v>
      </c>
    </row>
    <row r="371" spans="1:9" s="12" customFormat="1" ht="60">
      <c r="A371" s="10" t="s">
        <v>1040</v>
      </c>
      <c r="B371" s="25" t="s">
        <v>1041</v>
      </c>
      <c r="C371" s="13"/>
      <c r="D371" s="13"/>
      <c r="E371" s="13"/>
      <c r="F371" s="13"/>
      <c r="G371" s="13"/>
      <c r="H371" s="13">
        <v>94.08578</v>
      </c>
      <c r="I371" s="13"/>
    </row>
    <row r="372" spans="1:9" s="12" customFormat="1" ht="42.75">
      <c r="A372" s="9" t="s">
        <v>311</v>
      </c>
      <c r="B372" s="42" t="s">
        <v>633</v>
      </c>
      <c r="C372" s="11">
        <v>0</v>
      </c>
      <c r="D372" s="11">
        <v>0</v>
      </c>
      <c r="E372" s="11">
        <v>-648710.69164</v>
      </c>
      <c r="F372" s="11">
        <v>0</v>
      </c>
      <c r="G372" s="11">
        <v>0</v>
      </c>
      <c r="H372" s="11">
        <v>-80201.23078</v>
      </c>
      <c r="I372" s="11" t="s">
        <v>1042</v>
      </c>
    </row>
    <row r="373" spans="1:9" ht="45">
      <c r="A373" s="10" t="s">
        <v>312</v>
      </c>
      <c r="B373" s="25" t="s">
        <v>634</v>
      </c>
      <c r="C373" s="13">
        <v>0</v>
      </c>
      <c r="D373" s="13">
        <v>0</v>
      </c>
      <c r="E373" s="13">
        <v>-648710.69164</v>
      </c>
      <c r="F373" s="13">
        <v>0</v>
      </c>
      <c r="G373" s="13">
        <v>0</v>
      </c>
      <c r="H373" s="13">
        <v>-80201.23078</v>
      </c>
      <c r="I373" s="13" t="s">
        <v>1042</v>
      </c>
    </row>
    <row r="374" spans="1:9" s="12" customFormat="1" ht="60" hidden="1">
      <c r="A374" s="10" t="s">
        <v>891</v>
      </c>
      <c r="B374" s="25" t="s">
        <v>900</v>
      </c>
      <c r="C374" s="13">
        <v>0</v>
      </c>
      <c r="D374" s="13">
        <v>0</v>
      </c>
      <c r="E374" s="13">
        <v>-631.49249</v>
      </c>
      <c r="F374" s="13">
        <v>0</v>
      </c>
      <c r="G374" s="13">
        <v>0</v>
      </c>
      <c r="H374" s="13"/>
      <c r="I374" s="13">
        <v>0</v>
      </c>
    </row>
    <row r="375" spans="1:9" s="12" customFormat="1" ht="45" hidden="1">
      <c r="A375" s="10" t="s">
        <v>313</v>
      </c>
      <c r="B375" s="25" t="s">
        <v>635</v>
      </c>
      <c r="C375" s="13">
        <v>0</v>
      </c>
      <c r="D375" s="13">
        <v>0</v>
      </c>
      <c r="E375" s="13">
        <v>-126.17214</v>
      </c>
      <c r="F375" s="13">
        <v>0</v>
      </c>
      <c r="G375" s="13">
        <v>0</v>
      </c>
      <c r="H375" s="13"/>
      <c r="I375" s="13">
        <v>0</v>
      </c>
    </row>
    <row r="376" spans="1:9" ht="75" hidden="1">
      <c r="A376" s="10" t="s">
        <v>966</v>
      </c>
      <c r="B376" s="25" t="s">
        <v>989</v>
      </c>
      <c r="C376" s="13">
        <v>0</v>
      </c>
      <c r="D376" s="13">
        <v>0</v>
      </c>
      <c r="E376" s="13">
        <v>-4976.251740000001</v>
      </c>
      <c r="F376" s="13">
        <v>0</v>
      </c>
      <c r="G376" s="13">
        <v>0</v>
      </c>
      <c r="H376" s="13"/>
      <c r="I376" s="13">
        <v>0</v>
      </c>
    </row>
    <row r="377" spans="1:9" ht="30" hidden="1">
      <c r="A377" s="10" t="s">
        <v>938</v>
      </c>
      <c r="B377" s="25" t="s">
        <v>921</v>
      </c>
      <c r="C377" s="13">
        <v>0</v>
      </c>
      <c r="D377" s="13">
        <v>0</v>
      </c>
      <c r="E377" s="13">
        <v>-186.66838</v>
      </c>
      <c r="F377" s="13">
        <v>0</v>
      </c>
      <c r="G377" s="13">
        <v>0</v>
      </c>
      <c r="H377" s="13"/>
      <c r="I377" s="13">
        <v>0</v>
      </c>
    </row>
    <row r="378" spans="1:9" ht="75" hidden="1">
      <c r="A378" s="10" t="s">
        <v>967</v>
      </c>
      <c r="B378" s="25" t="s">
        <v>990</v>
      </c>
      <c r="C378" s="13">
        <v>0</v>
      </c>
      <c r="D378" s="13">
        <v>0</v>
      </c>
      <c r="E378" s="13">
        <v>-20311.4859</v>
      </c>
      <c r="F378" s="13">
        <v>0</v>
      </c>
      <c r="G378" s="13">
        <v>0</v>
      </c>
      <c r="H378" s="13"/>
      <c r="I378" s="13">
        <v>0</v>
      </c>
    </row>
    <row r="379" spans="1:9" ht="30" hidden="1">
      <c r="A379" s="10" t="s">
        <v>939</v>
      </c>
      <c r="B379" s="25" t="s">
        <v>922</v>
      </c>
      <c r="C379" s="13">
        <v>0</v>
      </c>
      <c r="D379" s="13">
        <v>0</v>
      </c>
      <c r="E379" s="13">
        <v>-2.8323899999999997</v>
      </c>
      <c r="F379" s="13">
        <v>0</v>
      </c>
      <c r="G379" s="13">
        <v>0</v>
      </c>
      <c r="H379" s="13"/>
      <c r="I379" s="13">
        <v>0</v>
      </c>
    </row>
    <row r="380" spans="1:9" ht="30" hidden="1">
      <c r="A380" s="10" t="s">
        <v>314</v>
      </c>
      <c r="B380" s="25" t="s">
        <v>636</v>
      </c>
      <c r="C380" s="13">
        <v>0</v>
      </c>
      <c r="D380" s="13">
        <v>0</v>
      </c>
      <c r="E380" s="13">
        <v>-10.8</v>
      </c>
      <c r="F380" s="13">
        <v>0</v>
      </c>
      <c r="G380" s="13">
        <v>0</v>
      </c>
      <c r="H380" s="13"/>
      <c r="I380" s="13">
        <v>0</v>
      </c>
    </row>
    <row r="381" spans="1:9" ht="45" hidden="1">
      <c r="A381" s="10" t="s">
        <v>315</v>
      </c>
      <c r="B381" s="25" t="s">
        <v>637</v>
      </c>
      <c r="C381" s="13">
        <v>0</v>
      </c>
      <c r="D381" s="13">
        <v>0</v>
      </c>
      <c r="E381" s="13">
        <v>-1465.228</v>
      </c>
      <c r="F381" s="13">
        <v>0</v>
      </c>
      <c r="G381" s="13">
        <v>0</v>
      </c>
      <c r="H381" s="13"/>
      <c r="I381" s="13">
        <v>0</v>
      </c>
    </row>
    <row r="382" spans="1:9" ht="60" hidden="1">
      <c r="A382" s="10" t="s">
        <v>884</v>
      </c>
      <c r="B382" s="25" t="s">
        <v>885</v>
      </c>
      <c r="C382" s="13">
        <v>0</v>
      </c>
      <c r="D382" s="13">
        <v>0</v>
      </c>
      <c r="E382" s="13">
        <v>-21.12246</v>
      </c>
      <c r="F382" s="13">
        <v>0</v>
      </c>
      <c r="G382" s="13">
        <v>0</v>
      </c>
      <c r="H382" s="13"/>
      <c r="I382" s="13">
        <v>0</v>
      </c>
    </row>
    <row r="383" spans="1:9" ht="60" hidden="1">
      <c r="A383" s="10" t="s">
        <v>316</v>
      </c>
      <c r="B383" s="25" t="s">
        <v>638</v>
      </c>
      <c r="C383" s="13">
        <v>0</v>
      </c>
      <c r="D383" s="13">
        <v>0</v>
      </c>
      <c r="E383" s="13">
        <v>-5.163189999999999</v>
      </c>
      <c r="F383" s="13">
        <v>0</v>
      </c>
      <c r="G383" s="13">
        <v>0</v>
      </c>
      <c r="H383" s="13"/>
      <c r="I383" s="13">
        <v>0</v>
      </c>
    </row>
    <row r="384" spans="1:9" ht="60" hidden="1">
      <c r="A384" s="10" t="s">
        <v>317</v>
      </c>
      <c r="B384" s="25" t="s">
        <v>639</v>
      </c>
      <c r="C384" s="13">
        <v>0</v>
      </c>
      <c r="D384" s="13">
        <v>0</v>
      </c>
      <c r="E384" s="13">
        <v>-36.3806</v>
      </c>
      <c r="F384" s="13">
        <v>0</v>
      </c>
      <c r="G384" s="13">
        <v>0</v>
      </c>
      <c r="H384" s="13"/>
      <c r="I384" s="13">
        <v>0</v>
      </c>
    </row>
    <row r="385" spans="1:9" ht="75" hidden="1">
      <c r="A385" s="10" t="s">
        <v>968</v>
      </c>
      <c r="B385" s="25" t="s">
        <v>991</v>
      </c>
      <c r="C385" s="13">
        <v>0</v>
      </c>
      <c r="D385" s="13">
        <v>0</v>
      </c>
      <c r="E385" s="13">
        <v>-11</v>
      </c>
      <c r="F385" s="13">
        <v>0</v>
      </c>
      <c r="G385" s="13">
        <v>0</v>
      </c>
      <c r="H385" s="13"/>
      <c r="I385" s="13">
        <v>0</v>
      </c>
    </row>
    <row r="386" spans="1:9" ht="60" hidden="1">
      <c r="A386" s="10" t="s">
        <v>318</v>
      </c>
      <c r="B386" s="25" t="s">
        <v>640</v>
      </c>
      <c r="C386" s="13">
        <v>0</v>
      </c>
      <c r="D386" s="13">
        <v>0</v>
      </c>
      <c r="E386" s="13">
        <v>-1.25849</v>
      </c>
      <c r="F386" s="13">
        <v>0</v>
      </c>
      <c r="G386" s="13">
        <v>0</v>
      </c>
      <c r="H386" s="13"/>
      <c r="I386" s="13">
        <v>0</v>
      </c>
    </row>
    <row r="387" spans="1:9" s="12" customFormat="1" ht="60" hidden="1">
      <c r="A387" s="10" t="s">
        <v>969</v>
      </c>
      <c r="B387" s="25" t="s">
        <v>992</v>
      </c>
      <c r="C387" s="13">
        <v>0</v>
      </c>
      <c r="D387" s="13">
        <v>0</v>
      </c>
      <c r="E387" s="13">
        <v>-1848.13773</v>
      </c>
      <c r="F387" s="13">
        <v>0</v>
      </c>
      <c r="G387" s="13">
        <v>0</v>
      </c>
      <c r="H387" s="13"/>
      <c r="I387" s="13">
        <v>0</v>
      </c>
    </row>
    <row r="388" spans="1:9" ht="30" hidden="1">
      <c r="A388" s="10" t="s">
        <v>892</v>
      </c>
      <c r="B388" s="25" t="s">
        <v>901</v>
      </c>
      <c r="C388" s="13">
        <v>0</v>
      </c>
      <c r="D388" s="13">
        <v>0</v>
      </c>
      <c r="E388" s="13">
        <v>-13.47894</v>
      </c>
      <c r="F388" s="13">
        <v>0</v>
      </c>
      <c r="G388" s="13">
        <v>0</v>
      </c>
      <c r="H388" s="13"/>
      <c r="I388" s="13">
        <v>0</v>
      </c>
    </row>
    <row r="389" spans="1:9" s="12" customFormat="1" ht="45" hidden="1">
      <c r="A389" s="10" t="s">
        <v>970</v>
      </c>
      <c r="B389" s="25" t="s">
        <v>993</v>
      </c>
      <c r="C389" s="13">
        <v>0</v>
      </c>
      <c r="D389" s="13">
        <v>0</v>
      </c>
      <c r="E389" s="13">
        <v>-290.00905</v>
      </c>
      <c r="F389" s="13">
        <v>0</v>
      </c>
      <c r="G389" s="13">
        <v>0</v>
      </c>
      <c r="H389" s="13"/>
      <c r="I389" s="13">
        <v>0</v>
      </c>
    </row>
    <row r="390" spans="1:9" s="12" customFormat="1" ht="75" hidden="1">
      <c r="A390" s="10" t="s">
        <v>971</v>
      </c>
      <c r="B390" s="25" t="s">
        <v>994</v>
      </c>
      <c r="C390" s="13">
        <v>0</v>
      </c>
      <c r="D390" s="13">
        <v>0</v>
      </c>
      <c r="E390" s="13">
        <v>-157.13947</v>
      </c>
      <c r="F390" s="13">
        <v>0</v>
      </c>
      <c r="G390" s="13">
        <v>0</v>
      </c>
      <c r="H390" s="13"/>
      <c r="I390" s="13">
        <v>0</v>
      </c>
    </row>
    <row r="391" spans="1:9" ht="45" hidden="1">
      <c r="A391" s="10" t="s">
        <v>319</v>
      </c>
      <c r="B391" s="25" t="s">
        <v>641</v>
      </c>
      <c r="C391" s="13">
        <v>0</v>
      </c>
      <c r="D391" s="13">
        <v>0</v>
      </c>
      <c r="E391" s="13">
        <v>-22.40981</v>
      </c>
      <c r="F391" s="13">
        <v>0</v>
      </c>
      <c r="G391" s="13">
        <v>0</v>
      </c>
      <c r="H391" s="13"/>
      <c r="I391" s="13">
        <v>0</v>
      </c>
    </row>
    <row r="392" spans="1:9" s="12" customFormat="1" ht="60" hidden="1">
      <c r="A392" s="10" t="s">
        <v>972</v>
      </c>
      <c r="B392" s="25" t="s">
        <v>995</v>
      </c>
      <c r="C392" s="13">
        <v>0</v>
      </c>
      <c r="D392" s="13">
        <v>0</v>
      </c>
      <c r="E392" s="13">
        <v>-211.35419</v>
      </c>
      <c r="F392" s="13">
        <v>0</v>
      </c>
      <c r="G392" s="13">
        <v>0</v>
      </c>
      <c r="H392" s="13"/>
      <c r="I392" s="13">
        <v>0</v>
      </c>
    </row>
    <row r="393" spans="1:9" ht="45" hidden="1">
      <c r="A393" s="10" t="s">
        <v>886</v>
      </c>
      <c r="B393" s="25" t="s">
        <v>887</v>
      </c>
      <c r="C393" s="13">
        <v>0</v>
      </c>
      <c r="D393" s="13">
        <v>0</v>
      </c>
      <c r="E393" s="13">
        <v>-6078.78607</v>
      </c>
      <c r="F393" s="13">
        <v>0</v>
      </c>
      <c r="G393" s="13">
        <v>0</v>
      </c>
      <c r="H393" s="13"/>
      <c r="I393" s="13">
        <v>0</v>
      </c>
    </row>
    <row r="394" spans="1:9" ht="60" hidden="1">
      <c r="A394" s="10" t="s">
        <v>320</v>
      </c>
      <c r="B394" s="25" t="s">
        <v>642</v>
      </c>
      <c r="C394" s="13">
        <v>0</v>
      </c>
      <c r="D394" s="13">
        <v>0</v>
      </c>
      <c r="E394" s="13">
        <v>-1E-05</v>
      </c>
      <c r="F394" s="13">
        <v>0</v>
      </c>
      <c r="G394" s="13">
        <v>0</v>
      </c>
      <c r="H394" s="13"/>
      <c r="I394" s="13">
        <v>0</v>
      </c>
    </row>
    <row r="395" spans="1:9" ht="45" hidden="1">
      <c r="A395" s="10" t="s">
        <v>942</v>
      </c>
      <c r="B395" s="25" t="s">
        <v>943</v>
      </c>
      <c r="C395" s="13">
        <v>0</v>
      </c>
      <c r="D395" s="13">
        <v>0</v>
      </c>
      <c r="E395" s="13">
        <v>-28.674</v>
      </c>
      <c r="F395" s="13">
        <v>0</v>
      </c>
      <c r="G395" s="13">
        <v>0</v>
      </c>
      <c r="H395" s="13"/>
      <c r="I395" s="13">
        <v>0</v>
      </c>
    </row>
    <row r="396" spans="1:9" ht="60" hidden="1">
      <c r="A396" s="10" t="s">
        <v>321</v>
      </c>
      <c r="B396" s="25" t="s">
        <v>643</v>
      </c>
      <c r="C396" s="13">
        <v>0</v>
      </c>
      <c r="D396" s="13">
        <v>0</v>
      </c>
      <c r="E396" s="13">
        <v>-98832.57745</v>
      </c>
      <c r="F396" s="13">
        <v>0</v>
      </c>
      <c r="G396" s="13">
        <v>0</v>
      </c>
      <c r="H396" s="13"/>
      <c r="I396" s="13">
        <v>0</v>
      </c>
    </row>
    <row r="397" spans="1:9" ht="60" hidden="1">
      <c r="A397" s="10" t="s">
        <v>322</v>
      </c>
      <c r="B397" s="31" t="s">
        <v>644</v>
      </c>
      <c r="C397" s="13">
        <v>0</v>
      </c>
      <c r="D397" s="13">
        <v>0</v>
      </c>
      <c r="E397" s="13">
        <v>-190.78813</v>
      </c>
      <c r="F397" s="13">
        <v>0</v>
      </c>
      <c r="G397" s="13">
        <v>0</v>
      </c>
      <c r="H397" s="13"/>
      <c r="I397" s="13">
        <v>0</v>
      </c>
    </row>
    <row r="398" spans="1:9" s="12" customFormat="1" ht="45" hidden="1">
      <c r="A398" s="30" t="s">
        <v>323</v>
      </c>
      <c r="B398" s="32" t="s">
        <v>645</v>
      </c>
      <c r="C398" s="13">
        <v>0</v>
      </c>
      <c r="D398" s="13">
        <v>0</v>
      </c>
      <c r="E398" s="13">
        <v>-14.230360000000001</v>
      </c>
      <c r="F398" s="13">
        <v>0</v>
      </c>
      <c r="G398" s="13">
        <v>0</v>
      </c>
      <c r="H398" s="13"/>
      <c r="I398" s="13">
        <v>0</v>
      </c>
    </row>
    <row r="399" spans="1:9" s="12" customFormat="1" ht="90" hidden="1">
      <c r="A399" s="30" t="s">
        <v>893</v>
      </c>
      <c r="B399" s="32" t="s">
        <v>902</v>
      </c>
      <c r="C399" s="13">
        <v>0</v>
      </c>
      <c r="D399" s="13">
        <v>0</v>
      </c>
      <c r="E399" s="13">
        <v>-41.756190000000004</v>
      </c>
      <c r="F399" s="13">
        <v>0</v>
      </c>
      <c r="G399" s="13">
        <v>0</v>
      </c>
      <c r="H399" s="13"/>
      <c r="I399" s="13">
        <v>0</v>
      </c>
    </row>
    <row r="400" spans="1:9" ht="60" hidden="1">
      <c r="A400" s="30" t="s">
        <v>324</v>
      </c>
      <c r="B400" s="32" t="s">
        <v>646</v>
      </c>
      <c r="C400" s="13">
        <v>0</v>
      </c>
      <c r="D400" s="13">
        <v>0</v>
      </c>
      <c r="E400" s="13">
        <v>-6.13146</v>
      </c>
      <c r="F400" s="13">
        <v>0</v>
      </c>
      <c r="G400" s="13">
        <v>0</v>
      </c>
      <c r="H400" s="13"/>
      <c r="I400" s="13">
        <v>0</v>
      </c>
    </row>
    <row r="401" spans="1:9" ht="60" hidden="1">
      <c r="A401" s="30" t="s">
        <v>325</v>
      </c>
      <c r="B401" s="32" t="s">
        <v>647</v>
      </c>
      <c r="C401" s="13">
        <v>0</v>
      </c>
      <c r="D401" s="13">
        <v>0</v>
      </c>
      <c r="E401" s="13">
        <v>-637.52197</v>
      </c>
      <c r="F401" s="13">
        <v>0</v>
      </c>
      <c r="G401" s="13">
        <v>0</v>
      </c>
      <c r="H401" s="13"/>
      <c r="I401" s="13">
        <v>0</v>
      </c>
    </row>
    <row r="402" spans="1:9" ht="45" hidden="1">
      <c r="A402" s="30" t="s">
        <v>326</v>
      </c>
      <c r="B402" s="32" t="s">
        <v>648</v>
      </c>
      <c r="C402" s="13">
        <v>0</v>
      </c>
      <c r="D402" s="13">
        <v>0</v>
      </c>
      <c r="E402" s="13">
        <v>-325.29719</v>
      </c>
      <c r="F402" s="13">
        <v>0</v>
      </c>
      <c r="G402" s="13">
        <v>0</v>
      </c>
      <c r="H402" s="13"/>
      <c r="I402" s="13">
        <v>0</v>
      </c>
    </row>
    <row r="403" spans="1:9" ht="105" hidden="1">
      <c r="A403" s="30" t="s">
        <v>973</v>
      </c>
      <c r="B403" s="32" t="s">
        <v>996</v>
      </c>
      <c r="C403" s="13">
        <v>0</v>
      </c>
      <c r="D403" s="13">
        <v>0</v>
      </c>
      <c r="E403" s="13">
        <v>-5.26412</v>
      </c>
      <c r="F403" s="13">
        <v>0</v>
      </c>
      <c r="G403" s="13">
        <v>0</v>
      </c>
      <c r="H403" s="13"/>
      <c r="I403" s="13">
        <v>0</v>
      </c>
    </row>
    <row r="404" spans="1:9" ht="120" hidden="1">
      <c r="A404" s="30" t="s">
        <v>327</v>
      </c>
      <c r="B404" s="32" t="s">
        <v>649</v>
      </c>
      <c r="C404" s="13">
        <v>0</v>
      </c>
      <c r="D404" s="13">
        <v>0</v>
      </c>
      <c r="E404" s="13">
        <v>-103.32495</v>
      </c>
      <c r="F404" s="13">
        <v>0</v>
      </c>
      <c r="G404" s="13">
        <v>0</v>
      </c>
      <c r="H404" s="13"/>
      <c r="I404" s="13">
        <v>0</v>
      </c>
    </row>
    <row r="405" spans="1:9" ht="45" hidden="1">
      <c r="A405" s="30" t="s">
        <v>328</v>
      </c>
      <c r="B405" s="32" t="s">
        <v>650</v>
      </c>
      <c r="C405" s="13">
        <v>0</v>
      </c>
      <c r="D405" s="13">
        <v>0</v>
      </c>
      <c r="E405" s="13">
        <v>-649.9453000000001</v>
      </c>
      <c r="F405" s="13">
        <v>0</v>
      </c>
      <c r="G405" s="13">
        <v>0</v>
      </c>
      <c r="H405" s="13"/>
      <c r="I405" s="13">
        <v>0</v>
      </c>
    </row>
    <row r="406" spans="1:9" ht="60" hidden="1">
      <c r="A406" s="30" t="s">
        <v>894</v>
      </c>
      <c r="B406" s="32" t="s">
        <v>903</v>
      </c>
      <c r="C406" s="13">
        <v>0</v>
      </c>
      <c r="D406" s="13">
        <v>0</v>
      </c>
      <c r="E406" s="13">
        <v>-1.86648</v>
      </c>
      <c r="F406" s="13">
        <v>0</v>
      </c>
      <c r="G406" s="13">
        <v>0</v>
      </c>
      <c r="H406" s="13"/>
      <c r="I406" s="13">
        <v>0</v>
      </c>
    </row>
    <row r="407" spans="1:9" ht="45" hidden="1">
      <c r="A407" s="30" t="s">
        <v>329</v>
      </c>
      <c r="B407" s="32" t="s">
        <v>651</v>
      </c>
      <c r="C407" s="13">
        <v>0</v>
      </c>
      <c r="D407" s="13">
        <v>0</v>
      </c>
      <c r="E407" s="13">
        <v>-511466.14299</v>
      </c>
      <c r="F407" s="13">
        <v>0</v>
      </c>
      <c r="G407" s="13">
        <v>0</v>
      </c>
      <c r="H407" s="13"/>
      <c r="I407" s="13">
        <v>0</v>
      </c>
    </row>
    <row r="408" spans="1:9" ht="14.25">
      <c r="A408" s="43" t="s">
        <v>652</v>
      </c>
      <c r="B408" s="44" t="s">
        <v>997</v>
      </c>
      <c r="C408" s="11">
        <f>C409+C420+C422+C428+C438+C443+C447+C455+C459+C467+C473+C477+C481+C483</f>
        <v>59677418.099999994</v>
      </c>
      <c r="D408" s="11">
        <v>59909093.37861</v>
      </c>
      <c r="E408" s="11">
        <v>24035520.72647</v>
      </c>
      <c r="F408" s="11">
        <f>E408/C408*100</f>
        <v>40.27573828042337</v>
      </c>
      <c r="G408" s="11">
        <f>E408/D408*100</f>
        <v>40.11998741922485</v>
      </c>
      <c r="H408" s="11">
        <v>22856246.824529998</v>
      </c>
      <c r="I408" s="11">
        <f>E408/H408*100</f>
        <v>105.15952558175199</v>
      </c>
    </row>
    <row r="409" spans="1:9" ht="14.25">
      <c r="A409" s="43" t="s">
        <v>653</v>
      </c>
      <c r="B409" s="44" t="s">
        <v>731</v>
      </c>
      <c r="C409" s="11">
        <f>C410+C411+C412+C413+C414+C415+C416+C417+C418+C419</f>
        <v>4015634.6999999997</v>
      </c>
      <c r="D409" s="11">
        <v>4012155.50111</v>
      </c>
      <c r="E409" s="11">
        <v>1050297.69828</v>
      </c>
      <c r="F409" s="11">
        <f>E409/C409*100</f>
        <v>26.15521024061277</v>
      </c>
      <c r="G409" s="11">
        <f>E409/D409*100</f>
        <v>26.177891110886037</v>
      </c>
      <c r="H409" s="11">
        <v>945241.7290299999</v>
      </c>
      <c r="I409" s="11">
        <f>E409/H409*100</f>
        <v>111.11419079623236</v>
      </c>
    </row>
    <row r="410" spans="1:9" s="12" customFormat="1" ht="30">
      <c r="A410" s="30" t="s">
        <v>654</v>
      </c>
      <c r="B410" s="32" t="s">
        <v>732</v>
      </c>
      <c r="C410" s="13">
        <v>4589</v>
      </c>
      <c r="D410" s="13">
        <v>4589</v>
      </c>
      <c r="E410" s="13">
        <v>2122.72962</v>
      </c>
      <c r="F410" s="13">
        <f>E410/C410*100</f>
        <v>46.25691043800392</v>
      </c>
      <c r="G410" s="13">
        <f>E410/D410*100</f>
        <v>46.25691043800392</v>
      </c>
      <c r="H410" s="13">
        <v>1681.0533799999998</v>
      </c>
      <c r="I410" s="13">
        <f>E410/H410*100</f>
        <v>126.27377840910681</v>
      </c>
    </row>
    <row r="411" spans="1:9" ht="45">
      <c r="A411" s="30" t="s">
        <v>655</v>
      </c>
      <c r="B411" s="32" t="s">
        <v>733</v>
      </c>
      <c r="C411" s="13">
        <v>183184.9</v>
      </c>
      <c r="D411" s="13">
        <v>183184.9</v>
      </c>
      <c r="E411" s="13">
        <v>73603.82523</v>
      </c>
      <c r="F411" s="13">
        <f>E411/C411*100</f>
        <v>40.18007228215863</v>
      </c>
      <c r="G411" s="13">
        <f>E411/D411*100</f>
        <v>40.18007228215863</v>
      </c>
      <c r="H411" s="13">
        <v>72694.46953</v>
      </c>
      <c r="I411" s="13">
        <f>E411/H411*100</f>
        <v>101.25092831116227</v>
      </c>
    </row>
    <row r="412" spans="1:9" s="12" customFormat="1" ht="45">
      <c r="A412" s="30" t="s">
        <v>656</v>
      </c>
      <c r="B412" s="32" t="s">
        <v>734</v>
      </c>
      <c r="C412" s="13">
        <v>389460.8</v>
      </c>
      <c r="D412" s="13">
        <v>389460.8</v>
      </c>
      <c r="E412" s="13">
        <v>161208.06714</v>
      </c>
      <c r="F412" s="13">
        <f>E412/C412*100</f>
        <v>41.3926297948343</v>
      </c>
      <c r="G412" s="13">
        <f>E412/D412*100</f>
        <v>41.3926297948343</v>
      </c>
      <c r="H412" s="13">
        <v>160395.764</v>
      </c>
      <c r="I412" s="13">
        <f>E412/H412*100</f>
        <v>100.50643677846753</v>
      </c>
    </row>
    <row r="413" spans="1:9" ht="15">
      <c r="A413" s="30" t="s">
        <v>657</v>
      </c>
      <c r="B413" s="32" t="s">
        <v>735</v>
      </c>
      <c r="C413" s="13">
        <v>242109.1</v>
      </c>
      <c r="D413" s="13">
        <v>242109.1</v>
      </c>
      <c r="E413" s="13">
        <v>106799.12457</v>
      </c>
      <c r="F413" s="13">
        <f aca="true" t="shared" si="15" ref="F413:F476">E413/C413*100</f>
        <v>44.11198280857679</v>
      </c>
      <c r="G413" s="13">
        <f aca="true" t="shared" si="16" ref="G413:G476">E413/D413*100</f>
        <v>44.11198280857679</v>
      </c>
      <c r="H413" s="13">
        <v>93999.61342000001</v>
      </c>
      <c r="I413" s="13">
        <f>E413/H413*100</f>
        <v>113.61655722222011</v>
      </c>
    </row>
    <row r="414" spans="1:9" ht="30">
      <c r="A414" s="30" t="s">
        <v>658</v>
      </c>
      <c r="B414" s="32" t="s">
        <v>736</v>
      </c>
      <c r="C414" s="13">
        <v>205010</v>
      </c>
      <c r="D414" s="13">
        <v>204260</v>
      </c>
      <c r="E414" s="13">
        <v>84858.04004</v>
      </c>
      <c r="F414" s="13">
        <f t="shared" si="15"/>
        <v>41.39214674406127</v>
      </c>
      <c r="G414" s="13">
        <f t="shared" si="16"/>
        <v>41.544130049936356</v>
      </c>
      <c r="H414" s="13">
        <v>97870.71367</v>
      </c>
      <c r="I414" s="13">
        <f>E414/H414*100</f>
        <v>86.70422116888197</v>
      </c>
    </row>
    <row r="415" spans="1:9" ht="15">
      <c r="A415" s="30" t="s">
        <v>659</v>
      </c>
      <c r="B415" s="32" t="s">
        <v>737</v>
      </c>
      <c r="C415" s="13">
        <v>113665.1</v>
      </c>
      <c r="D415" s="13">
        <v>113665.1</v>
      </c>
      <c r="E415" s="13">
        <v>51718.5174</v>
      </c>
      <c r="F415" s="13">
        <f t="shared" si="15"/>
        <v>45.500789072459355</v>
      </c>
      <c r="G415" s="13">
        <f t="shared" si="16"/>
        <v>45.500789072459355</v>
      </c>
      <c r="H415" s="13">
        <v>55218.929280000004</v>
      </c>
      <c r="I415" s="13">
        <f>E415/H415*100</f>
        <v>93.66084796347575</v>
      </c>
    </row>
    <row r="416" spans="1:9" ht="15">
      <c r="A416" s="30" t="s">
        <v>660</v>
      </c>
      <c r="B416" s="32" t="s">
        <v>738</v>
      </c>
      <c r="C416" s="13">
        <v>184</v>
      </c>
      <c r="D416" s="13">
        <v>186</v>
      </c>
      <c r="E416" s="13">
        <v>144.478</v>
      </c>
      <c r="F416" s="13">
        <f t="shared" si="15"/>
        <v>78.52065217391305</v>
      </c>
      <c r="G416" s="13">
        <f t="shared" si="16"/>
        <v>77.67634408602152</v>
      </c>
      <c r="H416" s="13">
        <v>21.60578</v>
      </c>
      <c r="I416" s="13" t="s">
        <v>1042</v>
      </c>
    </row>
    <row r="417" spans="1:9" ht="15">
      <c r="A417" s="30" t="s">
        <v>661</v>
      </c>
      <c r="B417" s="32" t="s">
        <v>739</v>
      </c>
      <c r="C417" s="13">
        <v>2550</v>
      </c>
      <c r="D417" s="13">
        <v>2550</v>
      </c>
      <c r="E417" s="13">
        <v>0</v>
      </c>
      <c r="F417" s="13">
        <f t="shared" si="15"/>
        <v>0</v>
      </c>
      <c r="G417" s="13">
        <f t="shared" si="16"/>
        <v>0</v>
      </c>
      <c r="H417" s="13">
        <v>0</v>
      </c>
      <c r="I417" s="13">
        <v>0</v>
      </c>
    </row>
    <row r="418" spans="1:9" s="12" customFormat="1" ht="15">
      <c r="A418" s="30" t="s">
        <v>662</v>
      </c>
      <c r="B418" s="32" t="s">
        <v>740</v>
      </c>
      <c r="C418" s="13">
        <v>198446.4</v>
      </c>
      <c r="D418" s="13">
        <v>190343.4</v>
      </c>
      <c r="E418" s="13">
        <v>0</v>
      </c>
      <c r="F418" s="13">
        <f t="shared" si="15"/>
        <v>0</v>
      </c>
      <c r="G418" s="13">
        <f t="shared" si="16"/>
        <v>0</v>
      </c>
      <c r="H418" s="13">
        <v>0</v>
      </c>
      <c r="I418" s="13">
        <v>0</v>
      </c>
    </row>
    <row r="419" spans="1:9" ht="15">
      <c r="A419" s="30" t="s">
        <v>663</v>
      </c>
      <c r="B419" s="32" t="s">
        <v>741</v>
      </c>
      <c r="C419" s="13">
        <v>2676435.4</v>
      </c>
      <c r="D419" s="13">
        <v>2681807.2011100003</v>
      </c>
      <c r="E419" s="13">
        <v>569842.91628</v>
      </c>
      <c r="F419" s="13">
        <f t="shared" si="15"/>
        <v>21.29111415429642</v>
      </c>
      <c r="G419" s="13">
        <f t="shared" si="16"/>
        <v>21.248466930961403</v>
      </c>
      <c r="H419" s="13">
        <v>463359.57997</v>
      </c>
      <c r="I419" s="13">
        <f aca="true" t="shared" si="17" ref="I419:I479">E419/H419*100</f>
        <v>122.98071323288366</v>
      </c>
    </row>
    <row r="420" spans="1:9" ht="14.25">
      <c r="A420" s="43" t="s">
        <v>664</v>
      </c>
      <c r="B420" s="44" t="s">
        <v>742</v>
      </c>
      <c r="C420" s="11">
        <v>31125.7</v>
      </c>
      <c r="D420" s="11">
        <v>31125.7</v>
      </c>
      <c r="E420" s="11">
        <v>23344.275</v>
      </c>
      <c r="F420" s="11">
        <f t="shared" si="15"/>
        <v>75</v>
      </c>
      <c r="G420" s="11">
        <f t="shared" si="16"/>
        <v>75</v>
      </c>
      <c r="H420" s="11">
        <v>30157.5</v>
      </c>
      <c r="I420" s="11">
        <f t="shared" si="17"/>
        <v>77.40785874160657</v>
      </c>
    </row>
    <row r="421" spans="1:9" ht="15">
      <c r="A421" s="30" t="s">
        <v>665</v>
      </c>
      <c r="B421" s="32" t="s">
        <v>743</v>
      </c>
      <c r="C421" s="13">
        <v>31125.7</v>
      </c>
      <c r="D421" s="13">
        <v>31125.7</v>
      </c>
      <c r="E421" s="13">
        <v>23344.275</v>
      </c>
      <c r="F421" s="13">
        <f t="shared" si="15"/>
        <v>75</v>
      </c>
      <c r="G421" s="13">
        <f t="shared" si="16"/>
        <v>75</v>
      </c>
      <c r="H421" s="13">
        <v>30157.5</v>
      </c>
      <c r="I421" s="13">
        <f t="shared" si="17"/>
        <v>77.40785874160657</v>
      </c>
    </row>
    <row r="422" spans="1:9" ht="28.5">
      <c r="A422" s="43" t="s">
        <v>666</v>
      </c>
      <c r="B422" s="44" t="s">
        <v>744</v>
      </c>
      <c r="C422" s="11">
        <f>C423+C424+C425+C426+C427</f>
        <v>1001359.5</v>
      </c>
      <c r="D422" s="11">
        <v>1020264.5</v>
      </c>
      <c r="E422" s="11">
        <v>332517.50633999996</v>
      </c>
      <c r="F422" s="11">
        <f t="shared" si="15"/>
        <v>33.20660625279931</v>
      </c>
      <c r="G422" s="11">
        <f t="shared" si="16"/>
        <v>32.59130415103142</v>
      </c>
      <c r="H422" s="11">
        <v>325109.22685000004</v>
      </c>
      <c r="I422" s="11">
        <f t="shared" si="17"/>
        <v>102.27870477924577</v>
      </c>
    </row>
    <row r="423" spans="1:9" ht="15">
      <c r="A423" s="30" t="s">
        <v>667</v>
      </c>
      <c r="B423" s="32" t="s">
        <v>745</v>
      </c>
      <c r="C423" s="13">
        <v>94856.2</v>
      </c>
      <c r="D423" s="13">
        <v>94856.2</v>
      </c>
      <c r="E423" s="13">
        <v>23846.51469</v>
      </c>
      <c r="F423" s="13">
        <f t="shared" si="15"/>
        <v>25.13964789860863</v>
      </c>
      <c r="G423" s="13">
        <f t="shared" si="16"/>
        <v>25.13964789860863</v>
      </c>
      <c r="H423" s="13">
        <v>22999.099870000002</v>
      </c>
      <c r="I423" s="13">
        <f t="shared" si="17"/>
        <v>103.68455645999157</v>
      </c>
    </row>
    <row r="424" spans="1:9" ht="30">
      <c r="A424" s="30" t="s">
        <v>668</v>
      </c>
      <c r="B424" s="32" t="s">
        <v>746</v>
      </c>
      <c r="C424" s="13">
        <v>268490.7</v>
      </c>
      <c r="D424" s="13">
        <v>287395.7</v>
      </c>
      <c r="E424" s="13">
        <v>56694.76171</v>
      </c>
      <c r="F424" s="13">
        <f t="shared" si="15"/>
        <v>21.116098885361765</v>
      </c>
      <c r="G424" s="13">
        <f t="shared" si="16"/>
        <v>19.7270737558008</v>
      </c>
      <c r="H424" s="13">
        <v>44657.0431</v>
      </c>
      <c r="I424" s="13">
        <f t="shared" si="17"/>
        <v>126.95592402534146</v>
      </c>
    </row>
    <row r="425" spans="1:9" ht="15">
      <c r="A425" s="30" t="s">
        <v>669</v>
      </c>
      <c r="B425" s="32" t="s">
        <v>747</v>
      </c>
      <c r="C425" s="13">
        <v>401106.3</v>
      </c>
      <c r="D425" s="13">
        <v>401106.3</v>
      </c>
      <c r="E425" s="13">
        <v>180815.73629</v>
      </c>
      <c r="F425" s="13">
        <f t="shared" si="15"/>
        <v>45.07925611988642</v>
      </c>
      <c r="G425" s="13">
        <f t="shared" si="16"/>
        <v>45.07925611988642</v>
      </c>
      <c r="H425" s="13">
        <v>177076.08242</v>
      </c>
      <c r="I425" s="13">
        <f t="shared" si="17"/>
        <v>102.11189101254796</v>
      </c>
    </row>
    <row r="426" spans="1:9" ht="15">
      <c r="A426" s="30" t="s">
        <v>670</v>
      </c>
      <c r="B426" s="32" t="s">
        <v>748</v>
      </c>
      <c r="C426" s="13">
        <v>5115.5</v>
      </c>
      <c r="D426" s="13">
        <v>5115.5</v>
      </c>
      <c r="E426" s="13">
        <v>3304.7367000000004</v>
      </c>
      <c r="F426" s="13">
        <f t="shared" si="15"/>
        <v>64.6024181409442</v>
      </c>
      <c r="G426" s="13">
        <f t="shared" si="16"/>
        <v>64.6024181409442</v>
      </c>
      <c r="H426" s="13">
        <v>1784.86283</v>
      </c>
      <c r="I426" s="13">
        <f t="shared" si="17"/>
        <v>185.1535392218348</v>
      </c>
    </row>
    <row r="427" spans="1:9" ht="30">
      <c r="A427" s="30" t="s">
        <v>671</v>
      </c>
      <c r="B427" s="32" t="s">
        <v>749</v>
      </c>
      <c r="C427" s="13">
        <v>231790.8</v>
      </c>
      <c r="D427" s="13">
        <v>231790.8</v>
      </c>
      <c r="E427" s="13">
        <v>67855.75695000001</v>
      </c>
      <c r="F427" s="13">
        <f t="shared" si="15"/>
        <v>29.274568684348136</v>
      </c>
      <c r="G427" s="13">
        <f t="shared" si="16"/>
        <v>29.274568684348136</v>
      </c>
      <c r="H427" s="13">
        <v>78592.13863</v>
      </c>
      <c r="I427" s="13">
        <f t="shared" si="17"/>
        <v>86.3391149965453</v>
      </c>
    </row>
    <row r="428" spans="1:9" s="12" customFormat="1" ht="14.25">
      <c r="A428" s="43" t="s">
        <v>672</v>
      </c>
      <c r="B428" s="44" t="s">
        <v>750</v>
      </c>
      <c r="C428" s="11">
        <f>C429+C430+C431+C432+C433+C434+C435+C436+C437</f>
        <v>11097982.899999999</v>
      </c>
      <c r="D428" s="11">
        <v>11097982.853200002</v>
      </c>
      <c r="E428" s="11">
        <v>3385985.54335</v>
      </c>
      <c r="F428" s="11">
        <f t="shared" si="15"/>
        <v>30.509918548802233</v>
      </c>
      <c r="G428" s="11">
        <f t="shared" si="16"/>
        <v>30.50991867746202</v>
      </c>
      <c r="H428" s="11">
        <v>3536221.6039299998</v>
      </c>
      <c r="I428" s="11">
        <f t="shared" si="17"/>
        <v>95.75150888697037</v>
      </c>
    </row>
    <row r="429" spans="1:9" ht="15">
      <c r="A429" s="30" t="s">
        <v>673</v>
      </c>
      <c r="B429" s="32" t="s">
        <v>751</v>
      </c>
      <c r="C429" s="13">
        <v>354106.4</v>
      </c>
      <c r="D429" s="13">
        <v>354106.4</v>
      </c>
      <c r="E429" s="13">
        <v>133345.71069</v>
      </c>
      <c r="F429" s="13">
        <f t="shared" si="15"/>
        <v>37.65696149236501</v>
      </c>
      <c r="G429" s="13">
        <f t="shared" si="16"/>
        <v>37.65696149236501</v>
      </c>
      <c r="H429" s="13">
        <v>115392.8753</v>
      </c>
      <c r="I429" s="13">
        <f t="shared" si="17"/>
        <v>115.5580102699807</v>
      </c>
    </row>
    <row r="430" spans="1:9" ht="15">
      <c r="A430" s="30" t="s">
        <v>674</v>
      </c>
      <c r="B430" s="32" t="s">
        <v>752</v>
      </c>
      <c r="C430" s="13">
        <v>2527.7</v>
      </c>
      <c r="D430" s="13">
        <v>2527.7</v>
      </c>
      <c r="E430" s="13">
        <v>0</v>
      </c>
      <c r="F430" s="13">
        <f t="shared" si="15"/>
        <v>0</v>
      </c>
      <c r="G430" s="13">
        <f t="shared" si="16"/>
        <v>0</v>
      </c>
      <c r="H430" s="13">
        <v>0</v>
      </c>
      <c r="I430" s="13">
        <v>0</v>
      </c>
    </row>
    <row r="431" spans="1:9" ht="15">
      <c r="A431" s="30" t="s">
        <v>675</v>
      </c>
      <c r="B431" s="32" t="s">
        <v>753</v>
      </c>
      <c r="C431" s="13">
        <v>2306442.5</v>
      </c>
      <c r="D431" s="13">
        <v>2306442.5</v>
      </c>
      <c r="E431" s="13">
        <v>1220093.41591</v>
      </c>
      <c r="F431" s="13">
        <f t="shared" si="15"/>
        <v>52.89936410337566</v>
      </c>
      <c r="G431" s="13">
        <f t="shared" si="16"/>
        <v>52.89936410337566</v>
      </c>
      <c r="H431" s="13">
        <v>1733958.46909</v>
      </c>
      <c r="I431" s="13">
        <f t="shared" si="17"/>
        <v>70.36462739216113</v>
      </c>
    </row>
    <row r="432" spans="1:9" ht="15">
      <c r="A432" s="30" t="s">
        <v>676</v>
      </c>
      <c r="B432" s="32" t="s">
        <v>754</v>
      </c>
      <c r="C432" s="13">
        <v>22822.4</v>
      </c>
      <c r="D432" s="13">
        <v>22822.4</v>
      </c>
      <c r="E432" s="13">
        <v>0</v>
      </c>
      <c r="F432" s="13">
        <f t="shared" si="15"/>
        <v>0</v>
      </c>
      <c r="G432" s="13">
        <f t="shared" si="16"/>
        <v>0</v>
      </c>
      <c r="H432" s="13">
        <v>0</v>
      </c>
      <c r="I432" s="13">
        <v>0</v>
      </c>
    </row>
    <row r="433" spans="1:9" s="12" customFormat="1" ht="15">
      <c r="A433" s="30" t="s">
        <v>677</v>
      </c>
      <c r="B433" s="32" t="s">
        <v>755</v>
      </c>
      <c r="C433" s="13">
        <v>398254.8</v>
      </c>
      <c r="D433" s="13">
        <v>398254.8</v>
      </c>
      <c r="E433" s="13">
        <v>168664.25452000002</v>
      </c>
      <c r="F433" s="13">
        <f t="shared" si="15"/>
        <v>42.35084034643148</v>
      </c>
      <c r="G433" s="13">
        <f t="shared" si="16"/>
        <v>42.35084034643148</v>
      </c>
      <c r="H433" s="13">
        <v>162490.81427</v>
      </c>
      <c r="I433" s="13">
        <f t="shared" si="17"/>
        <v>103.79925491649149</v>
      </c>
    </row>
    <row r="434" spans="1:9" ht="15">
      <c r="A434" s="30" t="s">
        <v>678</v>
      </c>
      <c r="B434" s="32" t="s">
        <v>756</v>
      </c>
      <c r="C434" s="13">
        <v>351229.9</v>
      </c>
      <c r="D434" s="13">
        <v>351229.9</v>
      </c>
      <c r="E434" s="13">
        <v>131380.04282</v>
      </c>
      <c r="F434" s="13">
        <f t="shared" si="15"/>
        <v>37.40571142149344</v>
      </c>
      <c r="G434" s="13">
        <f t="shared" si="16"/>
        <v>37.40571142149344</v>
      </c>
      <c r="H434" s="13">
        <v>127064.36536</v>
      </c>
      <c r="I434" s="13">
        <f t="shared" si="17"/>
        <v>103.39644986048826</v>
      </c>
    </row>
    <row r="435" spans="1:9" ht="15">
      <c r="A435" s="30" t="s">
        <v>679</v>
      </c>
      <c r="B435" s="32" t="s">
        <v>757</v>
      </c>
      <c r="C435" s="13">
        <v>6979488.4</v>
      </c>
      <c r="D435" s="13">
        <v>6979488.4</v>
      </c>
      <c r="E435" s="13">
        <v>1557388.27002</v>
      </c>
      <c r="F435" s="13">
        <f t="shared" si="15"/>
        <v>22.31378835761085</v>
      </c>
      <c r="G435" s="13">
        <f t="shared" si="16"/>
        <v>22.31378835761085</v>
      </c>
      <c r="H435" s="13">
        <v>1302524.4480599998</v>
      </c>
      <c r="I435" s="13">
        <f t="shared" si="17"/>
        <v>119.5669127239491</v>
      </c>
    </row>
    <row r="436" spans="1:9" ht="15">
      <c r="A436" s="30" t="s">
        <v>680</v>
      </c>
      <c r="B436" s="32" t="s">
        <v>758</v>
      </c>
      <c r="C436" s="13">
        <v>31900.2</v>
      </c>
      <c r="D436" s="13">
        <v>31900.2</v>
      </c>
      <c r="E436" s="13">
        <v>2643.30085</v>
      </c>
      <c r="F436" s="13">
        <f t="shared" si="15"/>
        <v>8.286157610297114</v>
      </c>
      <c r="G436" s="13">
        <f t="shared" si="16"/>
        <v>8.286157610297114</v>
      </c>
      <c r="H436" s="13">
        <v>21093.43932</v>
      </c>
      <c r="I436" s="13">
        <f t="shared" si="17"/>
        <v>12.531388598604318</v>
      </c>
    </row>
    <row r="437" spans="1:9" s="12" customFormat="1" ht="15">
      <c r="A437" s="30" t="s">
        <v>681</v>
      </c>
      <c r="B437" s="32" t="s">
        <v>759</v>
      </c>
      <c r="C437" s="13">
        <v>651210.6</v>
      </c>
      <c r="D437" s="13">
        <v>651210.5532000001</v>
      </c>
      <c r="E437" s="13">
        <v>172470.54854</v>
      </c>
      <c r="F437" s="13">
        <f t="shared" si="15"/>
        <v>26.484603988325745</v>
      </c>
      <c r="G437" s="13">
        <f t="shared" si="16"/>
        <v>26.48460589167245</v>
      </c>
      <c r="H437" s="13">
        <v>73697.19253</v>
      </c>
      <c r="I437" s="13" t="s">
        <v>1042</v>
      </c>
    </row>
    <row r="438" spans="1:9" ht="14.25">
      <c r="A438" s="43" t="s">
        <v>682</v>
      </c>
      <c r="B438" s="44" t="s">
        <v>760</v>
      </c>
      <c r="C438" s="11">
        <v>1747081.8</v>
      </c>
      <c r="D438" s="11">
        <v>1747081.8</v>
      </c>
      <c r="E438" s="11">
        <v>214325.47446</v>
      </c>
      <c r="F438" s="11">
        <f t="shared" si="15"/>
        <v>12.2676267625248</v>
      </c>
      <c r="G438" s="11">
        <f t="shared" si="16"/>
        <v>12.2676267625248</v>
      </c>
      <c r="H438" s="11">
        <v>708542.23571</v>
      </c>
      <c r="I438" s="11">
        <f t="shared" si="17"/>
        <v>30.24879303704931</v>
      </c>
    </row>
    <row r="439" spans="1:9" ht="15">
      <c r="A439" s="30" t="s">
        <v>904</v>
      </c>
      <c r="B439" s="32" t="s">
        <v>905</v>
      </c>
      <c r="C439" s="13">
        <v>108310.7</v>
      </c>
      <c r="D439" s="13">
        <v>108310.7</v>
      </c>
      <c r="E439" s="13">
        <v>74705.99837999999</v>
      </c>
      <c r="F439" s="13">
        <f t="shared" si="15"/>
        <v>68.97379333713104</v>
      </c>
      <c r="G439" s="13">
        <f t="shared" si="16"/>
        <v>68.97379333713104</v>
      </c>
      <c r="H439" s="13">
        <v>291753.95524</v>
      </c>
      <c r="I439" s="13">
        <f t="shared" si="17"/>
        <v>25.6058219737059</v>
      </c>
    </row>
    <row r="440" spans="1:9" ht="15">
      <c r="A440" s="30" t="s">
        <v>683</v>
      </c>
      <c r="B440" s="32" t="s">
        <v>761</v>
      </c>
      <c r="C440" s="13">
        <v>1185763.3</v>
      </c>
      <c r="D440" s="13">
        <v>1185763.3</v>
      </c>
      <c r="E440" s="13">
        <v>90499.04031</v>
      </c>
      <c r="F440" s="13">
        <f t="shared" si="15"/>
        <v>7.632133690594066</v>
      </c>
      <c r="G440" s="13">
        <f t="shared" si="16"/>
        <v>7.632133690594066</v>
      </c>
      <c r="H440" s="13">
        <v>38544.67385</v>
      </c>
      <c r="I440" s="13" t="s">
        <v>1042</v>
      </c>
    </row>
    <row r="441" spans="1:9" ht="15">
      <c r="A441" s="30" t="s">
        <v>684</v>
      </c>
      <c r="B441" s="32" t="s">
        <v>762</v>
      </c>
      <c r="C441" s="13">
        <v>341479.4</v>
      </c>
      <c r="D441" s="13">
        <v>341479.4</v>
      </c>
      <c r="E441" s="13">
        <v>2055.7</v>
      </c>
      <c r="F441" s="13">
        <f t="shared" si="15"/>
        <v>0.6019982464535195</v>
      </c>
      <c r="G441" s="13">
        <f t="shared" si="16"/>
        <v>0.6019982464535195</v>
      </c>
      <c r="H441" s="13">
        <v>308686.319</v>
      </c>
      <c r="I441" s="13">
        <f t="shared" si="17"/>
        <v>0.6659511204317414</v>
      </c>
    </row>
    <row r="442" spans="1:9" ht="15">
      <c r="A442" s="30" t="s">
        <v>685</v>
      </c>
      <c r="B442" s="32" t="s">
        <v>763</v>
      </c>
      <c r="C442" s="13">
        <v>111528.4</v>
      </c>
      <c r="D442" s="13">
        <v>111528.4</v>
      </c>
      <c r="E442" s="13">
        <v>47064.73577000001</v>
      </c>
      <c r="F442" s="13">
        <f t="shared" si="15"/>
        <v>42.19977671158199</v>
      </c>
      <c r="G442" s="13">
        <f t="shared" si="16"/>
        <v>42.19977671158199</v>
      </c>
      <c r="H442" s="13">
        <v>69557.28762</v>
      </c>
      <c r="I442" s="13">
        <f t="shared" si="17"/>
        <v>67.66327063688917</v>
      </c>
    </row>
    <row r="443" spans="1:9" ht="14.25">
      <c r="A443" s="43" t="s">
        <v>686</v>
      </c>
      <c r="B443" s="44" t="s">
        <v>764</v>
      </c>
      <c r="C443" s="11">
        <f>C444+C445+C446</f>
        <v>99647.1</v>
      </c>
      <c r="D443" s="11">
        <v>102647.1</v>
      </c>
      <c r="E443" s="11">
        <v>36415.84163</v>
      </c>
      <c r="F443" s="11">
        <f t="shared" si="15"/>
        <v>36.5448082583437</v>
      </c>
      <c r="G443" s="11">
        <f t="shared" si="16"/>
        <v>35.4767369268104</v>
      </c>
      <c r="H443" s="11">
        <v>35195.41659</v>
      </c>
      <c r="I443" s="11">
        <f t="shared" si="17"/>
        <v>103.46756810472519</v>
      </c>
    </row>
    <row r="444" spans="1:9" ht="15">
      <c r="A444" s="30" t="s">
        <v>687</v>
      </c>
      <c r="B444" s="32" t="s">
        <v>765</v>
      </c>
      <c r="C444" s="13">
        <v>994.5</v>
      </c>
      <c r="D444" s="13">
        <v>994.5</v>
      </c>
      <c r="E444" s="13">
        <v>0</v>
      </c>
      <c r="F444" s="13">
        <f t="shared" si="15"/>
        <v>0</v>
      </c>
      <c r="G444" s="13">
        <f t="shared" si="16"/>
        <v>0</v>
      </c>
      <c r="H444" s="13">
        <v>0</v>
      </c>
      <c r="I444" s="13">
        <v>0</v>
      </c>
    </row>
    <row r="445" spans="1:9" s="12" customFormat="1" ht="15">
      <c r="A445" s="30" t="s">
        <v>688</v>
      </c>
      <c r="B445" s="32" t="s">
        <v>766</v>
      </c>
      <c r="C445" s="13">
        <v>22855</v>
      </c>
      <c r="D445" s="13">
        <v>25855</v>
      </c>
      <c r="E445" s="13">
        <v>9117.772439999999</v>
      </c>
      <c r="F445" s="13">
        <f t="shared" si="15"/>
        <v>39.893994486983146</v>
      </c>
      <c r="G445" s="13">
        <f t="shared" si="16"/>
        <v>35.26502587507252</v>
      </c>
      <c r="H445" s="13">
        <v>13244.9434</v>
      </c>
      <c r="I445" s="13">
        <f t="shared" si="17"/>
        <v>68.8396481935891</v>
      </c>
    </row>
    <row r="446" spans="1:9" ht="15">
      <c r="A446" s="30" t="s">
        <v>689</v>
      </c>
      <c r="B446" s="32" t="s">
        <v>767</v>
      </c>
      <c r="C446" s="13">
        <v>75797.6</v>
      </c>
      <c r="D446" s="13">
        <v>75797.6</v>
      </c>
      <c r="E446" s="13">
        <v>27298.069190000002</v>
      </c>
      <c r="F446" s="13">
        <f t="shared" si="15"/>
        <v>36.01442419021183</v>
      </c>
      <c r="G446" s="13">
        <f t="shared" si="16"/>
        <v>36.01442419021183</v>
      </c>
      <c r="H446" s="13">
        <v>21950.47319</v>
      </c>
      <c r="I446" s="13">
        <f t="shared" si="17"/>
        <v>124.36209895664669</v>
      </c>
    </row>
    <row r="447" spans="1:9" ht="14.25">
      <c r="A447" s="43" t="s">
        <v>690</v>
      </c>
      <c r="B447" s="44" t="s">
        <v>768</v>
      </c>
      <c r="C447" s="11">
        <f>C448+C449+C450+C451+C452+C453+C454</f>
        <v>13074388.2</v>
      </c>
      <c r="D447" s="11">
        <v>13151387.6</v>
      </c>
      <c r="E447" s="11">
        <v>7117107.44459</v>
      </c>
      <c r="F447" s="11">
        <f t="shared" si="15"/>
        <v>54.435491249907976</v>
      </c>
      <c r="G447" s="11">
        <f t="shared" si="16"/>
        <v>54.11677962095802</v>
      </c>
      <c r="H447" s="11">
        <v>6233252.463140001</v>
      </c>
      <c r="I447" s="11">
        <f t="shared" si="17"/>
        <v>114.17967564568623</v>
      </c>
    </row>
    <row r="448" spans="1:9" ht="15">
      <c r="A448" s="30" t="s">
        <v>691</v>
      </c>
      <c r="B448" s="32" t="s">
        <v>769</v>
      </c>
      <c r="C448" s="13">
        <v>2378202.6</v>
      </c>
      <c r="D448" s="13">
        <v>2378202.6</v>
      </c>
      <c r="E448" s="13">
        <v>1415756.5803</v>
      </c>
      <c r="F448" s="13">
        <f t="shared" si="15"/>
        <v>59.53052865638949</v>
      </c>
      <c r="G448" s="13">
        <f t="shared" si="16"/>
        <v>59.53052865638949</v>
      </c>
      <c r="H448" s="13">
        <v>1188846.44</v>
      </c>
      <c r="I448" s="13">
        <f t="shared" si="17"/>
        <v>119.0865811315379</v>
      </c>
    </row>
    <row r="449" spans="1:9" s="12" customFormat="1" ht="15">
      <c r="A449" s="30" t="s">
        <v>692</v>
      </c>
      <c r="B449" s="32" t="s">
        <v>770</v>
      </c>
      <c r="C449" s="13">
        <v>8297281.1</v>
      </c>
      <c r="D449" s="13">
        <v>8297281.1</v>
      </c>
      <c r="E449" s="13">
        <v>4310948.16219</v>
      </c>
      <c r="F449" s="13">
        <f t="shared" si="15"/>
        <v>51.956154193570704</v>
      </c>
      <c r="G449" s="13">
        <f t="shared" si="16"/>
        <v>51.956154193570704</v>
      </c>
      <c r="H449" s="13">
        <v>3901139.28884</v>
      </c>
      <c r="I449" s="13">
        <f t="shared" si="17"/>
        <v>110.50485109625131</v>
      </c>
    </row>
    <row r="450" spans="1:9" ht="15">
      <c r="A450" s="30" t="s">
        <v>693</v>
      </c>
      <c r="B450" s="32" t="s">
        <v>771</v>
      </c>
      <c r="C450" s="13">
        <v>190888.4</v>
      </c>
      <c r="D450" s="13">
        <v>260687.8</v>
      </c>
      <c r="E450" s="13">
        <v>133604.544</v>
      </c>
      <c r="F450" s="13">
        <f t="shared" si="15"/>
        <v>69.99091825380694</v>
      </c>
      <c r="G450" s="13">
        <f t="shared" si="16"/>
        <v>51.25078503865544</v>
      </c>
      <c r="H450" s="13">
        <v>34791.726539999996</v>
      </c>
      <c r="I450" s="13" t="s">
        <v>1042</v>
      </c>
    </row>
    <row r="451" spans="1:9" ht="15">
      <c r="A451" s="30" t="s">
        <v>694</v>
      </c>
      <c r="B451" s="32" t="s">
        <v>772</v>
      </c>
      <c r="C451" s="13">
        <v>1468902.2</v>
      </c>
      <c r="D451" s="13">
        <v>1476102.2</v>
      </c>
      <c r="E451" s="13">
        <v>939532.51363</v>
      </c>
      <c r="F451" s="13">
        <f t="shared" si="15"/>
        <v>63.961543091840966</v>
      </c>
      <c r="G451" s="13">
        <f t="shared" si="16"/>
        <v>63.649557166841156</v>
      </c>
      <c r="H451" s="13">
        <v>832233.74313</v>
      </c>
      <c r="I451" s="13">
        <f t="shared" si="17"/>
        <v>112.8928647012621</v>
      </c>
    </row>
    <row r="452" spans="1:9" ht="15">
      <c r="A452" s="30" t="s">
        <v>695</v>
      </c>
      <c r="B452" s="32" t="s">
        <v>773</v>
      </c>
      <c r="C452" s="13">
        <v>75038.6</v>
      </c>
      <c r="D452" s="13">
        <v>75038.6</v>
      </c>
      <c r="E452" s="13">
        <v>32457.935</v>
      </c>
      <c r="F452" s="13">
        <f t="shared" si="15"/>
        <v>43.25498476783948</v>
      </c>
      <c r="G452" s="13">
        <f t="shared" si="16"/>
        <v>43.25498476783948</v>
      </c>
      <c r="H452" s="13">
        <v>24611.43162</v>
      </c>
      <c r="I452" s="13">
        <f t="shared" si="17"/>
        <v>131.88153985168296</v>
      </c>
    </row>
    <row r="453" spans="1:9" ht="15">
      <c r="A453" s="30" t="s">
        <v>696</v>
      </c>
      <c r="B453" s="32" t="s">
        <v>774</v>
      </c>
      <c r="C453" s="13">
        <v>167910.3</v>
      </c>
      <c r="D453" s="13">
        <v>167910.3</v>
      </c>
      <c r="E453" s="13">
        <v>115932.43527</v>
      </c>
      <c r="F453" s="13">
        <f t="shared" si="15"/>
        <v>69.04426665308799</v>
      </c>
      <c r="G453" s="13">
        <f t="shared" si="16"/>
        <v>69.04426665308799</v>
      </c>
      <c r="H453" s="13">
        <v>112209.36229</v>
      </c>
      <c r="I453" s="13">
        <f t="shared" si="17"/>
        <v>103.31797000180597</v>
      </c>
    </row>
    <row r="454" spans="1:9" ht="15">
      <c r="A454" s="30" t="s">
        <v>697</v>
      </c>
      <c r="B454" s="32" t="s">
        <v>775</v>
      </c>
      <c r="C454" s="13">
        <v>496165</v>
      </c>
      <c r="D454" s="13">
        <v>496165</v>
      </c>
      <c r="E454" s="13">
        <v>168875.27419999999</v>
      </c>
      <c r="F454" s="13">
        <f t="shared" si="15"/>
        <v>34.036111817641306</v>
      </c>
      <c r="G454" s="13">
        <f t="shared" si="16"/>
        <v>34.036111817641306</v>
      </c>
      <c r="H454" s="13">
        <v>139420.47072</v>
      </c>
      <c r="I454" s="13">
        <f t="shared" si="17"/>
        <v>121.12659878989682</v>
      </c>
    </row>
    <row r="455" spans="1:9" ht="14.25">
      <c r="A455" s="43" t="s">
        <v>698</v>
      </c>
      <c r="B455" s="44" t="s">
        <v>776</v>
      </c>
      <c r="C455" s="11">
        <f>C456+C457+C458</f>
        <v>1453623.7000000002</v>
      </c>
      <c r="D455" s="11">
        <v>1454104.7</v>
      </c>
      <c r="E455" s="11">
        <v>726934.7471</v>
      </c>
      <c r="F455" s="11">
        <f t="shared" si="15"/>
        <v>50.00845453331559</v>
      </c>
      <c r="G455" s="11">
        <f t="shared" si="16"/>
        <v>49.99191234991539</v>
      </c>
      <c r="H455" s="11">
        <v>299113.50714999996</v>
      </c>
      <c r="I455" s="11" t="s">
        <v>1042</v>
      </c>
    </row>
    <row r="456" spans="1:9" ht="15">
      <c r="A456" s="30" t="s">
        <v>699</v>
      </c>
      <c r="B456" s="32" t="s">
        <v>777</v>
      </c>
      <c r="C456" s="13">
        <v>1368417.3</v>
      </c>
      <c r="D456" s="13">
        <v>1368898.3</v>
      </c>
      <c r="E456" s="13">
        <v>688592.40986</v>
      </c>
      <c r="F456" s="13">
        <f t="shared" si="15"/>
        <v>50.320352560582215</v>
      </c>
      <c r="G456" s="13">
        <f t="shared" si="16"/>
        <v>50.302671123194465</v>
      </c>
      <c r="H456" s="13">
        <v>272241.56889999995</v>
      </c>
      <c r="I456" s="13" t="s">
        <v>1042</v>
      </c>
    </row>
    <row r="457" spans="1:9" s="12" customFormat="1" ht="15">
      <c r="A457" s="30" t="s">
        <v>700</v>
      </c>
      <c r="B457" s="32" t="s">
        <v>778</v>
      </c>
      <c r="C457" s="13">
        <v>10734.1</v>
      </c>
      <c r="D457" s="13">
        <v>10734.1</v>
      </c>
      <c r="E457" s="13">
        <v>5698</v>
      </c>
      <c r="F457" s="13">
        <f t="shared" si="15"/>
        <v>53.08316486710576</v>
      </c>
      <c r="G457" s="13">
        <f t="shared" si="16"/>
        <v>53.08316486710576</v>
      </c>
      <c r="H457" s="13">
        <v>0</v>
      </c>
      <c r="I457" s="13">
        <v>0</v>
      </c>
    </row>
    <row r="458" spans="1:9" ht="15">
      <c r="A458" s="30" t="s">
        <v>701</v>
      </c>
      <c r="B458" s="32" t="s">
        <v>779</v>
      </c>
      <c r="C458" s="13">
        <v>74472.3</v>
      </c>
      <c r="D458" s="13">
        <v>74472.3</v>
      </c>
      <c r="E458" s="13">
        <v>32644.337239999997</v>
      </c>
      <c r="F458" s="13">
        <f t="shared" si="15"/>
        <v>43.8342004208276</v>
      </c>
      <c r="G458" s="13">
        <f t="shared" si="16"/>
        <v>43.8342004208276</v>
      </c>
      <c r="H458" s="13">
        <v>26871.93825</v>
      </c>
      <c r="I458" s="13">
        <f t="shared" si="17"/>
        <v>121.48114116777565</v>
      </c>
    </row>
    <row r="459" spans="1:9" ht="14.25">
      <c r="A459" s="43" t="s">
        <v>702</v>
      </c>
      <c r="B459" s="44" t="s">
        <v>780</v>
      </c>
      <c r="C459" s="11">
        <f>C460+C461+C462+C463+C464+C465+C466</f>
        <v>7172444.8</v>
      </c>
      <c r="D459" s="11">
        <v>7308039</v>
      </c>
      <c r="E459" s="11">
        <v>1968307.31775</v>
      </c>
      <c r="F459" s="11">
        <f t="shared" si="15"/>
        <v>27.44262762050117</v>
      </c>
      <c r="G459" s="11">
        <f t="shared" si="16"/>
        <v>26.933453936822175</v>
      </c>
      <c r="H459" s="11">
        <v>1804769.04271</v>
      </c>
      <c r="I459" s="11">
        <f t="shared" si="17"/>
        <v>109.06145169658024</v>
      </c>
    </row>
    <row r="460" spans="1:9" ht="15">
      <c r="A460" s="30" t="s">
        <v>703</v>
      </c>
      <c r="B460" s="32" t="s">
        <v>781</v>
      </c>
      <c r="C460" s="13">
        <v>3064057.6</v>
      </c>
      <c r="D460" s="13">
        <v>3064057.63</v>
      </c>
      <c r="E460" s="13">
        <v>626824.67822</v>
      </c>
      <c r="F460" s="13">
        <f t="shared" si="15"/>
        <v>20.457339908362034</v>
      </c>
      <c r="G460" s="13">
        <f t="shared" si="16"/>
        <v>20.45733970806548</v>
      </c>
      <c r="H460" s="13">
        <v>688980.8539199999</v>
      </c>
      <c r="I460" s="13">
        <f t="shared" si="17"/>
        <v>90.97853367820623</v>
      </c>
    </row>
    <row r="461" spans="1:9" ht="15">
      <c r="A461" s="30" t="s">
        <v>704</v>
      </c>
      <c r="B461" s="32" t="s">
        <v>782</v>
      </c>
      <c r="C461" s="13">
        <v>2215870.6</v>
      </c>
      <c r="D461" s="13">
        <v>2293870.57</v>
      </c>
      <c r="E461" s="13">
        <v>703634.2819500001</v>
      </c>
      <c r="F461" s="13">
        <f t="shared" si="15"/>
        <v>31.754303791475913</v>
      </c>
      <c r="G461" s="13">
        <f t="shared" si="16"/>
        <v>30.674541587148056</v>
      </c>
      <c r="H461" s="13">
        <v>527989.09333</v>
      </c>
      <c r="I461" s="13">
        <f t="shared" si="17"/>
        <v>133.26682138682355</v>
      </c>
    </row>
    <row r="462" spans="1:9" ht="15">
      <c r="A462" s="30" t="s">
        <v>705</v>
      </c>
      <c r="B462" s="32" t="s">
        <v>783</v>
      </c>
      <c r="C462" s="13">
        <v>48382.8</v>
      </c>
      <c r="D462" s="13">
        <v>48382.8</v>
      </c>
      <c r="E462" s="13">
        <v>21182.414</v>
      </c>
      <c r="F462" s="13">
        <f t="shared" si="15"/>
        <v>43.78087667518209</v>
      </c>
      <c r="G462" s="13">
        <f t="shared" si="16"/>
        <v>43.78087667518209</v>
      </c>
      <c r="H462" s="13">
        <v>19184.69477</v>
      </c>
      <c r="I462" s="13">
        <f t="shared" si="17"/>
        <v>110.41308842256865</v>
      </c>
    </row>
    <row r="463" spans="1:9" s="12" customFormat="1" ht="15">
      <c r="A463" s="30" t="s">
        <v>706</v>
      </c>
      <c r="B463" s="32" t="s">
        <v>784</v>
      </c>
      <c r="C463" s="13">
        <v>180596.3</v>
      </c>
      <c r="D463" s="13">
        <v>180596.32919999998</v>
      </c>
      <c r="E463" s="13">
        <v>79147.976</v>
      </c>
      <c r="F463" s="13">
        <f t="shared" si="15"/>
        <v>43.82591226952047</v>
      </c>
      <c r="G463" s="13">
        <f t="shared" si="16"/>
        <v>43.82590518345929</v>
      </c>
      <c r="H463" s="13">
        <v>56461.313369999996</v>
      </c>
      <c r="I463" s="13">
        <f t="shared" si="17"/>
        <v>140.18089781463402</v>
      </c>
    </row>
    <row r="464" spans="1:9" ht="15">
      <c r="A464" s="30" t="s">
        <v>707</v>
      </c>
      <c r="B464" s="32" t="s">
        <v>785</v>
      </c>
      <c r="C464" s="13">
        <v>395609.3</v>
      </c>
      <c r="D464" s="13">
        <v>395609.3</v>
      </c>
      <c r="E464" s="13">
        <v>196487.052</v>
      </c>
      <c r="F464" s="13">
        <f t="shared" si="15"/>
        <v>49.66694463451694</v>
      </c>
      <c r="G464" s="13">
        <f t="shared" si="16"/>
        <v>49.66694463451694</v>
      </c>
      <c r="H464" s="13">
        <v>203904.90322</v>
      </c>
      <c r="I464" s="13">
        <f t="shared" si="17"/>
        <v>96.36210257680922</v>
      </c>
    </row>
    <row r="465" spans="1:9" ht="30">
      <c r="A465" s="33" t="s">
        <v>708</v>
      </c>
      <c r="B465" s="34" t="s">
        <v>786</v>
      </c>
      <c r="C465" s="35">
        <v>122892.7</v>
      </c>
      <c r="D465" s="35">
        <v>122892.7</v>
      </c>
      <c r="E465" s="35">
        <v>51601.19363</v>
      </c>
      <c r="F465" s="13">
        <f t="shared" si="15"/>
        <v>41.98881921383451</v>
      </c>
      <c r="G465" s="13">
        <f t="shared" si="16"/>
        <v>41.98881921383451</v>
      </c>
      <c r="H465" s="13">
        <v>53673.89928</v>
      </c>
      <c r="I465" s="13">
        <f t="shared" si="17"/>
        <v>96.13833599234641</v>
      </c>
    </row>
    <row r="466" spans="1:9" ht="15">
      <c r="A466" s="36" t="s">
        <v>709</v>
      </c>
      <c r="B466" s="32" t="s">
        <v>787</v>
      </c>
      <c r="C466" s="13">
        <v>1145035.5</v>
      </c>
      <c r="D466" s="13">
        <v>1202629.6708</v>
      </c>
      <c r="E466" s="13">
        <v>289429.72195</v>
      </c>
      <c r="F466" s="13">
        <f t="shared" si="15"/>
        <v>25.27692127885991</v>
      </c>
      <c r="G466" s="13">
        <f t="shared" si="16"/>
        <v>24.066404561386612</v>
      </c>
      <c r="H466" s="13">
        <v>254574.28482</v>
      </c>
      <c r="I466" s="13">
        <f t="shared" si="17"/>
        <v>113.69165670234327</v>
      </c>
    </row>
    <row r="467" spans="1:9" s="12" customFormat="1" ht="14.25">
      <c r="A467" s="45" t="s">
        <v>710</v>
      </c>
      <c r="B467" s="44" t="s">
        <v>788</v>
      </c>
      <c r="C467" s="11">
        <f>C468+C469+C470+C471+C472</f>
        <v>15478999.2</v>
      </c>
      <c r="D467" s="11">
        <v>15479174.1243</v>
      </c>
      <c r="E467" s="11">
        <v>7700222.77911</v>
      </c>
      <c r="F467" s="11">
        <f t="shared" si="15"/>
        <v>49.746257362103876</v>
      </c>
      <c r="G467" s="11">
        <f t="shared" si="16"/>
        <v>49.745695198439535</v>
      </c>
      <c r="H467" s="11">
        <v>7562880.49574</v>
      </c>
      <c r="I467" s="11">
        <f t="shared" si="17"/>
        <v>101.81600493948517</v>
      </c>
    </row>
    <row r="468" spans="1:9" ht="15">
      <c r="A468" s="36" t="s">
        <v>711</v>
      </c>
      <c r="B468" s="32" t="s">
        <v>789</v>
      </c>
      <c r="C468" s="13">
        <v>125516.1</v>
      </c>
      <c r="D468" s="13">
        <v>125516.1</v>
      </c>
      <c r="E468" s="13">
        <v>61750.17223</v>
      </c>
      <c r="F468" s="13">
        <f t="shared" si="15"/>
        <v>49.19701315608116</v>
      </c>
      <c r="G468" s="13">
        <f t="shared" si="16"/>
        <v>49.19701315608116</v>
      </c>
      <c r="H468" s="13">
        <v>63644.842520000006</v>
      </c>
      <c r="I468" s="13">
        <f t="shared" si="17"/>
        <v>97.02305761946913</v>
      </c>
    </row>
    <row r="469" spans="1:9" ht="15">
      <c r="A469" s="36" t="s">
        <v>712</v>
      </c>
      <c r="B469" s="32" t="s">
        <v>790</v>
      </c>
      <c r="C469" s="13">
        <v>1677338.1</v>
      </c>
      <c r="D469" s="13">
        <v>1676715.97977</v>
      </c>
      <c r="E469" s="13">
        <v>903600.0812</v>
      </c>
      <c r="F469" s="13">
        <f t="shared" si="15"/>
        <v>53.87107591486773</v>
      </c>
      <c r="G469" s="13">
        <f t="shared" si="16"/>
        <v>53.891063966835304</v>
      </c>
      <c r="H469" s="13">
        <v>789323.5002</v>
      </c>
      <c r="I469" s="13">
        <f t="shared" si="17"/>
        <v>114.47778774748814</v>
      </c>
    </row>
    <row r="470" spans="1:9" ht="15">
      <c r="A470" s="36" t="s">
        <v>713</v>
      </c>
      <c r="B470" s="32" t="s">
        <v>791</v>
      </c>
      <c r="C470" s="13">
        <v>10567072</v>
      </c>
      <c r="D470" s="13">
        <v>10567670.724299999</v>
      </c>
      <c r="E470" s="13">
        <v>5328518.44267</v>
      </c>
      <c r="F470" s="13">
        <f t="shared" si="15"/>
        <v>50.42568502107301</v>
      </c>
      <c r="G470" s="13">
        <f t="shared" si="16"/>
        <v>50.42282809226117</v>
      </c>
      <c r="H470" s="13">
        <v>5538282.49575</v>
      </c>
      <c r="I470" s="13">
        <f t="shared" si="17"/>
        <v>96.21247104601525</v>
      </c>
    </row>
    <row r="471" spans="1:9" s="12" customFormat="1" ht="15">
      <c r="A471" s="36" t="s">
        <v>714</v>
      </c>
      <c r="B471" s="32" t="s">
        <v>792</v>
      </c>
      <c r="C471" s="13">
        <v>2739129.9</v>
      </c>
      <c r="D471" s="13">
        <v>2739129.9</v>
      </c>
      <c r="E471" s="13">
        <v>1242642.41435</v>
      </c>
      <c r="F471" s="13">
        <f t="shared" si="15"/>
        <v>45.366319222392484</v>
      </c>
      <c r="G471" s="13">
        <f t="shared" si="16"/>
        <v>45.366319222392484</v>
      </c>
      <c r="H471" s="13">
        <v>1002373.52729</v>
      </c>
      <c r="I471" s="13">
        <f t="shared" si="17"/>
        <v>123.96999526809</v>
      </c>
    </row>
    <row r="472" spans="1:9" ht="15">
      <c r="A472" s="36" t="s">
        <v>715</v>
      </c>
      <c r="B472" s="32" t="s">
        <v>793</v>
      </c>
      <c r="C472" s="13">
        <v>369943.1</v>
      </c>
      <c r="D472" s="13">
        <v>370141.42023000005</v>
      </c>
      <c r="E472" s="13">
        <v>163711.66866</v>
      </c>
      <c r="F472" s="13">
        <f t="shared" si="15"/>
        <v>44.253202360038614</v>
      </c>
      <c r="G472" s="13">
        <f t="shared" si="16"/>
        <v>44.22949167868653</v>
      </c>
      <c r="H472" s="13">
        <v>169256.12998</v>
      </c>
      <c r="I472" s="13">
        <f t="shared" si="17"/>
        <v>96.72421830709756</v>
      </c>
    </row>
    <row r="473" spans="1:9" s="12" customFormat="1" ht="14.25">
      <c r="A473" s="45" t="s">
        <v>716</v>
      </c>
      <c r="B473" s="44" t="s">
        <v>794</v>
      </c>
      <c r="C473" s="11">
        <v>754107.5</v>
      </c>
      <c r="D473" s="11">
        <v>754107.5</v>
      </c>
      <c r="E473" s="11">
        <v>290445.32878</v>
      </c>
      <c r="F473" s="11">
        <f t="shared" si="15"/>
        <v>38.515109421402116</v>
      </c>
      <c r="G473" s="11">
        <f t="shared" si="16"/>
        <v>38.515109421402116</v>
      </c>
      <c r="H473" s="11">
        <v>251809.43812</v>
      </c>
      <c r="I473" s="11">
        <f t="shared" si="17"/>
        <v>115.34330521860265</v>
      </c>
    </row>
    <row r="474" spans="1:9" ht="15">
      <c r="A474" s="36" t="s">
        <v>717</v>
      </c>
      <c r="B474" s="32" t="s">
        <v>795</v>
      </c>
      <c r="C474" s="13">
        <v>384497.5</v>
      </c>
      <c r="D474" s="13">
        <v>384497.5</v>
      </c>
      <c r="E474" s="13">
        <v>97570.08065</v>
      </c>
      <c r="F474" s="13">
        <f t="shared" si="15"/>
        <v>25.375998712605412</v>
      </c>
      <c r="G474" s="13">
        <f t="shared" si="16"/>
        <v>25.375998712605412</v>
      </c>
      <c r="H474" s="13">
        <v>105230.24472</v>
      </c>
      <c r="I474" s="13">
        <f t="shared" si="17"/>
        <v>92.72056803594593</v>
      </c>
    </row>
    <row r="475" spans="1:9" ht="15">
      <c r="A475" s="36" t="s">
        <v>718</v>
      </c>
      <c r="B475" s="32" t="s">
        <v>796</v>
      </c>
      <c r="C475" s="13">
        <v>345608</v>
      </c>
      <c r="D475" s="13">
        <v>345608</v>
      </c>
      <c r="E475" s="13">
        <v>181034.76378</v>
      </c>
      <c r="F475" s="13">
        <f t="shared" si="15"/>
        <v>52.38153161385153</v>
      </c>
      <c r="G475" s="13">
        <f t="shared" si="16"/>
        <v>52.38153161385153</v>
      </c>
      <c r="H475" s="13">
        <v>136872.05497</v>
      </c>
      <c r="I475" s="13">
        <f t="shared" si="17"/>
        <v>132.26568697290307</v>
      </c>
    </row>
    <row r="476" spans="1:9" ht="15">
      <c r="A476" s="36" t="s">
        <v>719</v>
      </c>
      <c r="B476" s="32" t="s">
        <v>797</v>
      </c>
      <c r="C476" s="13">
        <v>24002</v>
      </c>
      <c r="D476" s="13">
        <v>24002</v>
      </c>
      <c r="E476" s="13">
        <v>11840.484349999999</v>
      </c>
      <c r="F476" s="13">
        <f t="shared" si="15"/>
        <v>49.331240521623194</v>
      </c>
      <c r="G476" s="13">
        <f t="shared" si="16"/>
        <v>49.331240521623194</v>
      </c>
      <c r="H476" s="13">
        <v>9707.138429999999</v>
      </c>
      <c r="I476" s="13">
        <f t="shared" si="17"/>
        <v>121.97708351831962</v>
      </c>
    </row>
    <row r="477" spans="1:9" s="12" customFormat="1" ht="14.25">
      <c r="A477" s="45" t="s">
        <v>720</v>
      </c>
      <c r="B477" s="44" t="s">
        <v>798</v>
      </c>
      <c r="C477" s="11">
        <v>163796</v>
      </c>
      <c r="D477" s="11">
        <v>163796</v>
      </c>
      <c r="E477" s="11">
        <v>85970.21032</v>
      </c>
      <c r="F477" s="11">
        <f aca="true" t="shared" si="18" ref="F477:F523">E477/C477*100</f>
        <v>52.486147598231945</v>
      </c>
      <c r="G477" s="11">
        <f aca="true" t="shared" si="19" ref="G477:G523">E477/D477*100</f>
        <v>52.486147598231945</v>
      </c>
      <c r="H477" s="11">
        <v>65528.48483</v>
      </c>
      <c r="I477" s="11">
        <f t="shared" si="17"/>
        <v>131.19517495793133</v>
      </c>
    </row>
    <row r="478" spans="1:9" s="12" customFormat="1" ht="15">
      <c r="A478" s="36" t="s">
        <v>721</v>
      </c>
      <c r="B478" s="32" t="s">
        <v>799</v>
      </c>
      <c r="C478" s="13">
        <v>23700.5</v>
      </c>
      <c r="D478" s="13">
        <v>23700.5</v>
      </c>
      <c r="E478" s="13">
        <v>11840</v>
      </c>
      <c r="F478" s="13">
        <f t="shared" si="18"/>
        <v>49.95675196725807</v>
      </c>
      <c r="G478" s="13">
        <f t="shared" si="19"/>
        <v>49.95675196725807</v>
      </c>
      <c r="H478" s="13">
        <v>0</v>
      </c>
      <c r="I478" s="13">
        <v>0</v>
      </c>
    </row>
    <row r="479" spans="1:9" s="12" customFormat="1" ht="15">
      <c r="A479" s="36" t="s">
        <v>722</v>
      </c>
      <c r="B479" s="32" t="s">
        <v>800</v>
      </c>
      <c r="C479" s="13">
        <v>37728.7</v>
      </c>
      <c r="D479" s="13">
        <v>37728.7</v>
      </c>
      <c r="E479" s="13">
        <v>18760</v>
      </c>
      <c r="F479" s="13">
        <f t="shared" si="18"/>
        <v>49.723420101938316</v>
      </c>
      <c r="G479" s="13">
        <f t="shared" si="19"/>
        <v>49.723420101938316</v>
      </c>
      <c r="H479" s="13">
        <v>21500</v>
      </c>
      <c r="I479" s="13">
        <f t="shared" si="17"/>
        <v>87.25581395348837</v>
      </c>
    </row>
    <row r="480" spans="1:9" ht="15">
      <c r="A480" s="36" t="s">
        <v>723</v>
      </c>
      <c r="B480" s="32" t="s">
        <v>801</v>
      </c>
      <c r="C480" s="13">
        <v>102366.8</v>
      </c>
      <c r="D480" s="13">
        <v>102366.8</v>
      </c>
      <c r="E480" s="13">
        <v>55370.21032</v>
      </c>
      <c r="F480" s="13">
        <f t="shared" si="18"/>
        <v>54.09000801040962</v>
      </c>
      <c r="G480" s="13">
        <f t="shared" si="19"/>
        <v>54.09000801040962</v>
      </c>
      <c r="H480" s="13">
        <v>44028.48483</v>
      </c>
      <c r="I480" s="13">
        <f aca="true" t="shared" si="20" ref="I480:I523">E480/H480*100</f>
        <v>125.75997228565087</v>
      </c>
    </row>
    <row r="481" spans="1:9" ht="28.5">
      <c r="A481" s="45" t="s">
        <v>724</v>
      </c>
      <c r="B481" s="44" t="s">
        <v>802</v>
      </c>
      <c r="C481" s="11">
        <v>1249800</v>
      </c>
      <c r="D481" s="11">
        <v>1249800</v>
      </c>
      <c r="E481" s="11">
        <v>69285.20548</v>
      </c>
      <c r="F481" s="11">
        <f t="shared" si="18"/>
        <v>5.543703430948952</v>
      </c>
      <c r="G481" s="11">
        <f t="shared" si="19"/>
        <v>5.543703430948952</v>
      </c>
      <c r="H481" s="11">
        <v>256119.2274</v>
      </c>
      <c r="I481" s="11">
        <f t="shared" si="20"/>
        <v>27.051934438249837</v>
      </c>
    </row>
    <row r="482" spans="1:9" ht="15">
      <c r="A482" s="36" t="s">
        <v>725</v>
      </c>
      <c r="B482" s="32" t="s">
        <v>803</v>
      </c>
      <c r="C482" s="13">
        <v>1249800</v>
      </c>
      <c r="D482" s="13">
        <v>1249800</v>
      </c>
      <c r="E482" s="13">
        <v>69285.20548</v>
      </c>
      <c r="F482" s="13">
        <f t="shared" si="18"/>
        <v>5.543703430948952</v>
      </c>
      <c r="G482" s="13">
        <f t="shared" si="19"/>
        <v>5.543703430948952</v>
      </c>
      <c r="H482" s="13">
        <v>256119.2274</v>
      </c>
      <c r="I482" s="13">
        <f t="shared" si="20"/>
        <v>27.051934438249837</v>
      </c>
    </row>
    <row r="483" spans="1:9" ht="42.75">
      <c r="A483" s="45" t="s">
        <v>726</v>
      </c>
      <c r="B483" s="44" t="s">
        <v>804</v>
      </c>
      <c r="C483" s="11">
        <v>2337427</v>
      </c>
      <c r="D483" s="11">
        <v>2337427</v>
      </c>
      <c r="E483" s="11">
        <v>1034361.35428</v>
      </c>
      <c r="F483" s="11">
        <f t="shared" si="18"/>
        <v>44.252135116091324</v>
      </c>
      <c r="G483" s="11">
        <f t="shared" si="19"/>
        <v>44.252135116091324</v>
      </c>
      <c r="H483" s="11">
        <v>802306.45333</v>
      </c>
      <c r="I483" s="11">
        <f t="shared" si="20"/>
        <v>128.92347431419105</v>
      </c>
    </row>
    <row r="484" spans="1:9" ht="30">
      <c r="A484" s="36" t="s">
        <v>727</v>
      </c>
      <c r="B484" s="32" t="s">
        <v>805</v>
      </c>
      <c r="C484" s="13">
        <v>1064104.1</v>
      </c>
      <c r="D484" s="13">
        <v>1064104.1</v>
      </c>
      <c r="E484" s="13">
        <v>544930.85</v>
      </c>
      <c r="F484" s="13">
        <f t="shared" si="18"/>
        <v>51.21029512056198</v>
      </c>
      <c r="G484" s="13">
        <f t="shared" si="19"/>
        <v>51.21029512056198</v>
      </c>
      <c r="H484" s="13">
        <v>518694.37</v>
      </c>
      <c r="I484" s="13">
        <f t="shared" si="20"/>
        <v>105.05817713039762</v>
      </c>
    </row>
    <row r="485" spans="1:9" ht="15">
      <c r="A485" s="36" t="s">
        <v>728</v>
      </c>
      <c r="B485" s="32" t="s">
        <v>806</v>
      </c>
      <c r="C485" s="13">
        <v>802909.6</v>
      </c>
      <c r="D485" s="13">
        <v>802909.6</v>
      </c>
      <c r="E485" s="13">
        <v>234186.5</v>
      </c>
      <c r="F485" s="13">
        <f t="shared" si="18"/>
        <v>29.16723127983524</v>
      </c>
      <c r="G485" s="13">
        <f t="shared" si="19"/>
        <v>29.16723127983524</v>
      </c>
      <c r="H485" s="13">
        <v>283612.08333</v>
      </c>
      <c r="I485" s="13">
        <f t="shared" si="20"/>
        <v>82.57282173958353</v>
      </c>
    </row>
    <row r="486" spans="1:9" ht="15">
      <c r="A486" s="36" t="s">
        <v>729</v>
      </c>
      <c r="B486" s="32" t="s">
        <v>807</v>
      </c>
      <c r="C486" s="13">
        <v>470413.3</v>
      </c>
      <c r="D486" s="13">
        <v>470413.3</v>
      </c>
      <c r="E486" s="13">
        <v>255244.00428</v>
      </c>
      <c r="F486" s="13">
        <f t="shared" si="18"/>
        <v>54.25952120826516</v>
      </c>
      <c r="G486" s="13">
        <f t="shared" si="19"/>
        <v>54.25952120826516</v>
      </c>
      <c r="H486" s="13">
        <v>0</v>
      </c>
      <c r="I486" s="13">
        <v>0</v>
      </c>
    </row>
    <row r="487" spans="1:9" ht="14.25">
      <c r="A487" s="45" t="s">
        <v>730</v>
      </c>
      <c r="B487" s="44" t="s">
        <v>997</v>
      </c>
      <c r="C487" s="11">
        <f>C7-C408</f>
        <v>-4684526.899999991</v>
      </c>
      <c r="D487" s="11">
        <f>D7-D408</f>
        <v>-4779773.735610001</v>
      </c>
      <c r="E487" s="11">
        <v>3281225.8624899997</v>
      </c>
      <c r="F487" s="11">
        <v>0</v>
      </c>
      <c r="G487" s="11">
        <v>0</v>
      </c>
      <c r="H487" s="11">
        <v>2609905.81398</v>
      </c>
      <c r="I487" s="11">
        <f t="shared" si="20"/>
        <v>125.72200287512536</v>
      </c>
    </row>
    <row r="488" spans="1:9" ht="14.25">
      <c r="A488" s="45" t="s">
        <v>808</v>
      </c>
      <c r="B488" s="44" t="s">
        <v>997</v>
      </c>
      <c r="C488" s="11">
        <f>C489+C514</f>
        <v>4684526.899999991</v>
      </c>
      <c r="D488" s="11">
        <f>D489+D514</f>
        <v>4779773.735609993</v>
      </c>
      <c r="E488" s="11">
        <v>-3281225.8624899997</v>
      </c>
      <c r="F488" s="11">
        <v>0</v>
      </c>
      <c r="G488" s="11">
        <v>0</v>
      </c>
      <c r="H488" s="11">
        <v>-2609905.81398</v>
      </c>
      <c r="I488" s="11">
        <f t="shared" si="20"/>
        <v>125.72200287512536</v>
      </c>
    </row>
    <row r="489" spans="1:9" ht="28.5">
      <c r="A489" s="45" t="s">
        <v>809</v>
      </c>
      <c r="B489" s="44" t="s">
        <v>844</v>
      </c>
      <c r="C489" s="11">
        <v>-525686.5</v>
      </c>
      <c r="D489" s="11">
        <v>-525686.5</v>
      </c>
      <c r="E489" s="11">
        <v>-6180257.05225</v>
      </c>
      <c r="F489" s="11" t="s">
        <v>1042</v>
      </c>
      <c r="G489" s="11" t="s">
        <v>1042</v>
      </c>
      <c r="H489" s="11">
        <v>-6576965.103</v>
      </c>
      <c r="I489" s="11">
        <f t="shared" si="20"/>
        <v>93.96822022715239</v>
      </c>
    </row>
    <row r="490" spans="1:9" ht="42.75">
      <c r="A490" s="45" t="s">
        <v>810</v>
      </c>
      <c r="B490" s="44" t="s">
        <v>845</v>
      </c>
      <c r="C490" s="11">
        <v>-750000</v>
      </c>
      <c r="D490" s="11">
        <v>-750000</v>
      </c>
      <c r="E490" s="11">
        <v>0</v>
      </c>
      <c r="F490" s="11">
        <f t="shared" si="18"/>
        <v>0</v>
      </c>
      <c r="G490" s="11">
        <f t="shared" si="19"/>
        <v>0</v>
      </c>
      <c r="H490" s="11">
        <v>0</v>
      </c>
      <c r="I490" s="11">
        <v>0</v>
      </c>
    </row>
    <row r="491" spans="1:9" ht="30">
      <c r="A491" s="36" t="s">
        <v>811</v>
      </c>
      <c r="B491" s="32" t="s">
        <v>846</v>
      </c>
      <c r="C491" s="13">
        <v>-750000</v>
      </c>
      <c r="D491" s="13">
        <v>-750000</v>
      </c>
      <c r="E491" s="13">
        <v>0</v>
      </c>
      <c r="F491" s="13">
        <f t="shared" si="18"/>
        <v>0</v>
      </c>
      <c r="G491" s="13">
        <f t="shared" si="19"/>
        <v>0</v>
      </c>
      <c r="H491" s="13">
        <v>0</v>
      </c>
      <c r="I491" s="13">
        <v>0</v>
      </c>
    </row>
    <row r="492" spans="1:9" ht="45">
      <c r="A492" s="36" t="s">
        <v>812</v>
      </c>
      <c r="B492" s="32" t="s">
        <v>847</v>
      </c>
      <c r="C492" s="13">
        <v>-750000</v>
      </c>
      <c r="D492" s="13">
        <v>-750000</v>
      </c>
      <c r="E492" s="13">
        <v>0</v>
      </c>
      <c r="F492" s="13">
        <f t="shared" si="18"/>
        <v>0</v>
      </c>
      <c r="G492" s="13">
        <f t="shared" si="19"/>
        <v>0</v>
      </c>
      <c r="H492" s="13">
        <v>0</v>
      </c>
      <c r="I492" s="13">
        <v>0</v>
      </c>
    </row>
    <row r="493" spans="1:9" ht="14.25">
      <c r="A493" s="45" t="s">
        <v>813</v>
      </c>
      <c r="B493" s="44" t="s">
        <v>848</v>
      </c>
      <c r="C493" s="11">
        <v>913582.6</v>
      </c>
      <c r="D493" s="11">
        <v>913582.6</v>
      </c>
      <c r="E493" s="11">
        <v>-10000000</v>
      </c>
      <c r="F493" s="11">
        <v>0</v>
      </c>
      <c r="G493" s="11">
        <v>0</v>
      </c>
      <c r="H493" s="11">
        <v>-6571899</v>
      </c>
      <c r="I493" s="11">
        <f t="shared" si="20"/>
        <v>152.16302015597014</v>
      </c>
    </row>
    <row r="494" spans="1:9" ht="30">
      <c r="A494" s="36" t="s">
        <v>814</v>
      </c>
      <c r="B494" s="32" t="s">
        <v>849</v>
      </c>
      <c r="C494" s="13">
        <v>16083582.6</v>
      </c>
      <c r="D494" s="13">
        <v>16083582.6</v>
      </c>
      <c r="E494" s="13">
        <v>0</v>
      </c>
      <c r="F494" s="13">
        <f t="shared" si="18"/>
        <v>0</v>
      </c>
      <c r="G494" s="13">
        <f t="shared" si="19"/>
        <v>0</v>
      </c>
      <c r="H494" s="13">
        <v>0</v>
      </c>
      <c r="I494" s="13">
        <v>0</v>
      </c>
    </row>
    <row r="495" spans="1:9" ht="30">
      <c r="A495" s="36" t="s">
        <v>815</v>
      </c>
      <c r="B495" s="32" t="s">
        <v>850</v>
      </c>
      <c r="C495" s="13">
        <v>-15170000</v>
      </c>
      <c r="D495" s="13">
        <v>-15170000</v>
      </c>
      <c r="E495" s="13">
        <v>-10000000</v>
      </c>
      <c r="F495" s="13">
        <f t="shared" si="18"/>
        <v>65.91957811470006</v>
      </c>
      <c r="G495" s="13">
        <f t="shared" si="19"/>
        <v>65.91957811470006</v>
      </c>
      <c r="H495" s="13">
        <v>-6571899</v>
      </c>
      <c r="I495" s="13">
        <f t="shared" si="20"/>
        <v>152.16302015597014</v>
      </c>
    </row>
    <row r="496" spans="1:9" ht="30">
      <c r="A496" s="36" t="s">
        <v>816</v>
      </c>
      <c r="B496" s="32" t="s">
        <v>851</v>
      </c>
      <c r="C496" s="13">
        <v>16083582.6</v>
      </c>
      <c r="D496" s="13">
        <v>16083582.6</v>
      </c>
      <c r="E496" s="13">
        <v>0</v>
      </c>
      <c r="F496" s="13">
        <f t="shared" si="18"/>
        <v>0</v>
      </c>
      <c r="G496" s="13">
        <f t="shared" si="19"/>
        <v>0</v>
      </c>
      <c r="H496" s="13">
        <v>0</v>
      </c>
      <c r="I496" s="13">
        <v>0</v>
      </c>
    </row>
    <row r="497" spans="1:9" ht="30">
      <c r="A497" s="36" t="s">
        <v>817</v>
      </c>
      <c r="B497" s="32" t="s">
        <v>852</v>
      </c>
      <c r="C497" s="13">
        <v>-15170000</v>
      </c>
      <c r="D497" s="13">
        <v>-15170000</v>
      </c>
      <c r="E497" s="13">
        <v>-10000000</v>
      </c>
      <c r="F497" s="13">
        <f t="shared" si="18"/>
        <v>65.91957811470006</v>
      </c>
      <c r="G497" s="13">
        <f t="shared" si="19"/>
        <v>65.91957811470006</v>
      </c>
      <c r="H497" s="13">
        <v>-6571899</v>
      </c>
      <c r="I497" s="13">
        <f t="shared" si="20"/>
        <v>152.16302015597014</v>
      </c>
    </row>
    <row r="498" spans="1:9" ht="28.5">
      <c r="A498" s="45" t="s">
        <v>818</v>
      </c>
      <c r="B498" s="44" t="s">
        <v>853</v>
      </c>
      <c r="C498" s="11">
        <v>-697155</v>
      </c>
      <c r="D498" s="11">
        <v>-697155</v>
      </c>
      <c r="E498" s="11">
        <v>3800000</v>
      </c>
      <c r="F498" s="11">
        <v>0</v>
      </c>
      <c r="G498" s="11">
        <v>0</v>
      </c>
      <c r="H498" s="11">
        <v>0</v>
      </c>
      <c r="I498" s="11">
        <v>0</v>
      </c>
    </row>
    <row r="499" spans="1:9" ht="30">
      <c r="A499" s="36" t="s">
        <v>819</v>
      </c>
      <c r="B499" s="32" t="s">
        <v>854</v>
      </c>
      <c r="C499" s="13">
        <v>-697155</v>
      </c>
      <c r="D499" s="13">
        <v>-697155</v>
      </c>
      <c r="E499" s="13">
        <v>3800000</v>
      </c>
      <c r="F499" s="13">
        <v>0</v>
      </c>
      <c r="G499" s="13">
        <v>0</v>
      </c>
      <c r="H499" s="13">
        <v>0</v>
      </c>
      <c r="I499" s="13">
        <v>0</v>
      </c>
    </row>
    <row r="500" spans="1:9" ht="30">
      <c r="A500" s="36" t="s">
        <v>820</v>
      </c>
      <c r="B500" s="32" t="s">
        <v>855</v>
      </c>
      <c r="C500" s="13">
        <v>3900000</v>
      </c>
      <c r="D500" s="13">
        <v>3900000</v>
      </c>
      <c r="E500" s="13">
        <v>7600000</v>
      </c>
      <c r="F500" s="13">
        <f t="shared" si="18"/>
        <v>194.87179487179486</v>
      </c>
      <c r="G500" s="13">
        <f t="shared" si="19"/>
        <v>194.87179487179486</v>
      </c>
      <c r="H500" s="13">
        <v>2835102</v>
      </c>
      <c r="I500" s="13" t="s">
        <v>1042</v>
      </c>
    </row>
    <row r="501" spans="1:9" ht="45">
      <c r="A501" s="36" t="s">
        <v>821</v>
      </c>
      <c r="B501" s="32" t="s">
        <v>856</v>
      </c>
      <c r="C501" s="13">
        <v>-4597155</v>
      </c>
      <c r="D501" s="13">
        <v>-4597155</v>
      </c>
      <c r="E501" s="13">
        <v>-3800000</v>
      </c>
      <c r="F501" s="13">
        <f t="shared" si="18"/>
        <v>82.65981895324391</v>
      </c>
      <c r="G501" s="13">
        <f t="shared" si="19"/>
        <v>82.65981895324391</v>
      </c>
      <c r="H501" s="13">
        <v>-2835102</v>
      </c>
      <c r="I501" s="13">
        <f t="shared" si="20"/>
        <v>134.03397831894583</v>
      </c>
    </row>
    <row r="502" spans="1:9" ht="45">
      <c r="A502" s="36" t="s">
        <v>822</v>
      </c>
      <c r="B502" s="32" t="s">
        <v>857</v>
      </c>
      <c r="C502" s="13">
        <v>3900000</v>
      </c>
      <c r="D502" s="13">
        <v>3900000</v>
      </c>
      <c r="E502" s="13">
        <v>7600000</v>
      </c>
      <c r="F502" s="13">
        <f t="shared" si="18"/>
        <v>194.87179487179486</v>
      </c>
      <c r="G502" s="13">
        <f t="shared" si="19"/>
        <v>194.87179487179486</v>
      </c>
      <c r="H502" s="13">
        <v>2835102</v>
      </c>
      <c r="I502" s="13" t="s">
        <v>1042</v>
      </c>
    </row>
    <row r="503" spans="1:9" ht="45">
      <c r="A503" s="36" t="s">
        <v>823</v>
      </c>
      <c r="B503" s="32" t="s">
        <v>858</v>
      </c>
      <c r="C503" s="13">
        <v>-4597155</v>
      </c>
      <c r="D503" s="13">
        <v>-4597155</v>
      </c>
      <c r="E503" s="13">
        <v>-3800000</v>
      </c>
      <c r="F503" s="13">
        <f t="shared" si="18"/>
        <v>82.65981895324391</v>
      </c>
      <c r="G503" s="13">
        <f t="shared" si="19"/>
        <v>82.65981895324391</v>
      </c>
      <c r="H503" s="13">
        <v>-2835102</v>
      </c>
      <c r="I503" s="13">
        <f t="shared" si="20"/>
        <v>134.03397831894583</v>
      </c>
    </row>
    <row r="504" spans="1:9" ht="28.5">
      <c r="A504" s="45" t="s">
        <v>824</v>
      </c>
      <c r="B504" s="44" t="s">
        <v>859</v>
      </c>
      <c r="C504" s="11">
        <v>7885.9</v>
      </c>
      <c r="D504" s="11">
        <v>7885.9</v>
      </c>
      <c r="E504" s="11">
        <v>19742.94775</v>
      </c>
      <c r="F504" s="11" t="s">
        <v>1042</v>
      </c>
      <c r="G504" s="11" t="s">
        <v>1042</v>
      </c>
      <c r="H504" s="11">
        <v>-5066.103</v>
      </c>
      <c r="I504" s="11">
        <v>0</v>
      </c>
    </row>
    <row r="505" spans="1:9" ht="30">
      <c r="A505" s="36" t="s">
        <v>825</v>
      </c>
      <c r="B505" s="32" t="s">
        <v>860</v>
      </c>
      <c r="C505" s="13">
        <v>7885.9</v>
      </c>
      <c r="D505" s="13">
        <v>7885.9</v>
      </c>
      <c r="E505" s="13">
        <v>19742.94775</v>
      </c>
      <c r="F505" s="13" t="s">
        <v>1042</v>
      </c>
      <c r="G505" s="13" t="s">
        <v>1042</v>
      </c>
      <c r="H505" s="13">
        <v>-5066.103</v>
      </c>
      <c r="I505" s="13">
        <v>0</v>
      </c>
    </row>
    <row r="506" spans="1:9" ht="30">
      <c r="A506" s="36" t="s">
        <v>826</v>
      </c>
      <c r="B506" s="32" t="s">
        <v>861</v>
      </c>
      <c r="C506" s="13">
        <v>-300000</v>
      </c>
      <c r="D506" s="13">
        <v>-300000</v>
      </c>
      <c r="E506" s="13">
        <v>-38000</v>
      </c>
      <c r="F506" s="13">
        <f t="shared" si="18"/>
        <v>12.666666666666668</v>
      </c>
      <c r="G506" s="13">
        <f t="shared" si="19"/>
        <v>12.666666666666668</v>
      </c>
      <c r="H506" s="13">
        <v>-32600</v>
      </c>
      <c r="I506" s="13">
        <f t="shared" si="20"/>
        <v>116.56441717791411</v>
      </c>
    </row>
    <row r="507" spans="1:9" ht="30">
      <c r="A507" s="36" t="s">
        <v>827</v>
      </c>
      <c r="B507" s="32" t="s">
        <v>862</v>
      </c>
      <c r="C507" s="13">
        <v>307885.9</v>
      </c>
      <c r="D507" s="13">
        <v>307885.9</v>
      </c>
      <c r="E507" s="13">
        <v>57742.94775</v>
      </c>
      <c r="F507" s="13">
        <f t="shared" si="18"/>
        <v>18.75465805676713</v>
      </c>
      <c r="G507" s="13">
        <f t="shared" si="19"/>
        <v>18.75465805676713</v>
      </c>
      <c r="H507" s="13">
        <v>27533.897</v>
      </c>
      <c r="I507" s="13" t="s">
        <v>1042</v>
      </c>
    </row>
    <row r="508" spans="1:9" ht="30">
      <c r="A508" s="36" t="s">
        <v>828</v>
      </c>
      <c r="B508" s="32" t="s">
        <v>863</v>
      </c>
      <c r="C508" s="13">
        <v>27.9</v>
      </c>
      <c r="D508" s="13">
        <v>27.9</v>
      </c>
      <c r="E508" s="13">
        <v>15.258</v>
      </c>
      <c r="F508" s="13">
        <f t="shared" si="18"/>
        <v>54.68817204301075</v>
      </c>
      <c r="G508" s="13">
        <f t="shared" si="19"/>
        <v>54.68817204301075</v>
      </c>
      <c r="H508" s="13">
        <v>33.897</v>
      </c>
      <c r="I508" s="13">
        <f t="shared" si="20"/>
        <v>45.01283299407027</v>
      </c>
    </row>
    <row r="509" spans="1:9" ht="45">
      <c r="A509" s="36" t="s">
        <v>829</v>
      </c>
      <c r="B509" s="32" t="s">
        <v>864</v>
      </c>
      <c r="C509" s="13">
        <v>27.9</v>
      </c>
      <c r="D509" s="13">
        <v>27.9</v>
      </c>
      <c r="E509" s="13">
        <v>15.258</v>
      </c>
      <c r="F509" s="13">
        <f t="shared" si="18"/>
        <v>54.68817204301075</v>
      </c>
      <c r="G509" s="13">
        <f t="shared" si="19"/>
        <v>54.68817204301075</v>
      </c>
      <c r="H509" s="13">
        <v>33.897</v>
      </c>
      <c r="I509" s="13">
        <f t="shared" si="20"/>
        <v>45.01283299407027</v>
      </c>
    </row>
    <row r="510" spans="1:9" ht="30">
      <c r="A510" s="36" t="s">
        <v>830</v>
      </c>
      <c r="B510" s="32" t="s">
        <v>865</v>
      </c>
      <c r="C510" s="13">
        <v>-300000</v>
      </c>
      <c r="D510" s="13">
        <v>-300000</v>
      </c>
      <c r="E510" s="13">
        <v>-38000</v>
      </c>
      <c r="F510" s="13">
        <f t="shared" si="18"/>
        <v>12.666666666666668</v>
      </c>
      <c r="G510" s="13">
        <f t="shared" si="19"/>
        <v>12.666666666666668</v>
      </c>
      <c r="H510" s="13">
        <v>-32600</v>
      </c>
      <c r="I510" s="13">
        <f t="shared" si="20"/>
        <v>116.56441717791411</v>
      </c>
    </row>
    <row r="511" spans="1:9" ht="45">
      <c r="A511" s="36" t="s">
        <v>831</v>
      </c>
      <c r="B511" s="32" t="s">
        <v>866</v>
      </c>
      <c r="C511" s="13">
        <v>307858</v>
      </c>
      <c r="D511" s="13">
        <v>307858</v>
      </c>
      <c r="E511" s="13">
        <v>57727.68975</v>
      </c>
      <c r="F511" s="13">
        <f t="shared" si="18"/>
        <v>18.751401539021238</v>
      </c>
      <c r="G511" s="13">
        <f t="shared" si="19"/>
        <v>18.751401539021238</v>
      </c>
      <c r="H511" s="13">
        <v>27500</v>
      </c>
      <c r="I511" s="13" t="s">
        <v>1042</v>
      </c>
    </row>
    <row r="512" spans="1:9" ht="45">
      <c r="A512" s="36" t="s">
        <v>832</v>
      </c>
      <c r="B512" s="32" t="s">
        <v>867</v>
      </c>
      <c r="C512" s="13">
        <v>-300000</v>
      </c>
      <c r="D512" s="13">
        <v>-300000</v>
      </c>
      <c r="E512" s="13">
        <v>-38000</v>
      </c>
      <c r="F512" s="13">
        <f t="shared" si="18"/>
        <v>12.666666666666668</v>
      </c>
      <c r="G512" s="13">
        <f t="shared" si="19"/>
        <v>12.666666666666668</v>
      </c>
      <c r="H512" s="13">
        <v>-32600</v>
      </c>
      <c r="I512" s="13">
        <f t="shared" si="20"/>
        <v>116.56441717791411</v>
      </c>
    </row>
    <row r="513" spans="1:9" ht="45">
      <c r="A513" s="36" t="s">
        <v>833</v>
      </c>
      <c r="B513" s="32" t="s">
        <v>868</v>
      </c>
      <c r="C513" s="13">
        <v>307858</v>
      </c>
      <c r="D513" s="13">
        <v>307858</v>
      </c>
      <c r="E513" s="13">
        <v>57727.68975</v>
      </c>
      <c r="F513" s="13">
        <f t="shared" si="18"/>
        <v>18.751401539021238</v>
      </c>
      <c r="G513" s="13">
        <f t="shared" si="19"/>
        <v>18.751401539021238</v>
      </c>
      <c r="H513" s="13">
        <v>27500</v>
      </c>
      <c r="I513" s="13" t="s">
        <v>1042</v>
      </c>
    </row>
    <row r="514" spans="1:9" ht="14.25">
      <c r="A514" s="45" t="s">
        <v>834</v>
      </c>
      <c r="B514" s="44" t="s">
        <v>844</v>
      </c>
      <c r="C514" s="11">
        <f>C515</f>
        <v>5210213.399999991</v>
      </c>
      <c r="D514" s="11">
        <f>D515</f>
        <v>5305460.235609993</v>
      </c>
      <c r="E514" s="11">
        <v>2899031.1897600004</v>
      </c>
      <c r="F514" s="11">
        <f t="shared" si="18"/>
        <v>55.641313842538686</v>
      </c>
      <c r="G514" s="11">
        <f t="shared" si="19"/>
        <v>54.64240727509072</v>
      </c>
      <c r="H514" s="11">
        <v>3967059.28902</v>
      </c>
      <c r="I514" s="11">
        <f t="shared" si="20"/>
        <v>73.0775866593151</v>
      </c>
    </row>
    <row r="515" spans="1:9" ht="14.25">
      <c r="A515" s="45" t="s">
        <v>835</v>
      </c>
      <c r="B515" s="44" t="s">
        <v>869</v>
      </c>
      <c r="C515" s="11">
        <f>C516+C520</f>
        <v>5210213.399999991</v>
      </c>
      <c r="D515" s="11">
        <f>D516+D520</f>
        <v>5305460.235609993</v>
      </c>
      <c r="E515" s="11">
        <v>2899031.1897600004</v>
      </c>
      <c r="F515" s="11">
        <f t="shared" si="18"/>
        <v>55.641313842538686</v>
      </c>
      <c r="G515" s="11">
        <f t="shared" si="19"/>
        <v>54.64240727509072</v>
      </c>
      <c r="H515" s="11">
        <v>3967059.28902</v>
      </c>
      <c r="I515" s="11">
        <f t="shared" si="20"/>
        <v>73.0775866593151</v>
      </c>
    </row>
    <row r="516" spans="1:9" ht="15">
      <c r="A516" s="36" t="s">
        <v>836</v>
      </c>
      <c r="B516" s="32" t="s">
        <v>870</v>
      </c>
      <c r="C516" s="13">
        <f>-(C7+C496+C502+C509+C513)</f>
        <v>-75284359.7</v>
      </c>
      <c r="D516" s="13">
        <f>-(D7+D496+D502+D509+D513)</f>
        <v>-75420788.143</v>
      </c>
      <c r="E516" s="13">
        <v>-41491020.62876</v>
      </c>
      <c r="F516" s="13">
        <f t="shared" si="18"/>
        <v>55.11240421529414</v>
      </c>
      <c r="G516" s="13">
        <f t="shared" si="19"/>
        <v>55.01271154856114</v>
      </c>
      <c r="H516" s="13">
        <v>-31659931.660380002</v>
      </c>
      <c r="I516" s="13">
        <f t="shared" si="20"/>
        <v>131.0521484185099</v>
      </c>
    </row>
    <row r="517" spans="1:9" ht="30" customHeight="1">
      <c r="A517" s="36" t="s">
        <v>837</v>
      </c>
      <c r="B517" s="32" t="s">
        <v>871</v>
      </c>
      <c r="C517" s="13">
        <f>C516</f>
        <v>-75284359.7</v>
      </c>
      <c r="D517" s="13">
        <f>D516</f>
        <v>-75420788.143</v>
      </c>
      <c r="E517" s="13">
        <v>-41491020.62876</v>
      </c>
      <c r="F517" s="13">
        <f t="shared" si="18"/>
        <v>55.11240421529414</v>
      </c>
      <c r="G517" s="13">
        <f t="shared" si="19"/>
        <v>55.01271154856114</v>
      </c>
      <c r="H517" s="13">
        <v>-31659931.660380002</v>
      </c>
      <c r="I517" s="13">
        <f t="shared" si="20"/>
        <v>131.0521484185099</v>
      </c>
    </row>
    <row r="518" spans="1:9" ht="15">
      <c r="A518" s="36" t="s">
        <v>838</v>
      </c>
      <c r="B518" s="32" t="s">
        <v>872</v>
      </c>
      <c r="C518" s="13">
        <f>C516</f>
        <v>-75284359.7</v>
      </c>
      <c r="D518" s="13">
        <f>D516</f>
        <v>-75420788.143</v>
      </c>
      <c r="E518" s="13">
        <v>-41491020.62876</v>
      </c>
      <c r="F518" s="13">
        <f t="shared" si="18"/>
        <v>55.11240421529414</v>
      </c>
      <c r="G518" s="13">
        <f t="shared" si="19"/>
        <v>55.01271154856114</v>
      </c>
      <c r="H518" s="13">
        <v>-31659931.660380002</v>
      </c>
      <c r="I518" s="13">
        <f t="shared" si="20"/>
        <v>131.0521484185099</v>
      </c>
    </row>
    <row r="519" spans="1:9" ht="30">
      <c r="A519" s="36" t="s">
        <v>839</v>
      </c>
      <c r="B519" s="32" t="s">
        <v>873</v>
      </c>
      <c r="C519" s="13">
        <f>C516</f>
        <v>-75284359.7</v>
      </c>
      <c r="D519" s="13">
        <f>D516</f>
        <v>-75420788.143</v>
      </c>
      <c r="E519" s="13">
        <v>-41491020.62876</v>
      </c>
      <c r="F519" s="13">
        <f t="shared" si="18"/>
        <v>55.11240421529414</v>
      </c>
      <c r="G519" s="13">
        <f t="shared" si="19"/>
        <v>55.01271154856114</v>
      </c>
      <c r="H519" s="13">
        <v>-31659931.660380002</v>
      </c>
      <c r="I519" s="13">
        <f t="shared" si="20"/>
        <v>131.0521484185099</v>
      </c>
    </row>
    <row r="520" spans="1:9" ht="15">
      <c r="A520" s="36" t="s">
        <v>840</v>
      </c>
      <c r="B520" s="32" t="s">
        <v>874</v>
      </c>
      <c r="C520" s="13">
        <f>C408-C492-C497-C503-C512</f>
        <v>80494573.1</v>
      </c>
      <c r="D520" s="13">
        <f>D408-D492-D497-D503-D512</f>
        <v>80726248.37861</v>
      </c>
      <c r="E520" s="13">
        <v>44390051.818519995</v>
      </c>
      <c r="F520" s="13">
        <f t="shared" si="18"/>
        <v>55.146639219234515</v>
      </c>
      <c r="G520" s="13">
        <f t="shared" si="19"/>
        <v>54.9883745499091</v>
      </c>
      <c r="H520" s="13">
        <v>35626990.9494</v>
      </c>
      <c r="I520" s="13">
        <f t="shared" si="20"/>
        <v>124.59669097950461</v>
      </c>
    </row>
    <row r="521" spans="1:9" ht="15">
      <c r="A521" s="36" t="s">
        <v>841</v>
      </c>
      <c r="B521" s="32" t="s">
        <v>875</v>
      </c>
      <c r="C521" s="13">
        <f>C520</f>
        <v>80494573.1</v>
      </c>
      <c r="D521" s="13">
        <v>80726248.37861</v>
      </c>
      <c r="E521" s="13">
        <v>44390051.818519995</v>
      </c>
      <c r="F521" s="13">
        <f t="shared" si="18"/>
        <v>55.146639219234515</v>
      </c>
      <c r="G521" s="13">
        <f t="shared" si="19"/>
        <v>54.9883745499091</v>
      </c>
      <c r="H521" s="13">
        <v>35626990.9494</v>
      </c>
      <c r="I521" s="13">
        <f t="shared" si="20"/>
        <v>124.59669097950461</v>
      </c>
    </row>
    <row r="522" spans="1:9" ht="15">
      <c r="A522" s="36" t="s">
        <v>842</v>
      </c>
      <c r="B522" s="32" t="s">
        <v>876</v>
      </c>
      <c r="C522" s="13">
        <f>C520</f>
        <v>80494573.1</v>
      </c>
      <c r="D522" s="13">
        <v>80726248.37861</v>
      </c>
      <c r="E522" s="13">
        <v>44390051.818519995</v>
      </c>
      <c r="F522" s="13">
        <f t="shared" si="18"/>
        <v>55.146639219234515</v>
      </c>
      <c r="G522" s="13">
        <f t="shared" si="19"/>
        <v>54.9883745499091</v>
      </c>
      <c r="H522" s="13">
        <v>35626990.9494</v>
      </c>
      <c r="I522" s="13">
        <f t="shared" si="20"/>
        <v>124.59669097950461</v>
      </c>
    </row>
    <row r="523" spans="1:9" ht="30">
      <c r="A523" s="36" t="s">
        <v>843</v>
      </c>
      <c r="B523" s="32" t="s">
        <v>877</v>
      </c>
      <c r="C523" s="13">
        <f>C520</f>
        <v>80494573.1</v>
      </c>
      <c r="D523" s="13">
        <v>80726248.37861</v>
      </c>
      <c r="E523" s="13">
        <v>44390051.818519995</v>
      </c>
      <c r="F523" s="13">
        <f t="shared" si="18"/>
        <v>55.146639219234515</v>
      </c>
      <c r="G523" s="13">
        <f t="shared" si="19"/>
        <v>54.9883745499091</v>
      </c>
      <c r="H523" s="13">
        <v>35626990.9494</v>
      </c>
      <c r="I523" s="13">
        <f t="shared" si="20"/>
        <v>124.59669097950461</v>
      </c>
    </row>
    <row r="524" spans="1:8" ht="15">
      <c r="A524" s="27"/>
      <c r="B524" s="28"/>
      <c r="C524" s="29"/>
      <c r="D524" s="29"/>
      <c r="E524" s="29"/>
      <c r="F524" s="29"/>
      <c r="G524" s="29"/>
      <c r="H524" s="29"/>
    </row>
    <row r="525" spans="1:8" ht="12.75">
      <c r="A525" s="47"/>
      <c r="B525" s="47"/>
      <c r="C525" s="23"/>
      <c r="D525" s="14"/>
      <c r="F525" s="26"/>
      <c r="G525" s="15"/>
      <c r="H525" s="24"/>
    </row>
    <row r="526" spans="6:8" ht="12.75">
      <c r="F526" s="16">
        <v>0</v>
      </c>
      <c r="H526" s="17"/>
    </row>
    <row r="527" spans="1:8" ht="25.5" customHeight="1">
      <c r="A527" s="47" t="s">
        <v>10</v>
      </c>
      <c r="B527" s="47"/>
      <c r="E527" s="23" t="s">
        <v>9</v>
      </c>
      <c r="H527" s="17"/>
    </row>
    <row r="528" ht="12.75">
      <c r="H528" s="17"/>
    </row>
    <row r="529" ht="12.75">
      <c r="H529" s="17"/>
    </row>
    <row r="530" ht="12.75">
      <c r="H530" s="17"/>
    </row>
    <row r="531" ht="12.75">
      <c r="H531" s="17"/>
    </row>
    <row r="532" ht="12.75">
      <c r="H532" s="29"/>
    </row>
    <row r="533" ht="12.75">
      <c r="H533" s="24"/>
    </row>
  </sheetData>
  <sheetProtection/>
  <autoFilter ref="A6:I527"/>
  <mergeCells count="10">
    <mergeCell ref="A1:I1"/>
    <mergeCell ref="A527:B527"/>
    <mergeCell ref="H4:I4"/>
    <mergeCell ref="A525:B525"/>
    <mergeCell ref="F4:G4"/>
    <mergeCell ref="C4:C5"/>
    <mergeCell ref="D4:D5"/>
    <mergeCell ref="E4:E5"/>
    <mergeCell ref="A4:A5"/>
    <mergeCell ref="B4:B5"/>
  </mergeCells>
  <printOptions/>
  <pageMargins left="0.3937007874015748" right="0.3937007874015748" top="0.3937007874015748" bottom="0.3937007874015748" header="0" footer="0"/>
  <pageSetup fitToHeight="0" fitToWidth="1" horizontalDpi="600" verticalDpi="600" orientation="landscape" pageOrder="overThenDown" paperSize="9" scale="68"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Shushakov</dc:creator>
  <cp:keywords/>
  <dc:description/>
  <cp:lastModifiedBy>Kartasheva</cp:lastModifiedBy>
  <cp:lastPrinted>2018-07-27T12:02:27Z</cp:lastPrinted>
  <dcterms:created xsi:type="dcterms:W3CDTF">1999-06-18T11:49:53Z</dcterms:created>
  <dcterms:modified xsi:type="dcterms:W3CDTF">2018-07-31T13:32:55Z</dcterms:modified>
  <cp:category/>
  <cp:version/>
  <cp:contentType/>
  <cp:contentStatus/>
</cp:coreProperties>
</file>