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18 год\Раздел 5 Промежуточная отчетность об исполнении\этап 3 на 01.01.2019\"/>
    </mc:Choice>
  </mc:AlternateContent>
  <bookViews>
    <workbookView xWindow="0" yWindow="1125" windowWidth="11805" windowHeight="5385"/>
  </bookViews>
  <sheets>
    <sheet name="на 01.01.2019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01.01.2019'!$A$6:$H$86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01.01.2019'!$6:$6</definedName>
    <definedName name="_xlnm.Print_Area" localSheetId="0">'на 01.01.2019'!$A$1:$H$86</definedName>
  </definedNames>
  <calcPr calcId="162913"/>
</workbook>
</file>

<file path=xl/calcChain.xml><?xml version="1.0" encoding="utf-8"?>
<calcChain xmlns="http://schemas.openxmlformats.org/spreadsheetml/2006/main">
  <c r="C83" i="14" l="1"/>
  <c r="C73" i="14"/>
  <c r="C67" i="14"/>
  <c r="C59" i="14"/>
  <c r="C55" i="14"/>
  <c r="C47" i="14" l="1"/>
  <c r="C38" i="14"/>
  <c r="C27" i="14"/>
  <c r="C21" i="14"/>
  <c r="C8" i="14"/>
  <c r="C7" i="14" l="1"/>
  <c r="H7" i="14" s="1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</calcChain>
</file>

<file path=xl/sharedStrings.xml><?xml version="1.0" encoding="utf-8"?>
<sst xmlns="http://schemas.openxmlformats.org/spreadsheetml/2006/main" count="169" uniqueCount="169">
  <si>
    <t>Наименование показателя</t>
  </si>
  <si>
    <t>Код по бюджетной классификации</t>
  </si>
  <si>
    <t>% исполнения</t>
  </si>
  <si>
    <t xml:space="preserve">Утверждено законом 132-ЗО от 27.12.2012
</t>
  </si>
  <si>
    <t>Уточненный план на 01.02.2013</t>
  </si>
  <si>
    <t>Исполнено
на 01.02.2013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</si>
  <si>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</si>
  <si>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</si>
  <si>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</si>
  <si>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</si>
  <si>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</si>
  <si>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</si>
  <si>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</si>
  <si>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</si>
  <si>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</si>
  <si>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</si>
  <si>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</si>
  <si>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</si>
  <si>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</si>
  <si>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</si>
  <si>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</si>
  <si>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</si>
  <si>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</si>
  <si>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</si>
  <si>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</si>
  <si>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</si>
  <si>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</si>
  <si>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</si>
  <si>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</si>
  <si>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</si>
  <si>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</si>
  <si>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</si>
  <si>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</si>
  <si>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</si>
  <si>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</si>
  <si>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</si>
  <si>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</si>
  <si>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</si>
  <si>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</si>
  <si>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</si>
  <si>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</si>
  <si>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</si>
  <si>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</si>
  <si>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</si>
  <si>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</si>
  <si>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</si>
  <si>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</si>
  <si>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</si>
  <si>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</si>
  <si>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</si>
  <si>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</si>
  <si>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</si>
  <si>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</si>
  <si>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</si>
  <si>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</si>
  <si>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</si>
  <si>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</si>
  <si>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</si>
  <si>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</si>
  <si>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</si>
  <si>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</si>
  <si>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</si>
  <si>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</si>
  <si>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</si>
  <si>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</si>
  <si>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</si>
  <si>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</si>
  <si>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</si>
  <si>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</si>
  <si>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</si>
  <si>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</si>
  <si>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</si>
  <si>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</si>
  <si>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</si>
  <si>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</si>
  <si>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</si>
  <si>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</si>
  <si>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</si>
  <si>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</si>
  <si>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</si>
  <si>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</si>
  <si>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</si>
  <si>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</si>
  <si>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</si>
  <si>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</si>
  <si>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</si>
  <si>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</si>
  <si>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</si>
  <si>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</si>
  <si>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</si>
  <si>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</si>
  <si>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</si>
  <si>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</si>
  <si>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</si>
  <si>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</si>
  <si>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</si>
  <si>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</si>
  <si>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</si>
  <si>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</si>
  <si>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</si>
  <si>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</si>
  <si>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0503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</si>
  <si>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</si>
  <si>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</si>
  <si>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</si>
  <si>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</si>
  <si>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</si>
  <si>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</si>
  <si>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</si>
  <si>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</si>
  <si>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</si>
  <si>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</si>
  <si>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</si>
  <si>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</si>
  <si>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</si>
  <si>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</si>
  <si>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</si>
  <si>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</si>
  <si>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</si>
  <si>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</si>
  <si>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</si>
  <si>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</si>
  <si>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</si>
  <si>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</si>
  <si>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</si>
  <si>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</si>
  <si>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</si>
  <si>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</si>
  <si>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</si>
  <si>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</si>
  <si>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</si>
  <si>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</si>
  <si>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</si>
  <si>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</si>
  <si>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</si>
  <si>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</si>
  <si>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</si>
  <si>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</si>
  <si>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</si>
  <si>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</si>
  <si>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Водное хозяйство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</si>
  <si>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</si>
  <si>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</si>
  <si>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</si>
  <si>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</si>
  <si>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</si>
  <si>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Международные отношения и международное сотрудничество</t>
  </si>
  <si>
    <t>0108</t>
  </si>
  <si>
    <t>Защита населения и территории от чрезвычайных ситуаций природного и техногенного характера, гражданская оборона</t>
  </si>
  <si>
    <t>Расходы - всего</t>
  </si>
  <si>
    <t>Дополнительное образование детей</t>
  </si>
  <si>
    <t>Заготовка, переработка, хранение и обеспечение безопасности донорской крови и ее компонентов</t>
  </si>
  <si>
    <t>МЕЖБЮДЖЕТНЫЕ ТРАНСФЕРТЫ ОБЩЕГО ХАРАКТЕРА БЮДЖЕТАМ БЮДЖЕТНОЙ СИСТЕМЫ РОССИЙСКОЙ ФЕДЕРАЦИИ</t>
  </si>
  <si>
    <t>0703</t>
  </si>
  <si>
    <t>Исполнено
на 01.01.2019</t>
  </si>
  <si>
    <t>Фундаментальные исследования</t>
  </si>
  <si>
    <t>Экологический контроль</t>
  </si>
  <si>
    <t>Молодежная политика и оздоровление детей12</t>
  </si>
  <si>
    <t>Кинематография</t>
  </si>
  <si>
    <t>Телевидение и радиовещание</t>
  </si>
  <si>
    <t>9600</t>
  </si>
  <si>
    <t>0110</t>
  </si>
  <si>
    <t>0601</t>
  </si>
  <si>
    <t>0802</t>
  </si>
  <si>
    <t>1201</t>
  </si>
  <si>
    <t>Прикладные научные исследования в области национальной экономики</t>
  </si>
  <si>
    <t>0411</t>
  </si>
  <si>
    <t>Ежеквартальные сведения об исполнении областного бюджета Тверской области за  2018 год по расходам в разрезе разделов и подразделов классификации расходов в сравнении с запланированными значениями на 2018 год</t>
  </si>
  <si>
    <t xml:space="preserve">Утверждено Законом на текущий финансовый год, тыс. руб.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</si>
</sst>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8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/>
    <xf numFmtId="0" fontId="2" fillId="0" borderId="5" xfId="0" applyFont="1" applyFill="1" applyBorder="1" applyAlignment="1">
      <alignment horizontal="left" wrapText="1" indent="2"/>
    </xf>
    <xf numFmtId="49" fontId="2" fillId="0" borderId="5" xfId="0" applyNumberFormat="1" applyFont="1" applyFill="1" applyBorder="1" applyAlignment="1">
      <alignment horizontal="center" shrinkToFit="1"/>
    </xf>
    <xf numFmtId="164" fontId="2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Fill="1"/>
    <xf numFmtId="49" fontId="2" fillId="0" borderId="0" xfId="0" applyNumberFormat="1" applyFont="1" applyFill="1"/>
    <xf numFmtId="49" fontId="2" fillId="0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 indent="2"/>
    </xf>
    <xf numFmtId="49" fontId="2" fillId="2" borderId="5" xfId="0" applyNumberFormat="1" applyFont="1" applyFill="1" applyBorder="1" applyAlignment="1">
      <alignment horizontal="center" shrinkToFit="1"/>
    </xf>
    <xf numFmtId="164" fontId="2" fillId="2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 indent="2"/>
    </xf>
    <xf numFmtId="49" fontId="1" fillId="0" borderId="5" xfId="0" applyNumberFormat="1" applyFont="1" applyFill="1" applyBorder="1" applyAlignment="1">
      <alignment horizontal="center" shrinkToFit="1"/>
    </xf>
    <xf numFmtId="165" fontId="2" fillId="0" borderId="0" xfId="0" applyNumberFormat="1" applyFont="1" applyFill="1"/>
    <xf numFmtId="0" fontId="1" fillId="2" borderId="5" xfId="0" applyFont="1" applyFill="1" applyBorder="1" applyAlignment="1">
      <alignment horizontal="left" wrapText="1" indent="2"/>
    </xf>
    <xf numFmtId="49" fontId="1" fillId="2" borderId="5" xfId="0" applyNumberFormat="1" applyFont="1" applyFill="1" applyBorder="1" applyAlignment="1">
      <alignment horizontal="center" shrinkToFit="1"/>
    </xf>
    <xf numFmtId="164" fontId="1" fillId="2" borderId="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86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M22" sqref="M22"/>
    </sheetView>
  </sheetViews>
  <sheetFormatPr defaultColWidth="9.140625" defaultRowHeight="12.75" x14ac:dyDescent="0.2"/>
  <cols>
    <col min="1" max="1" width="74" style="6" customWidth="1"/>
    <col min="2" max="2" width="22.140625" style="6" customWidth="1"/>
    <col min="3" max="3" width="16.42578125" style="6" customWidth="1"/>
    <col min="4" max="4" width="15.85546875" style="6" customWidth="1"/>
    <col min="5" max="5" width="22.28515625" style="6" hidden="1" customWidth="1"/>
    <col min="6" max="6" width="17.140625" style="17" hidden="1" customWidth="1"/>
    <col min="7" max="7" width="3.28515625" style="17" hidden="1" customWidth="1"/>
    <col min="8" max="8" width="15.140625" style="9" customWidth="1"/>
    <col min="9" max="9" width="13.5703125" style="10" customWidth="1"/>
    <col min="10" max="10" width="13.85546875" style="10" customWidth="1"/>
    <col min="11" max="16384" width="9.140625" style="10"/>
  </cols>
  <sheetData>
    <row r="1" spans="1:9" s="1" customFormat="1" ht="46.5" customHeight="1" x14ac:dyDescent="0.2">
      <c r="A1" s="29" t="s">
        <v>167</v>
      </c>
      <c r="B1" s="30"/>
      <c r="C1" s="30"/>
      <c r="D1" s="30"/>
      <c r="E1" s="30"/>
      <c r="F1" s="5"/>
      <c r="G1" s="5"/>
      <c r="H1" s="5"/>
    </row>
    <row r="2" spans="1:9" x14ac:dyDescent="0.2">
      <c r="B2" s="7"/>
      <c r="C2" s="7"/>
      <c r="D2" s="7"/>
      <c r="E2" s="7"/>
      <c r="F2" s="8"/>
      <c r="G2" s="8"/>
    </row>
    <row r="3" spans="1:9" x14ac:dyDescent="0.2">
      <c r="A3" s="11"/>
      <c r="B3" s="12"/>
      <c r="C3" s="12"/>
      <c r="D3" s="12"/>
      <c r="E3" s="12"/>
      <c r="F3" s="13"/>
      <c r="G3" s="13"/>
      <c r="H3" s="14"/>
    </row>
    <row r="4" spans="1:9" ht="12.75" customHeight="1" x14ac:dyDescent="0.2">
      <c r="A4" s="33" t="s">
        <v>0</v>
      </c>
      <c r="B4" s="33" t="s">
        <v>1</v>
      </c>
      <c r="C4" s="31" t="s">
        <v>168</v>
      </c>
      <c r="D4" s="31" t="s">
        <v>154</v>
      </c>
      <c r="E4" s="35" t="s">
        <v>3</v>
      </c>
      <c r="F4" s="35" t="s">
        <v>4</v>
      </c>
      <c r="G4" s="35" t="s">
        <v>5</v>
      </c>
      <c r="H4" s="37" t="s">
        <v>2</v>
      </c>
    </row>
    <row r="5" spans="1:9" ht="85.5" customHeight="1" x14ac:dyDescent="0.2">
      <c r="A5" s="34"/>
      <c r="B5" s="34"/>
      <c r="C5" s="32"/>
      <c r="D5" s="32"/>
      <c r="E5" s="36"/>
      <c r="F5" s="36"/>
      <c r="G5" s="36"/>
      <c r="H5" s="38"/>
    </row>
    <row r="6" spans="1:9" x14ac:dyDescent="0.2">
      <c r="A6" s="15">
        <v>1</v>
      </c>
      <c r="B6" s="15">
        <v>2</v>
      </c>
      <c r="C6" s="15">
        <v>3</v>
      </c>
      <c r="D6" s="15">
        <v>4</v>
      </c>
      <c r="E6" s="15">
        <v>3</v>
      </c>
      <c r="F6" s="15">
        <v>4</v>
      </c>
      <c r="G6" s="15">
        <v>5</v>
      </c>
      <c r="H6" s="15">
        <v>5</v>
      </c>
    </row>
    <row r="7" spans="1:9" x14ac:dyDescent="0.2">
      <c r="A7" s="23" t="s">
        <v>149</v>
      </c>
      <c r="B7" s="24" t="s">
        <v>160</v>
      </c>
      <c r="C7" s="22">
        <f>C8+C19+C21+C27+C38+C43+C47+C55+C59+C67+C73+C77+C81+C83</f>
        <v>57933098.300000004</v>
      </c>
      <c r="D7" s="22">
        <v>53505037.080739997</v>
      </c>
      <c r="E7" s="22"/>
      <c r="F7" s="22"/>
      <c r="G7" s="22"/>
      <c r="H7" s="22">
        <f>D7/C7*100</f>
        <v>92.356595194805919</v>
      </c>
      <c r="I7" s="25"/>
    </row>
    <row r="8" spans="1:9" x14ac:dyDescent="0.2">
      <c r="A8" s="23" t="s">
        <v>136</v>
      </c>
      <c r="B8" s="24" t="s">
        <v>6</v>
      </c>
      <c r="C8" s="22">
        <f>C9+C10+C11+C12+C13+C14+C15+C16+C17+C18</f>
        <v>2669083.1</v>
      </c>
      <c r="D8" s="22">
        <v>2469593.8042600001</v>
      </c>
      <c r="E8" s="22"/>
      <c r="F8" s="22"/>
      <c r="G8" s="22"/>
      <c r="H8" s="22">
        <f>D8/C8*100</f>
        <v>92.525924137019189</v>
      </c>
      <c r="I8" s="25"/>
    </row>
    <row r="9" spans="1:9" s="16" customFormat="1" ht="25.5" x14ac:dyDescent="0.2">
      <c r="A9" s="2" t="s">
        <v>77</v>
      </c>
      <c r="B9" s="3" t="s">
        <v>7</v>
      </c>
      <c r="C9" s="4">
        <v>4589</v>
      </c>
      <c r="D9" s="4">
        <v>5087.5677699999997</v>
      </c>
      <c r="E9" s="4"/>
      <c r="F9" s="4"/>
      <c r="G9" s="4"/>
      <c r="H9" s="4">
        <f>D9/C9*100</f>
        <v>110.86440989322293</v>
      </c>
      <c r="I9" s="25"/>
    </row>
    <row r="10" spans="1:9" ht="25.5" x14ac:dyDescent="0.2">
      <c r="A10" s="2" t="s">
        <v>78</v>
      </c>
      <c r="B10" s="3" t="s">
        <v>8</v>
      </c>
      <c r="C10" s="4">
        <v>183184.9</v>
      </c>
      <c r="D10" s="4">
        <v>178037.85566999999</v>
      </c>
      <c r="E10" s="4"/>
      <c r="F10" s="4"/>
      <c r="G10" s="4"/>
      <c r="H10" s="4">
        <f>D10/C10*100</f>
        <v>97.190246395854672</v>
      </c>
      <c r="I10" s="25"/>
    </row>
    <row r="11" spans="1:9" ht="38.25" x14ac:dyDescent="0.2">
      <c r="A11" s="2" t="s">
        <v>79</v>
      </c>
      <c r="B11" s="3" t="s">
        <v>9</v>
      </c>
      <c r="C11" s="4">
        <v>382523.4</v>
      </c>
      <c r="D11" s="4">
        <v>362154.77429999999</v>
      </c>
      <c r="E11" s="4"/>
      <c r="F11" s="4"/>
      <c r="G11" s="4"/>
      <c r="H11" s="4">
        <f>D11/C11*100</f>
        <v>94.675194850824809</v>
      </c>
      <c r="I11" s="25"/>
    </row>
    <row r="12" spans="1:9" x14ac:dyDescent="0.2">
      <c r="A12" s="2" t="s">
        <v>80</v>
      </c>
      <c r="B12" s="3" t="s">
        <v>10</v>
      </c>
      <c r="C12" s="4">
        <v>242109.1</v>
      </c>
      <c r="D12" s="4">
        <v>248287.55444000001</v>
      </c>
      <c r="E12" s="4"/>
      <c r="F12" s="4"/>
      <c r="G12" s="4"/>
      <c r="H12" s="4">
        <f>D12/C12*100</f>
        <v>102.55192986963316</v>
      </c>
      <c r="I12" s="25"/>
    </row>
    <row r="13" spans="1:9" ht="25.5" x14ac:dyDescent="0.2">
      <c r="A13" s="2" t="s">
        <v>81</v>
      </c>
      <c r="B13" s="3" t="s">
        <v>11</v>
      </c>
      <c r="C13" s="4">
        <v>204260</v>
      </c>
      <c r="D13" s="4">
        <v>198183.63618999999</v>
      </c>
      <c r="E13" s="4"/>
      <c r="F13" s="4"/>
      <c r="G13" s="4"/>
      <c r="H13" s="4">
        <f>D13/C13*100</f>
        <v>97.025181724272983</v>
      </c>
      <c r="I13" s="25"/>
    </row>
    <row r="14" spans="1:9" s="16" customFormat="1" x14ac:dyDescent="0.2">
      <c r="A14" s="2" t="s">
        <v>82</v>
      </c>
      <c r="B14" s="3" t="s">
        <v>12</v>
      </c>
      <c r="C14" s="4">
        <v>114642.2</v>
      </c>
      <c r="D14" s="4">
        <v>112950.01951</v>
      </c>
      <c r="E14" s="4"/>
      <c r="F14" s="4"/>
      <c r="G14" s="4"/>
      <c r="H14" s="4">
        <f>D14/C14*100</f>
        <v>98.523946251903752</v>
      </c>
      <c r="I14" s="25"/>
    </row>
    <row r="15" spans="1:9" x14ac:dyDescent="0.2">
      <c r="A15" s="2" t="s">
        <v>146</v>
      </c>
      <c r="B15" s="3" t="s">
        <v>147</v>
      </c>
      <c r="C15" s="4">
        <v>184</v>
      </c>
      <c r="D15" s="4">
        <v>170.21214000000001</v>
      </c>
      <c r="E15" s="4"/>
      <c r="F15" s="4"/>
      <c r="G15" s="4"/>
      <c r="H15" s="4">
        <f>D15/C15*100</f>
        <v>92.50659782608696</v>
      </c>
      <c r="I15" s="25"/>
    </row>
    <row r="16" spans="1:9" x14ac:dyDescent="0.2">
      <c r="A16" s="2" t="s">
        <v>155</v>
      </c>
      <c r="B16" s="3" t="s">
        <v>161</v>
      </c>
      <c r="C16" s="4">
        <v>2550</v>
      </c>
      <c r="D16" s="4">
        <v>2500</v>
      </c>
      <c r="E16" s="4"/>
      <c r="F16" s="4"/>
      <c r="G16" s="4"/>
      <c r="H16" s="4">
        <f>D16/C16*100</f>
        <v>98.039215686274503</v>
      </c>
      <c r="I16" s="25"/>
    </row>
    <row r="17" spans="1:9" s="16" customFormat="1" x14ac:dyDescent="0.2">
      <c r="A17" s="2" t="s">
        <v>83</v>
      </c>
      <c r="B17" s="3" t="s">
        <v>13</v>
      </c>
      <c r="C17" s="4">
        <v>108250.3</v>
      </c>
      <c r="D17" s="4">
        <v>0</v>
      </c>
      <c r="E17" s="4"/>
      <c r="F17" s="4"/>
      <c r="G17" s="4"/>
      <c r="H17" s="4">
        <f>D17/C17*100</f>
        <v>0</v>
      </c>
      <c r="I17" s="25"/>
    </row>
    <row r="18" spans="1:9" s="16" customFormat="1" x14ac:dyDescent="0.2">
      <c r="A18" s="2" t="s">
        <v>84</v>
      </c>
      <c r="B18" s="3" t="s">
        <v>14</v>
      </c>
      <c r="C18" s="4">
        <v>1426790.2</v>
      </c>
      <c r="D18" s="4">
        <v>1362222.1842400001</v>
      </c>
      <c r="E18" s="4"/>
      <c r="F18" s="4"/>
      <c r="G18" s="4"/>
      <c r="H18" s="4">
        <f>D18/C18*100</f>
        <v>95.474596352007467</v>
      </c>
      <c r="I18" s="25"/>
    </row>
    <row r="19" spans="1:9" x14ac:dyDescent="0.2">
      <c r="A19" s="23" t="s">
        <v>137</v>
      </c>
      <c r="B19" s="24" t="s">
        <v>15</v>
      </c>
      <c r="C19" s="22">
        <v>31426.1</v>
      </c>
      <c r="D19" s="22">
        <v>31426.1</v>
      </c>
      <c r="E19" s="22"/>
      <c r="F19" s="22"/>
      <c r="G19" s="22"/>
      <c r="H19" s="22">
        <f>D19/C19*100</f>
        <v>100</v>
      </c>
      <c r="I19" s="25"/>
    </row>
    <row r="20" spans="1:9" x14ac:dyDescent="0.2">
      <c r="A20" s="2" t="s">
        <v>85</v>
      </c>
      <c r="B20" s="3" t="s">
        <v>16</v>
      </c>
      <c r="C20" s="4">
        <v>31426.1</v>
      </c>
      <c r="D20" s="4">
        <v>31426.1</v>
      </c>
      <c r="E20" s="4"/>
      <c r="F20" s="4"/>
      <c r="G20" s="4"/>
      <c r="H20" s="4">
        <f>D20/C20*100</f>
        <v>100</v>
      </c>
      <c r="I20" s="25"/>
    </row>
    <row r="21" spans="1:9" ht="25.5" x14ac:dyDescent="0.2">
      <c r="A21" s="23" t="s">
        <v>138</v>
      </c>
      <c r="B21" s="24" t="s">
        <v>17</v>
      </c>
      <c r="C21" s="22">
        <f>C22+C23+C24+C25+C26</f>
        <v>971530.3</v>
      </c>
      <c r="D21" s="22">
        <v>934980.82681</v>
      </c>
      <c r="E21" s="22"/>
      <c r="F21" s="22"/>
      <c r="G21" s="22"/>
      <c r="H21" s="22">
        <f>D21/C21*100</f>
        <v>96.237948194719195</v>
      </c>
      <c r="I21" s="25"/>
    </row>
    <row r="22" spans="1:9" x14ac:dyDescent="0.2">
      <c r="A22" s="2" t="s">
        <v>86</v>
      </c>
      <c r="B22" s="3" t="s">
        <v>18</v>
      </c>
      <c r="C22" s="4">
        <v>65027</v>
      </c>
      <c r="D22" s="4">
        <v>64544.869650000001</v>
      </c>
      <c r="E22" s="4"/>
      <c r="F22" s="4"/>
      <c r="G22" s="4"/>
      <c r="H22" s="4">
        <f>D22/C22*100</f>
        <v>99.258568979039481</v>
      </c>
      <c r="I22" s="25"/>
    </row>
    <row r="23" spans="1:9" ht="25.5" x14ac:dyDescent="0.2">
      <c r="A23" s="2" t="s">
        <v>148</v>
      </c>
      <c r="B23" s="3" t="s">
        <v>19</v>
      </c>
      <c r="C23" s="4">
        <v>268490.7</v>
      </c>
      <c r="D23" s="4">
        <v>277968.23600999999</v>
      </c>
      <c r="E23" s="4"/>
      <c r="F23" s="4"/>
      <c r="G23" s="4"/>
      <c r="H23" s="4">
        <f>D23/C23*100</f>
        <v>103.52993083559319</v>
      </c>
      <c r="I23" s="25"/>
    </row>
    <row r="24" spans="1:9" x14ac:dyDescent="0.2">
      <c r="A24" s="2" t="s">
        <v>87</v>
      </c>
      <c r="B24" s="3" t="s">
        <v>20</v>
      </c>
      <c r="C24" s="4">
        <v>401106.3</v>
      </c>
      <c r="D24" s="4">
        <v>399803.72869000002</v>
      </c>
      <c r="E24" s="4"/>
      <c r="F24" s="4"/>
      <c r="G24" s="4"/>
      <c r="H24" s="4">
        <f>D24/C24*100</f>
        <v>99.675255335057074</v>
      </c>
      <c r="I24" s="25"/>
    </row>
    <row r="25" spans="1:9" x14ac:dyDescent="0.2">
      <c r="A25" s="2" t="s">
        <v>88</v>
      </c>
      <c r="B25" s="3" t="s">
        <v>21</v>
      </c>
      <c r="C25" s="4">
        <v>5115.5</v>
      </c>
      <c r="D25" s="4">
        <v>5007.3671799999993</v>
      </c>
      <c r="E25" s="4"/>
      <c r="F25" s="4"/>
      <c r="G25" s="4"/>
      <c r="H25" s="4">
        <f>D25/C25*100</f>
        <v>97.886173003616449</v>
      </c>
      <c r="I25" s="25"/>
    </row>
    <row r="26" spans="1:9" ht="25.5" x14ac:dyDescent="0.2">
      <c r="A26" s="2" t="s">
        <v>89</v>
      </c>
      <c r="B26" s="3" t="s">
        <v>22</v>
      </c>
      <c r="C26" s="4">
        <v>231790.8</v>
      </c>
      <c r="D26" s="4">
        <v>187656.62528000001</v>
      </c>
      <c r="E26" s="4"/>
      <c r="F26" s="4"/>
      <c r="G26" s="4"/>
      <c r="H26" s="4">
        <f>D26/C26*100</f>
        <v>80.959479530680255</v>
      </c>
      <c r="I26" s="25"/>
    </row>
    <row r="27" spans="1:9" x14ac:dyDescent="0.2">
      <c r="A27" s="23" t="s">
        <v>139</v>
      </c>
      <c r="B27" s="24" t="s">
        <v>23</v>
      </c>
      <c r="C27" s="22">
        <f>C28+C29+C30+C31+C32+C33+C34+C35+C37</f>
        <v>11552542.799999999</v>
      </c>
      <c r="D27" s="22">
        <v>9809707.6544899996</v>
      </c>
      <c r="E27" s="22"/>
      <c r="F27" s="22"/>
      <c r="G27" s="22"/>
      <c r="H27" s="22">
        <f>D27/C27*100</f>
        <v>84.913839527086637</v>
      </c>
      <c r="I27" s="25"/>
    </row>
    <row r="28" spans="1:9" x14ac:dyDescent="0.2">
      <c r="A28" s="2" t="s">
        <v>90</v>
      </c>
      <c r="B28" s="3" t="s">
        <v>24</v>
      </c>
      <c r="C28" s="4">
        <v>345799.4</v>
      </c>
      <c r="D28" s="4">
        <v>291602.73797000002</v>
      </c>
      <c r="E28" s="4"/>
      <c r="F28" s="4"/>
      <c r="G28" s="4"/>
      <c r="H28" s="4">
        <f>D28/C28*100</f>
        <v>84.327138210766122</v>
      </c>
      <c r="I28" s="25"/>
    </row>
    <row r="29" spans="1:9" x14ac:dyDescent="0.2">
      <c r="A29" s="2" t="s">
        <v>91</v>
      </c>
      <c r="B29" s="3" t="s">
        <v>25</v>
      </c>
      <c r="C29" s="4">
        <v>2527.6999999999998</v>
      </c>
      <c r="D29" s="4">
        <v>0</v>
      </c>
      <c r="E29" s="4"/>
      <c r="F29" s="4"/>
      <c r="G29" s="4"/>
      <c r="H29" s="4">
        <f>D29/C29*100</f>
        <v>0</v>
      </c>
      <c r="I29" s="25"/>
    </row>
    <row r="30" spans="1:9" x14ac:dyDescent="0.2">
      <c r="A30" s="2" t="s">
        <v>92</v>
      </c>
      <c r="B30" s="3" t="s">
        <v>26</v>
      </c>
      <c r="C30" s="4">
        <v>2520515.6</v>
      </c>
      <c r="D30" s="4">
        <v>2483407.5480500003</v>
      </c>
      <c r="E30" s="4"/>
      <c r="F30" s="4"/>
      <c r="G30" s="4"/>
      <c r="H30" s="4">
        <f>D30/C30*100</f>
        <v>98.527759481036341</v>
      </c>
      <c r="I30" s="25"/>
    </row>
    <row r="31" spans="1:9" s="16" customFormat="1" x14ac:dyDescent="0.2">
      <c r="A31" s="2" t="s">
        <v>140</v>
      </c>
      <c r="B31" s="3" t="s">
        <v>27</v>
      </c>
      <c r="C31" s="4">
        <v>22822.400000000001</v>
      </c>
      <c r="D31" s="4">
        <v>16663.8</v>
      </c>
      <c r="E31" s="4"/>
      <c r="F31" s="4"/>
      <c r="G31" s="4"/>
      <c r="H31" s="4">
        <f>D31/C31*100</f>
        <v>73.015107964105425</v>
      </c>
      <c r="I31" s="25"/>
    </row>
    <row r="32" spans="1:9" x14ac:dyDescent="0.2">
      <c r="A32" s="2" t="s">
        <v>93</v>
      </c>
      <c r="B32" s="3" t="s">
        <v>28</v>
      </c>
      <c r="C32" s="4">
        <v>398254.8</v>
      </c>
      <c r="D32" s="4">
        <v>396147.09824999998</v>
      </c>
      <c r="E32" s="4"/>
      <c r="F32" s="4"/>
      <c r="G32" s="4"/>
      <c r="H32" s="4">
        <f>D32/C32*100</f>
        <v>99.470765512430731</v>
      </c>
      <c r="I32" s="25"/>
    </row>
    <row r="33" spans="1:9" s="16" customFormat="1" x14ac:dyDescent="0.2">
      <c r="A33" s="2" t="s">
        <v>94</v>
      </c>
      <c r="B33" s="18" t="s">
        <v>29</v>
      </c>
      <c r="C33" s="4">
        <v>384511.6</v>
      </c>
      <c r="D33" s="4">
        <v>320815.48832999996</v>
      </c>
      <c r="E33" s="4"/>
      <c r="F33" s="4"/>
      <c r="G33" s="4"/>
      <c r="H33" s="4">
        <f>D33/C33*100</f>
        <v>83.434540942327871</v>
      </c>
      <c r="I33" s="25"/>
    </row>
    <row r="34" spans="1:9" s="16" customFormat="1" x14ac:dyDescent="0.2">
      <c r="A34" s="2" t="s">
        <v>95</v>
      </c>
      <c r="B34" s="3" t="s">
        <v>30</v>
      </c>
      <c r="C34" s="4">
        <v>7178373.5999999996</v>
      </c>
      <c r="D34" s="4">
        <v>5756317.6492600003</v>
      </c>
      <c r="E34" s="4"/>
      <c r="F34" s="4"/>
      <c r="G34" s="4"/>
      <c r="H34" s="4">
        <f>D34/C34*100</f>
        <v>80.189719426974378</v>
      </c>
      <c r="I34" s="25"/>
    </row>
    <row r="35" spans="1:9" x14ac:dyDescent="0.2">
      <c r="A35" s="2" t="s">
        <v>96</v>
      </c>
      <c r="B35" s="3" t="s">
        <v>31</v>
      </c>
      <c r="C35" s="4">
        <v>73291.7</v>
      </c>
      <c r="D35" s="4">
        <v>9411.1676800000005</v>
      </c>
      <c r="E35" s="4"/>
      <c r="F35" s="4"/>
      <c r="G35" s="4"/>
      <c r="H35" s="4">
        <f>D35/C35*100</f>
        <v>12.840700488595571</v>
      </c>
      <c r="I35" s="25"/>
    </row>
    <row r="36" spans="1:9" x14ac:dyDescent="0.2">
      <c r="A36" s="2" t="s">
        <v>165</v>
      </c>
      <c r="B36" s="18" t="s">
        <v>166</v>
      </c>
      <c r="C36" s="4">
        <v>0</v>
      </c>
      <c r="D36" s="4">
        <v>0</v>
      </c>
      <c r="E36" s="4"/>
      <c r="F36" s="4"/>
      <c r="G36" s="4"/>
      <c r="H36" s="4">
        <v>0</v>
      </c>
      <c r="I36" s="25"/>
    </row>
    <row r="37" spans="1:9" x14ac:dyDescent="0.2">
      <c r="A37" s="19" t="s">
        <v>97</v>
      </c>
      <c r="B37" s="20" t="s">
        <v>32</v>
      </c>
      <c r="C37" s="21">
        <v>626446</v>
      </c>
      <c r="D37" s="21">
        <v>535342.16495000001</v>
      </c>
      <c r="E37" s="21"/>
      <c r="F37" s="21"/>
      <c r="G37" s="21"/>
      <c r="H37" s="4">
        <f>D37/C37*100</f>
        <v>85.457033000450153</v>
      </c>
      <c r="I37" s="25"/>
    </row>
    <row r="38" spans="1:9" x14ac:dyDescent="0.2">
      <c r="A38" s="26" t="s">
        <v>141</v>
      </c>
      <c r="B38" s="27" t="s">
        <v>33</v>
      </c>
      <c r="C38" s="28">
        <f>C39+C40+C41+C42</f>
        <v>1649781.4</v>
      </c>
      <c r="D38" s="28">
        <v>1171242.0205099999</v>
      </c>
      <c r="E38" s="28"/>
      <c r="F38" s="28"/>
      <c r="G38" s="28"/>
      <c r="H38" s="22">
        <f>D38/C38*100</f>
        <v>70.993770478319135</v>
      </c>
    </row>
    <row r="39" spans="1:9" x14ac:dyDescent="0.2">
      <c r="A39" s="2" t="s">
        <v>98</v>
      </c>
      <c r="B39" s="3" t="s">
        <v>34</v>
      </c>
      <c r="C39" s="4">
        <v>108260.7</v>
      </c>
      <c r="D39" s="4">
        <v>116799.19218000001</v>
      </c>
      <c r="E39" s="4"/>
      <c r="F39" s="4"/>
      <c r="G39" s="4"/>
      <c r="H39" s="4">
        <f>D39/C39*100</f>
        <v>107.88697300128302</v>
      </c>
    </row>
    <row r="40" spans="1:9" x14ac:dyDescent="0.2">
      <c r="A40" s="2" t="s">
        <v>99</v>
      </c>
      <c r="B40" s="3" t="s">
        <v>35</v>
      </c>
      <c r="C40" s="4">
        <v>979836.2</v>
      </c>
      <c r="D40" s="4">
        <v>519265.85339999996</v>
      </c>
      <c r="E40" s="4"/>
      <c r="F40" s="4"/>
      <c r="G40" s="4"/>
      <c r="H40" s="4">
        <f>D40/C40*100</f>
        <v>52.995169335446072</v>
      </c>
    </row>
    <row r="41" spans="1:9" x14ac:dyDescent="0.2">
      <c r="A41" s="2" t="s">
        <v>100</v>
      </c>
      <c r="B41" s="3" t="s">
        <v>101</v>
      </c>
      <c r="C41" s="4">
        <v>452127.4</v>
      </c>
      <c r="D41" s="4">
        <v>426244.03681000002</v>
      </c>
      <c r="E41" s="4"/>
      <c r="F41" s="4"/>
      <c r="G41" s="4"/>
      <c r="H41" s="4">
        <f>D41/C41*100</f>
        <v>94.275205795976973</v>
      </c>
    </row>
    <row r="42" spans="1:9" x14ac:dyDescent="0.2">
      <c r="A42" s="2" t="s">
        <v>102</v>
      </c>
      <c r="B42" s="3" t="s">
        <v>36</v>
      </c>
      <c r="C42" s="4">
        <v>109557.1</v>
      </c>
      <c r="D42" s="4">
        <v>108932.93812000001</v>
      </c>
      <c r="E42" s="4"/>
      <c r="F42" s="4"/>
      <c r="G42" s="4"/>
      <c r="H42" s="4">
        <f>D42/C42*100</f>
        <v>99.430286234301562</v>
      </c>
    </row>
    <row r="43" spans="1:9" x14ac:dyDescent="0.2">
      <c r="A43" s="23" t="s">
        <v>142</v>
      </c>
      <c r="B43" s="24" t="s">
        <v>37</v>
      </c>
      <c r="C43" s="22">
        <v>102647.1</v>
      </c>
      <c r="D43" s="22">
        <v>94579.11265000001</v>
      </c>
      <c r="E43" s="22"/>
      <c r="F43" s="22"/>
      <c r="G43" s="22"/>
      <c r="H43" s="22">
        <f>D43/C43*100</f>
        <v>92.140072783351897</v>
      </c>
    </row>
    <row r="44" spans="1:9" s="16" customFormat="1" x14ac:dyDescent="0.2">
      <c r="A44" s="2" t="s">
        <v>156</v>
      </c>
      <c r="B44" s="3" t="s">
        <v>162</v>
      </c>
      <c r="C44" s="4">
        <v>994.5</v>
      </c>
      <c r="D44" s="4">
        <v>968.78138999999999</v>
      </c>
      <c r="E44" s="4"/>
      <c r="F44" s="4"/>
      <c r="G44" s="4"/>
      <c r="H44" s="4">
        <f>D44/C44*100</f>
        <v>97.413915535444957</v>
      </c>
    </row>
    <row r="45" spans="1:9" x14ac:dyDescent="0.2">
      <c r="A45" s="2" t="s">
        <v>103</v>
      </c>
      <c r="B45" s="3" t="s">
        <v>38</v>
      </c>
      <c r="C45" s="4">
        <v>25855</v>
      </c>
      <c r="D45" s="4">
        <v>25517.783429999999</v>
      </c>
      <c r="E45" s="4"/>
      <c r="F45" s="4"/>
      <c r="G45" s="4"/>
      <c r="H45" s="4">
        <f>D45/C45*100</f>
        <v>98.695739431444593</v>
      </c>
    </row>
    <row r="46" spans="1:9" s="16" customFormat="1" x14ac:dyDescent="0.2">
      <c r="A46" s="2" t="s">
        <v>104</v>
      </c>
      <c r="B46" s="3" t="s">
        <v>39</v>
      </c>
      <c r="C46" s="4">
        <v>75797.600000000006</v>
      </c>
      <c r="D46" s="4">
        <v>68092.547829999996</v>
      </c>
      <c r="E46" s="4"/>
      <c r="F46" s="4"/>
      <c r="G46" s="4"/>
      <c r="H46" s="4">
        <f>D46/C46*100</f>
        <v>89.834701666015789</v>
      </c>
    </row>
    <row r="47" spans="1:9" x14ac:dyDescent="0.2">
      <c r="A47" s="23" t="s">
        <v>143</v>
      </c>
      <c r="B47" s="24" t="s">
        <v>40</v>
      </c>
      <c r="C47" s="22">
        <f>C48+C49+C50+C51+C52+C53+C54</f>
        <v>13895476.6</v>
      </c>
      <c r="D47" s="22">
        <v>13033493.43447</v>
      </c>
      <c r="E47" s="22"/>
      <c r="F47" s="22"/>
      <c r="G47" s="22"/>
      <c r="H47" s="22">
        <f>D47/C47*100</f>
        <v>93.796663544955337</v>
      </c>
    </row>
    <row r="48" spans="1:9" x14ac:dyDescent="0.2">
      <c r="A48" s="2" t="s">
        <v>105</v>
      </c>
      <c r="B48" s="3" t="s">
        <v>41</v>
      </c>
      <c r="C48" s="4">
        <v>2644423.2999999998</v>
      </c>
      <c r="D48" s="4">
        <v>2519408.38815</v>
      </c>
      <c r="E48" s="4"/>
      <c r="F48" s="4"/>
      <c r="G48" s="4"/>
      <c r="H48" s="4">
        <f>D48/C48*100</f>
        <v>95.272507550133909</v>
      </c>
    </row>
    <row r="49" spans="1:8" x14ac:dyDescent="0.2">
      <c r="A49" s="2" t="s">
        <v>106</v>
      </c>
      <c r="B49" s="3" t="s">
        <v>42</v>
      </c>
      <c r="C49" s="4">
        <v>8490030.5</v>
      </c>
      <c r="D49" s="4">
        <v>7790558.8993699998</v>
      </c>
      <c r="E49" s="4"/>
      <c r="F49" s="4"/>
      <c r="G49" s="4"/>
      <c r="H49" s="4">
        <f>D49/C49*100</f>
        <v>91.761259271918988</v>
      </c>
    </row>
    <row r="50" spans="1:8" x14ac:dyDescent="0.2">
      <c r="A50" s="2" t="s">
        <v>150</v>
      </c>
      <c r="B50" s="3" t="s">
        <v>153</v>
      </c>
      <c r="C50" s="4">
        <v>327014.7</v>
      </c>
      <c r="D50" s="4">
        <v>326679.14081000001</v>
      </c>
      <c r="E50" s="4"/>
      <c r="F50" s="4"/>
      <c r="G50" s="4"/>
      <c r="H50" s="4">
        <f>D50/C50*100</f>
        <v>99.897387123575783</v>
      </c>
    </row>
    <row r="51" spans="1:8" x14ac:dyDescent="0.2">
      <c r="A51" s="2" t="s">
        <v>107</v>
      </c>
      <c r="B51" s="3" t="s">
        <v>43</v>
      </c>
      <c r="C51" s="4">
        <v>1684069.7</v>
      </c>
      <c r="D51" s="4">
        <v>1663900.89374</v>
      </c>
      <c r="E51" s="4"/>
      <c r="F51" s="4"/>
      <c r="G51" s="4"/>
      <c r="H51" s="4">
        <f>D51/C51*100</f>
        <v>98.802376988315871</v>
      </c>
    </row>
    <row r="52" spans="1:8" s="16" customFormat="1" x14ac:dyDescent="0.2">
      <c r="A52" s="2" t="s">
        <v>108</v>
      </c>
      <c r="B52" s="3" t="s">
        <v>44</v>
      </c>
      <c r="C52" s="4">
        <v>74930.2</v>
      </c>
      <c r="D52" s="4">
        <v>75203.31981999999</v>
      </c>
      <c r="E52" s="4"/>
      <c r="F52" s="4"/>
      <c r="G52" s="4"/>
      <c r="H52" s="4">
        <f>D52/C52*100</f>
        <v>100.36449898705729</v>
      </c>
    </row>
    <row r="53" spans="1:8" x14ac:dyDescent="0.2">
      <c r="A53" s="2" t="s">
        <v>157</v>
      </c>
      <c r="B53" s="3" t="s">
        <v>45</v>
      </c>
      <c r="C53" s="4">
        <v>169830.3</v>
      </c>
      <c r="D53" s="4">
        <v>169428.72711000001</v>
      </c>
      <c r="E53" s="4"/>
      <c r="F53" s="4"/>
      <c r="G53" s="4"/>
      <c r="H53" s="4">
        <f>D53/C53*100</f>
        <v>99.763544614830224</v>
      </c>
    </row>
    <row r="54" spans="1:8" x14ac:dyDescent="0.2">
      <c r="A54" s="2" t="s">
        <v>109</v>
      </c>
      <c r="B54" s="3" t="s">
        <v>46</v>
      </c>
      <c r="C54" s="4">
        <v>505177.9</v>
      </c>
      <c r="D54" s="4">
        <v>488314.06547000003</v>
      </c>
      <c r="E54" s="4"/>
      <c r="F54" s="4"/>
      <c r="G54" s="4"/>
      <c r="H54" s="4">
        <f>D54/C54*100</f>
        <v>96.661802796598977</v>
      </c>
    </row>
    <row r="55" spans="1:8" x14ac:dyDescent="0.2">
      <c r="A55" s="23" t="s">
        <v>110</v>
      </c>
      <c r="B55" s="24" t="s">
        <v>47</v>
      </c>
      <c r="C55" s="22">
        <f>C56+C57+C58</f>
        <v>1802644.8</v>
      </c>
      <c r="D55" s="22">
        <v>1665300.1677600001</v>
      </c>
      <c r="E55" s="22"/>
      <c r="F55" s="22"/>
      <c r="G55" s="22"/>
      <c r="H55" s="22">
        <f>D55/C55*100</f>
        <v>92.380937595692743</v>
      </c>
    </row>
    <row r="56" spans="1:8" x14ac:dyDescent="0.2">
      <c r="A56" s="2" t="s">
        <v>111</v>
      </c>
      <c r="B56" s="3" t="s">
        <v>48</v>
      </c>
      <c r="C56" s="4">
        <v>1715223.2</v>
      </c>
      <c r="D56" s="4">
        <v>1579349.80816</v>
      </c>
      <c r="E56" s="4"/>
      <c r="F56" s="4"/>
      <c r="G56" s="4"/>
      <c r="H56" s="4">
        <f>D56/C56*100</f>
        <v>92.078384210288206</v>
      </c>
    </row>
    <row r="57" spans="1:8" x14ac:dyDescent="0.2">
      <c r="A57" s="2" t="s">
        <v>158</v>
      </c>
      <c r="B57" s="3" t="s">
        <v>163</v>
      </c>
      <c r="C57" s="4">
        <v>12545.1</v>
      </c>
      <c r="D57" s="4">
        <v>12545.1</v>
      </c>
      <c r="E57" s="4"/>
      <c r="F57" s="4"/>
      <c r="G57" s="4"/>
      <c r="H57" s="4">
        <f>D57/C57*100</f>
        <v>100</v>
      </c>
    </row>
    <row r="58" spans="1:8" x14ac:dyDescent="0.2">
      <c r="A58" s="2" t="s">
        <v>112</v>
      </c>
      <c r="B58" s="3" t="s">
        <v>49</v>
      </c>
      <c r="C58" s="4">
        <v>74876.5</v>
      </c>
      <c r="D58" s="4">
        <v>73405.25959999999</v>
      </c>
      <c r="E58" s="4"/>
      <c r="F58" s="4"/>
      <c r="G58" s="4"/>
      <c r="H58" s="4">
        <f>D58/C58*100</f>
        <v>98.03511061548015</v>
      </c>
    </row>
    <row r="59" spans="1:8" x14ac:dyDescent="0.2">
      <c r="A59" s="23" t="s">
        <v>144</v>
      </c>
      <c r="B59" s="24" t="s">
        <v>50</v>
      </c>
      <c r="C59" s="22">
        <f>C60+C61+C62+C63+C64+C65+C66</f>
        <v>5832962.5999999996</v>
      </c>
      <c r="D59" s="22">
        <v>5253638.6170800002</v>
      </c>
      <c r="E59" s="22"/>
      <c r="F59" s="22"/>
      <c r="G59" s="22"/>
      <c r="H59" s="22">
        <f>D59/C59*100</f>
        <v>90.068100506593353</v>
      </c>
    </row>
    <row r="60" spans="1:8" x14ac:dyDescent="0.2">
      <c r="A60" s="2" t="s">
        <v>113</v>
      </c>
      <c r="B60" s="3" t="s">
        <v>51</v>
      </c>
      <c r="C60" s="4">
        <v>1489078.5</v>
      </c>
      <c r="D60" s="4">
        <v>1354394.8726700002</v>
      </c>
      <c r="E60" s="4"/>
      <c r="F60" s="4"/>
      <c r="G60" s="4"/>
      <c r="H60" s="4">
        <f>D60/C60*100</f>
        <v>90.955236588937396</v>
      </c>
    </row>
    <row r="61" spans="1:8" x14ac:dyDescent="0.2">
      <c r="A61" s="2" t="s">
        <v>114</v>
      </c>
      <c r="B61" s="3" t="s">
        <v>52</v>
      </c>
      <c r="C61" s="4">
        <v>2360157.2000000002</v>
      </c>
      <c r="D61" s="4">
        <v>2184219.5679799998</v>
      </c>
      <c r="E61" s="4"/>
      <c r="F61" s="4"/>
      <c r="G61" s="4"/>
      <c r="H61" s="4">
        <f>D61/C61*100</f>
        <v>92.54551213707289</v>
      </c>
    </row>
    <row r="62" spans="1:8" x14ac:dyDescent="0.2">
      <c r="A62" s="2" t="s">
        <v>115</v>
      </c>
      <c r="B62" s="3" t="s">
        <v>53</v>
      </c>
      <c r="C62" s="4">
        <v>47643.199999999997</v>
      </c>
      <c r="D62" s="4">
        <v>47355.803869999996</v>
      </c>
      <c r="E62" s="4"/>
      <c r="F62" s="4"/>
      <c r="G62" s="4"/>
      <c r="H62" s="4">
        <f>D62/C62*100</f>
        <v>99.396774083185008</v>
      </c>
    </row>
    <row r="63" spans="1:8" s="16" customFormat="1" x14ac:dyDescent="0.2">
      <c r="A63" s="2" t="s">
        <v>116</v>
      </c>
      <c r="B63" s="3" t="s">
        <v>54</v>
      </c>
      <c r="C63" s="4">
        <v>180596.3</v>
      </c>
      <c r="D63" s="4">
        <v>180595.20580000003</v>
      </c>
      <c r="E63" s="4"/>
      <c r="F63" s="4"/>
      <c r="G63" s="4"/>
      <c r="H63" s="4">
        <f>D63/C63*100</f>
        <v>99.999394118262686</v>
      </c>
    </row>
    <row r="64" spans="1:8" x14ac:dyDescent="0.2">
      <c r="A64" s="2" t="s">
        <v>117</v>
      </c>
      <c r="B64" s="3" t="s">
        <v>55</v>
      </c>
      <c r="C64" s="4">
        <v>387711.3</v>
      </c>
      <c r="D64" s="4">
        <v>384845.32585000002</v>
      </c>
      <c r="E64" s="4"/>
      <c r="F64" s="4"/>
      <c r="G64" s="4"/>
      <c r="H64" s="4">
        <f>D64/C64*100</f>
        <v>99.260796848067116</v>
      </c>
    </row>
    <row r="65" spans="1:8" ht="25.5" x14ac:dyDescent="0.2">
      <c r="A65" s="2" t="s">
        <v>151</v>
      </c>
      <c r="B65" s="3" t="s">
        <v>56</v>
      </c>
      <c r="C65" s="4">
        <v>117045.8</v>
      </c>
      <c r="D65" s="4">
        <v>115453.23633</v>
      </c>
      <c r="E65" s="4"/>
      <c r="F65" s="4"/>
      <c r="G65" s="4"/>
      <c r="H65" s="4">
        <f>D65/C65*100</f>
        <v>98.639367093906827</v>
      </c>
    </row>
    <row r="66" spans="1:8" x14ac:dyDescent="0.2">
      <c r="A66" s="2" t="s">
        <v>118</v>
      </c>
      <c r="B66" s="3" t="s">
        <v>57</v>
      </c>
      <c r="C66" s="4">
        <v>1250730.3</v>
      </c>
      <c r="D66" s="4">
        <v>986774.60458000004</v>
      </c>
      <c r="E66" s="4"/>
      <c r="F66" s="4"/>
      <c r="G66" s="4"/>
      <c r="H66" s="4">
        <f>D66/C66*100</f>
        <v>78.895874240833535</v>
      </c>
    </row>
    <row r="67" spans="1:8" x14ac:dyDescent="0.2">
      <c r="A67" s="23" t="s">
        <v>145</v>
      </c>
      <c r="B67" s="24" t="s">
        <v>58</v>
      </c>
      <c r="C67" s="22">
        <f>C68+C69+C70+C71+C72</f>
        <v>15737961.699999999</v>
      </c>
      <c r="D67" s="22">
        <v>15623540.30779</v>
      </c>
      <c r="E67" s="22"/>
      <c r="F67" s="22"/>
      <c r="G67" s="22"/>
      <c r="H67" s="22">
        <f>D67/C67*100</f>
        <v>99.272959266319731</v>
      </c>
    </row>
    <row r="68" spans="1:8" s="16" customFormat="1" x14ac:dyDescent="0.2">
      <c r="A68" s="2" t="s">
        <v>119</v>
      </c>
      <c r="B68" s="3" t="s">
        <v>59</v>
      </c>
      <c r="C68" s="4">
        <v>123776</v>
      </c>
      <c r="D68" s="4">
        <v>123768.94756999999</v>
      </c>
      <c r="E68" s="4"/>
      <c r="F68" s="4"/>
      <c r="G68" s="4"/>
      <c r="H68" s="4">
        <f>D68/C68*100</f>
        <v>99.994302263766798</v>
      </c>
    </row>
    <row r="69" spans="1:8" x14ac:dyDescent="0.2">
      <c r="A69" s="2" t="s">
        <v>120</v>
      </c>
      <c r="B69" s="3" t="s">
        <v>60</v>
      </c>
      <c r="C69" s="4">
        <v>1838696.7</v>
      </c>
      <c r="D69" s="4">
        <v>1836792.4661600001</v>
      </c>
      <c r="E69" s="4"/>
      <c r="F69" s="4"/>
      <c r="G69" s="4"/>
      <c r="H69" s="4">
        <f>D69/C69*100</f>
        <v>99.896435674246874</v>
      </c>
    </row>
    <row r="70" spans="1:8" x14ac:dyDescent="0.2">
      <c r="A70" s="2" t="s">
        <v>121</v>
      </c>
      <c r="B70" s="3" t="s">
        <v>61</v>
      </c>
      <c r="C70" s="4">
        <v>10690927.800000001</v>
      </c>
      <c r="D70" s="4">
        <v>10599513.12039</v>
      </c>
      <c r="E70" s="4"/>
      <c r="F70" s="4"/>
      <c r="G70" s="4"/>
      <c r="H70" s="4">
        <f>D70/C70*100</f>
        <v>99.144932214302301</v>
      </c>
    </row>
    <row r="71" spans="1:8" s="16" customFormat="1" x14ac:dyDescent="0.2">
      <c r="A71" s="2" t="s">
        <v>122</v>
      </c>
      <c r="B71" s="3" t="s">
        <v>62</v>
      </c>
      <c r="C71" s="4">
        <v>2713045.2</v>
      </c>
      <c r="D71" s="4">
        <v>2694805.75814</v>
      </c>
      <c r="E71" s="4"/>
      <c r="F71" s="4"/>
      <c r="G71" s="4"/>
      <c r="H71" s="4">
        <f>D71/C71*100</f>
        <v>99.32771330680373</v>
      </c>
    </row>
    <row r="72" spans="1:8" x14ac:dyDescent="0.2">
      <c r="A72" s="2" t="s">
        <v>123</v>
      </c>
      <c r="B72" s="3" t="s">
        <v>63</v>
      </c>
      <c r="C72" s="4">
        <v>371516</v>
      </c>
      <c r="D72" s="4">
        <v>368660.01552999998</v>
      </c>
      <c r="E72" s="4"/>
      <c r="F72" s="4"/>
      <c r="G72" s="4"/>
      <c r="H72" s="4">
        <f>D72/C72*100</f>
        <v>99.231262053316669</v>
      </c>
    </row>
    <row r="73" spans="1:8" x14ac:dyDescent="0.2">
      <c r="A73" s="23" t="s">
        <v>124</v>
      </c>
      <c r="B73" s="24" t="s">
        <v>64</v>
      </c>
      <c r="C73" s="22">
        <f>C74+C75+C76</f>
        <v>770348.70000000007</v>
      </c>
      <c r="D73" s="22">
        <v>618030.07873000007</v>
      </c>
      <c r="E73" s="22"/>
      <c r="F73" s="22"/>
      <c r="G73" s="22"/>
      <c r="H73" s="22">
        <f>D73/C73*100</f>
        <v>80.22731507562743</v>
      </c>
    </row>
    <row r="74" spans="1:8" x14ac:dyDescent="0.2">
      <c r="A74" s="2" t="s">
        <v>125</v>
      </c>
      <c r="B74" s="3" t="s">
        <v>65</v>
      </c>
      <c r="C74" s="4">
        <v>384290.5</v>
      </c>
      <c r="D74" s="4">
        <v>232871.80177000002</v>
      </c>
      <c r="E74" s="4"/>
      <c r="F74" s="4"/>
      <c r="G74" s="4"/>
      <c r="H74" s="4">
        <f>D74/C74*100</f>
        <v>60.597855468714421</v>
      </c>
    </row>
    <row r="75" spans="1:8" x14ac:dyDescent="0.2">
      <c r="A75" s="2" t="s">
        <v>126</v>
      </c>
      <c r="B75" s="3" t="s">
        <v>66</v>
      </c>
      <c r="C75" s="4">
        <v>362108.3</v>
      </c>
      <c r="D75" s="4">
        <v>361360.93885000004</v>
      </c>
      <c r="E75" s="4"/>
      <c r="F75" s="4"/>
      <c r="G75" s="4"/>
      <c r="H75" s="4">
        <f>D75/C75*100</f>
        <v>99.793608390086632</v>
      </c>
    </row>
    <row r="76" spans="1:8" x14ac:dyDescent="0.2">
      <c r="A76" s="2" t="s">
        <v>127</v>
      </c>
      <c r="B76" s="3" t="s">
        <v>67</v>
      </c>
      <c r="C76" s="4">
        <v>23949.9</v>
      </c>
      <c r="D76" s="4">
        <v>23797.338110000001</v>
      </c>
      <c r="E76" s="4"/>
      <c r="F76" s="4"/>
      <c r="G76" s="4"/>
      <c r="H76" s="4">
        <f>D76/C76*100</f>
        <v>99.362995711881879</v>
      </c>
    </row>
    <row r="77" spans="1:8" x14ac:dyDescent="0.2">
      <c r="A77" s="23" t="s">
        <v>128</v>
      </c>
      <c r="B77" s="24" t="s">
        <v>68</v>
      </c>
      <c r="C77" s="22">
        <v>172314.4</v>
      </c>
      <c r="D77" s="22">
        <v>172228.0705</v>
      </c>
      <c r="E77" s="22"/>
      <c r="F77" s="22"/>
      <c r="G77" s="22"/>
      <c r="H77" s="22">
        <f>D77/C77*100</f>
        <v>99.949900008356821</v>
      </c>
    </row>
    <row r="78" spans="1:8" x14ac:dyDescent="0.2">
      <c r="A78" s="2" t="s">
        <v>159</v>
      </c>
      <c r="B78" s="3" t="s">
        <v>164</v>
      </c>
      <c r="C78" s="4">
        <v>23700.5</v>
      </c>
      <c r="D78" s="4">
        <v>23700.5</v>
      </c>
      <c r="E78" s="4"/>
      <c r="F78" s="4"/>
      <c r="G78" s="4"/>
      <c r="H78" s="4">
        <f>D78/C78*100</f>
        <v>100</v>
      </c>
    </row>
    <row r="79" spans="1:8" s="16" customFormat="1" x14ac:dyDescent="0.2">
      <c r="A79" s="2" t="s">
        <v>129</v>
      </c>
      <c r="B79" s="3" t="s">
        <v>69</v>
      </c>
      <c r="C79" s="4">
        <v>37728.699999999997</v>
      </c>
      <c r="D79" s="4">
        <v>37728.699999999997</v>
      </c>
      <c r="E79" s="4"/>
      <c r="F79" s="4"/>
      <c r="G79" s="4"/>
      <c r="H79" s="4">
        <f>D79/C79*100</f>
        <v>100</v>
      </c>
    </row>
    <row r="80" spans="1:8" x14ac:dyDescent="0.2">
      <c r="A80" s="2" t="s">
        <v>130</v>
      </c>
      <c r="B80" s="3" t="s">
        <v>70</v>
      </c>
      <c r="C80" s="4">
        <v>110885.2</v>
      </c>
      <c r="D80" s="4">
        <v>110798.8705</v>
      </c>
      <c r="E80" s="4"/>
      <c r="F80" s="4"/>
      <c r="G80" s="4"/>
      <c r="H80" s="4">
        <f>D80/C80*100</f>
        <v>99.922145155530231</v>
      </c>
    </row>
    <row r="81" spans="1:8" x14ac:dyDescent="0.2">
      <c r="A81" s="23" t="s">
        <v>131</v>
      </c>
      <c r="B81" s="24" t="s">
        <v>71</v>
      </c>
      <c r="C81" s="22">
        <v>148000</v>
      </c>
      <c r="D81" s="22">
        <v>118738.78368000001</v>
      </c>
      <c r="E81" s="22"/>
      <c r="F81" s="22"/>
      <c r="G81" s="22"/>
      <c r="H81" s="22">
        <f>D81/C81*100</f>
        <v>80.228907891891893</v>
      </c>
    </row>
    <row r="82" spans="1:8" s="16" customFormat="1" x14ac:dyDescent="0.2">
      <c r="A82" s="2" t="s">
        <v>132</v>
      </c>
      <c r="B82" s="3" t="s">
        <v>72</v>
      </c>
      <c r="C82" s="4">
        <v>148000</v>
      </c>
      <c r="D82" s="4">
        <v>118738.78368000001</v>
      </c>
      <c r="E82" s="4"/>
      <c r="F82" s="4"/>
      <c r="G82" s="4"/>
      <c r="H82" s="4">
        <f>D82/C82*100</f>
        <v>80.228907891891893</v>
      </c>
    </row>
    <row r="83" spans="1:8" ht="25.5" x14ac:dyDescent="0.2">
      <c r="A83" s="23" t="s">
        <v>152</v>
      </c>
      <c r="B83" s="24" t="s">
        <v>73</v>
      </c>
      <c r="C83" s="22">
        <f>C84+C85+C86</f>
        <v>2596378.7000000002</v>
      </c>
      <c r="D83" s="22">
        <v>2508538.10201</v>
      </c>
      <c r="E83" s="22"/>
      <c r="F83" s="22"/>
      <c r="G83" s="22"/>
      <c r="H83" s="22">
        <f>D83/C83*100</f>
        <v>96.616803319561967</v>
      </c>
    </row>
    <row r="84" spans="1:8" ht="25.5" x14ac:dyDescent="0.2">
      <c r="A84" s="2" t="s">
        <v>133</v>
      </c>
      <c r="B84" s="3" t="s">
        <v>74</v>
      </c>
      <c r="C84" s="4">
        <v>1064104.1000000001</v>
      </c>
      <c r="D84" s="4">
        <v>1063211.8999999999</v>
      </c>
      <c r="E84" s="4"/>
      <c r="F84" s="4"/>
      <c r="G84" s="4"/>
      <c r="H84" s="4">
        <f>D84/C84*100</f>
        <v>99.916154819815077</v>
      </c>
    </row>
    <row r="85" spans="1:8" x14ac:dyDescent="0.2">
      <c r="A85" s="2" t="s">
        <v>134</v>
      </c>
      <c r="B85" s="3" t="s">
        <v>75</v>
      </c>
      <c r="C85" s="4">
        <v>802909.6</v>
      </c>
      <c r="D85" s="4">
        <v>774122.2</v>
      </c>
      <c r="E85" s="4"/>
      <c r="F85" s="4"/>
      <c r="G85" s="4"/>
      <c r="H85" s="4">
        <f>D85/C85*100</f>
        <v>96.414615045081035</v>
      </c>
    </row>
    <row r="86" spans="1:8" x14ac:dyDescent="0.2">
      <c r="A86" s="2" t="s">
        <v>135</v>
      </c>
      <c r="B86" s="3" t="s">
        <v>76</v>
      </c>
      <c r="C86" s="4">
        <v>729365</v>
      </c>
      <c r="D86" s="4">
        <v>671204.00200999994</v>
      </c>
      <c r="E86" s="4"/>
      <c r="F86" s="4"/>
      <c r="G86" s="4"/>
      <c r="H86" s="4">
        <f>D86/C86*100</f>
        <v>92.025803542807765</v>
      </c>
    </row>
  </sheetData>
  <autoFilter ref="A6:H86"/>
  <mergeCells count="9">
    <mergeCell ref="H4:H5"/>
    <mergeCell ref="A1:E1"/>
    <mergeCell ref="C4:C5"/>
    <mergeCell ref="D4:D5"/>
    <mergeCell ref="A4:A5"/>
    <mergeCell ref="E4:E5"/>
    <mergeCell ref="G4:G5"/>
    <mergeCell ref="B4:B5"/>
    <mergeCell ref="F4:F5"/>
  </mergeCells>
  <printOptions gridLinesSet="0"/>
  <pageMargins left="0.39370078740157483" right="0.39370078740157483" top="0.27559055118110237" bottom="0.39370078740157483" header="0" footer="0"/>
  <pageSetup paperSize="9" scale="98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01.01.2019</vt:lpstr>
      <vt:lpstr>'на 01.01.2019'!Заголовки_для_печати</vt:lpstr>
      <vt:lpstr>'на 01.01.2019'!Область_печати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Елена Чижова</cp:lastModifiedBy>
  <cp:lastPrinted>2019-04-02T09:20:17Z</cp:lastPrinted>
  <dcterms:created xsi:type="dcterms:W3CDTF">1999-06-18T11:49:53Z</dcterms:created>
  <dcterms:modified xsi:type="dcterms:W3CDTF">2019-11-22T09:17:52Z</dcterms:modified>
</cp:coreProperties>
</file>