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825" windowWidth="11805" windowHeight="5685" activeTab="0"/>
  </bookViews>
  <sheets>
    <sheet name="01.01.2018" sheetId="1" r:id="rId1"/>
  </sheets>
  <definedNames>
    <definedName name="_xlnm._FilterDatabase" localSheetId="0" hidden="1">'01.01.2018'!$A$6:$G$821</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ol1">#REF!</definedName>
    <definedName name="col10">#REF!</definedName>
    <definedName name="col11">#REF!</definedName>
    <definedName name="col12">#REF!</definedName>
    <definedName name="col13">#REF!</definedName>
    <definedName name="col14">#REF!</definedName>
    <definedName name="col15">#REF!</definedName>
    <definedName name="col16">#REF!</definedName>
    <definedName name="col17">#REF!</definedName>
    <definedName name="col18">#REF!</definedName>
    <definedName name="col19">#REF!</definedName>
    <definedName name="col2">#REF!</definedName>
    <definedName name="col20">#REF!</definedName>
    <definedName name="col21">#REF!</definedName>
    <definedName name="col22">#REF!</definedName>
    <definedName name="col23">#REF!</definedName>
    <definedName name="col24">#REF!</definedName>
    <definedName name="col25">#REF!</definedName>
    <definedName name="col26">#REF!</definedName>
    <definedName name="col27">#REF!</definedName>
    <definedName name="col28">#REF!</definedName>
    <definedName name="col29">#REF!</definedName>
    <definedName name="col3">#REF!</definedName>
    <definedName name="col4">#REF!</definedName>
    <definedName name="col5">#REF!</definedName>
    <definedName name="col6">#REF!</definedName>
    <definedName name="col7">#REF!</definedName>
    <definedName name="col8">#REF!</definedName>
    <definedName name="col9">#REF!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1">#REF!</definedName>
    <definedName name="End10">#REF!</definedName>
    <definedName name="End2">#REF!</definedName>
    <definedName name="End3">#REF!</definedName>
    <definedName name="End4">#REF!</definedName>
    <definedName name="End5">#REF!</definedName>
    <definedName name="End6">#REF!</definedName>
    <definedName name="End7">#REF!</definedName>
    <definedName name="End8">#REF!</definedName>
    <definedName name="End9">#REF!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'01.01.2018'!$3:$6</definedName>
    <definedName name="_xlnm.Print_Area" localSheetId="0">'01.01.2018'!$A$1:$G$823</definedName>
  </definedNames>
  <calcPr fullCalcOnLoad="1"/>
</workbook>
</file>

<file path=xl/sharedStrings.xml><?xml version="1.0" encoding="utf-8"?>
<sst xmlns="http://schemas.openxmlformats.org/spreadsheetml/2006/main" count="1789" uniqueCount="1632">
  <si>
    <t>Исполнено</t>
  </si>
  <si>
    <t>Наименование показателя</t>
  </si>
  <si>
    <t>Консолидированный бюджет</t>
  </si>
  <si>
    <t>Код по бюджетной классификации</t>
  </si>
  <si>
    <t>Утверждено</t>
  </si>
  <si>
    <t>% исполнения</t>
  </si>
  <si>
    <t>2</t>
  </si>
  <si>
    <t>тыс. рублей</t>
  </si>
  <si>
    <t>Факт за аналогичный период прошлого года</t>
  </si>
  <si>
    <t>Темп роста поступлений к аналогичному периоду прошлого года, %</t>
  </si>
  <si>
    <t>Справочно</t>
  </si>
  <si>
    <t>Заместитель начальника  управления сводного бюджетного планирования 
и анализа исполнения бюджета</t>
  </si>
  <si>
    <t>Г.А. Яковлева</t>
  </si>
  <si>
    <t>СВОДКА ОБ ИСПОЛНЕНИИ КОНСОЛИДИРОВАННОГО БЮДЖЕТА ТВЕРСКОЙ ОБЛАСТИ
НА 1 января 2018 ГОДА</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</si>
  <si>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</si>
  <si>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</si>
  <si>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</si>
  <si>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</si>
  <si>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</si>
  <si>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</si>
  <si>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</si>
  <si>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</si>
  <si>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</si>
  <si>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</si>
  <si>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</si>
  <si>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</si>
  <si>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</si>
  <si>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</si>
  <si>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</si>
  <si>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</si>
  <si>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</si>
  <si>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</si>
  <si>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</si>
  <si>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</si>
  <si>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</si>
  <si>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</si>
  <si>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</si>
  <si>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</si>
  <si>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на средние дистилляты, производимые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</si>
  <si>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</si>
  <si>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</si>
  <si>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</si>
  <si>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</si>
  <si>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</si>
  <si>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</si>
  <si>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</si>
  <si>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</si>
  <si>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</si>
  <si>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</si>
  <si>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</si>
  <si>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Единый сельскохозяйственный налог (за налоговые периоды, истекшие до 1 января 2011 года)</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</si>
  <si>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</si>
  <si>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</si>
  <si>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 5</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</si>
  <si>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</si>
  <si>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</si>
  <si>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</si>
  <si>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</si>
  <si>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</si>
  <si>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</si>
  <si>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</si>
  <si>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</si>
  <si>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</si>
  <si>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</si>
  <si>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</si>
  <si>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</si>
  <si>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</si>
  <si>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</si>
  <si>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</si>
  <si>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</si>
  <si>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</si>
  <si>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</si>
  <si>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</si>
  <si>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</si>
  <si>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</si>
  <si>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</si>
  <si>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</si>
  <si>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</si>
  <si>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</si>
  <si>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</si>
  <si>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</si>
  <si>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</si>
  <si>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</si>
  <si>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</si>
  <si>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</si>
  <si>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</si>
  <si>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</si>
  <si>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</si>
  <si>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</si>
  <si>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</si>
  <si>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</si>
  <si>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</si>
  <si>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</si>
  <si>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</si>
  <si>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</si>
  <si>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</si>
  <si>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</si>
  <si>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</si>
  <si>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</si>
  <si>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</si>
  <si>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</si>
  <si>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</si>
  <si>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</si>
  <si>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</si>
  <si>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</si>
  <si>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</si>
  <si>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</si>
  <si>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</si>
  <si>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</si>
  <si>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</si>
  <si>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</si>
  <si>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</si>
  <si>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</si>
  <si>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</si>
  <si>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</si>
  <si>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</si>
  <si>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</si>
  <si>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</si>
  <si>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</si>
  <si>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</si>
  <si>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</si>
  <si>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</si>
  <si>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</si>
  <si>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</si>
  <si>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</si>
  <si>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Налог с имущества, переходящего в порядке наследования или дарения</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</si>
  <si>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</si>
  <si>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</si>
  <si>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</si>
  <si>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</si>
  <si>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</si>
  <si>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</si>
  <si>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</si>
  <si>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Прочие налоги и сборы (по отмененным местным налогам и сборам)</t>
  </si>
  <si>
    <t>Налог на рекламу</t>
  </si>
  <si>
    <t>Налог на рекламу, мобилизуемый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</si>
  <si>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</si>
  <si>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</si>
  <si>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</si>
  <si>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t>
  </si>
  <si>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</si>
  <si>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</si>
  <si>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</si>
  <si>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</si>
  <si>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</si>
  <si>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</si>
  <si>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</si>
  <si>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</si>
  <si>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</si>
  <si>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</si>
  <si>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</si>
  <si>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</si>
  <si>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</si>
  <si>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</si>
  <si>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</si>
  <si>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</si>
  <si>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</si>
  <si>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</si>
  <si>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</si>
  <si>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</si>
  <si>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</si>
  <si>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</si>
  <si>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</si>
  <si>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</si>
  <si>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</si>
  <si>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</si>
  <si>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</si>
  <si>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</si>
  <si>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</si>
  <si>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</si>
  <si>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</si>
  <si>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</si>
  <si>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</si>
  <si>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</si>
  <si>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</si>
  <si>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</si>
  <si>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</si>
  <si>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</si>
  <si>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</si>
  <si>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</si>
  <si>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</si>
  <si>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</si>
  <si>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</si>
  <si>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</si>
  <si>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</si>
  <si>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районов</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</si>
  <si>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сельских поселений</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</si>
  <si>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</si>
  <si>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</si>
  <si>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</si>
  <si>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</si>
  <si>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</si>
  <si>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</si>
  <si>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</si>
  <si>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</si>
  <si>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</si>
  <si>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</si>
  <si>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</si>
  <si>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</si>
  <si>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</si>
  <si>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</si>
  <si>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</si>
  <si>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</si>
  <si>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 &lt;7&gt;</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</si>
  <si>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</si>
  <si>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</si>
  <si>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</si>
  <si>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</si>
  <si>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</si>
  <si>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</si>
  <si>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</si>
  <si>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</si>
  <si>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</si>
  <si>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</si>
  <si>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</si>
  <si>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</si>
  <si>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</si>
  <si>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</si>
  <si>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</si>
  <si>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</si>
  <si>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</si>
  <si>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</si>
  <si>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</si>
  <si>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</si>
  <si>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</si>
  <si>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</si>
  <si>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</si>
  <si>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</si>
  <si>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</si>
  <si>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</si>
  <si>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</si>
  <si>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</si>
  <si>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</si>
  <si>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</si>
  <si>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</si>
  <si>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</si>
  <si>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</si>
  <si>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</si>
  <si>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</si>
  <si>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</si>
  <si>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</si>
  <si>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</si>
  <si>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</si>
  <si>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</si>
  <si>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</si>
  <si>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</si>
  <si>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</si>
  <si>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</si>
  <si>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</si>
  <si>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</si>
  <si>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</si>
  <si>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продажи квартир, находящихся в собственности городских округов</t>
  </si>
  <si>
    <t>Доходы от продажи квартир, находящихся в собственности сельских поселений</t>
  </si>
  <si>
    <t>Доходы от продажи квартир, находящихся в собственности городских поселений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</si>
  <si>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</si>
  <si>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</si>
  <si>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</si>
  <si>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</si>
  <si>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</si>
  <si>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</si>
  <si>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</si>
  <si>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</si>
  <si>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</si>
  <si>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</si>
  <si>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</si>
  <si>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</si>
  <si>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</si>
  <si>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</si>
  <si>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</si>
  <si>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</si>
  <si>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</si>
  <si>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</si>
  <si>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</si>
  <si>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</si>
  <si>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</si>
  <si>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</si>
  <si>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</si>
  <si>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</si>
  <si>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</si>
  <si>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</si>
  <si>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</si>
  <si>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</si>
  <si>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</si>
  <si>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</si>
  <si>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</si>
  <si>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</si>
  <si>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</si>
  <si>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</si>
  <si>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</si>
  <si>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</si>
  <si>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</si>
  <si>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</si>
  <si>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</si>
  <si>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</si>
  <si>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</si>
  <si>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</si>
  <si>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</si>
  <si>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</si>
  <si>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</si>
  <si>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</si>
  <si>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</si>
  <si>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</si>
  <si>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</si>
  <si>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</si>
  <si>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</si>
  <si>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</si>
  <si>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</si>
  <si>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</si>
  <si>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</si>
  <si>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</si>
  <si>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</si>
  <si>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</si>
  <si>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</si>
  <si>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</si>
  <si>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</si>
  <si>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за нарушение бюджетного законодательства (в части бюджетов городских округов)</t>
  </si>
  <si>
    <t>Денежные взыскания (штрафы) за нарушение бюджетного законодательства (в части бюджетов сельских поселений)</t>
  </si>
  <si>
    <t>Денежные взыскания (штрафы) за нарушение бюджетного законодательства (в части бюджетов городских поселений)</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</si>
  <si>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</si>
  <si>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</si>
  <si>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</si>
  <si>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</si>
  <si>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</si>
  <si>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</si>
  <si>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</si>
  <si>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</si>
  <si>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</si>
  <si>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</si>
  <si>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Доходы от возмещения ущерба при возникновении страховых случаев, когда выгодоприобретателями выступают получатели средств бюджетов сельских поселений</t>
  </si>
  <si>
    <t>Доходы от возмещения ущерба при возникновении страховых случаев, когда выгодоприобретателями выступают получатели средств бюджетов городских поселений</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</si>
  <si>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</si>
  <si>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</si>
  <si>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</si>
  <si>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</si>
  <si>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</si>
  <si>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</si>
  <si>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</si>
  <si>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Денежные взыскания (штрафы) за нарушение законодательства Российской Федерации об охране и использовании животного мира</t>
  </si>
  <si>
    <t>Денежные взыскания (штрафы) за нарушение законодательства об экологической экспертизе</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</si>
  <si>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</si>
  <si>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</si>
  <si>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</si>
  <si>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</si>
  <si>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</si>
  <si>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</si>
  <si>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</si>
  <si>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</si>
  <si>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</si>
  <si>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</si>
  <si>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</si>
  <si>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</si>
  <si>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Денежные взыскания (штрафы) за нарушение законодательства Российской Федерации о безопасности дорожного движения</t>
  </si>
  <si>
    <t>Прочие денежные взыскания (штрафы) за правонарушения в области дорожного движения</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</si>
  <si>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</si>
  <si>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</si>
  <si>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территориальных фондов обязательного медицинского страхования)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</si>
  <si>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</si>
  <si>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</si>
  <si>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</si>
  <si>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</si>
  <si>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сельских поселений</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</si>
  <si>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</si>
  <si>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</si>
  <si>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городских округов</t>
  </si>
  <si>
    <t>Суммы по искам о возмещении вреда, причиненного окружающей среде, подлежащие зачислению в бюджеты муниципальных районов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</si>
  <si>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</si>
  <si>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</si>
  <si>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</si>
  <si>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</si>
  <si>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Денежные взыскания (штрафы) за нарушение законодательства Российской Федерации об электроэнергетике</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</si>
  <si>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</si>
  <si>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</si>
  <si>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</si>
  <si>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Денежные взыскания (штрафы) за нарушения законодательства Российской Федерации о промышленной безопасности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</si>
  <si>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</si>
  <si>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</si>
  <si>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Денежные взыскания (штрафы) за нарушения правил перевозок пассажиров и багажа легковым такси</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</si>
  <si>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</si>
  <si>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</si>
  <si>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</si>
  <si>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</si>
  <si>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</si>
  <si>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</si>
  <si>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поступления от денежных взысканий (штрафов) и иных сумм в возмещение ущерба, зачисляемые в бюджеты городских округов</t>
  </si>
  <si>
    <t>Прочие поступления от денежных взысканий (штрафов) и иных сумм в возмещение ущерба,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</si>
  <si>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сельских поселений</t>
  </si>
  <si>
    <t>Прочие поступления от денежных взысканий (штрафов) и иных сумм в возмещение ущерба, зачисляемые в бюджеты городских поселений</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</si>
  <si>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</si>
  <si>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</si>
  <si>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</si>
  <si>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</si>
  <si>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</si>
  <si>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</si>
  <si>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Невыясненные поступления, зачисляемые в бюджеты городских поселений</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</si>
  <si>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</si>
  <si>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</si>
  <si>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</si>
  <si>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муниципальных районов</t>
  </si>
  <si>
    <t>Прочие неналоговые доходы бюджетов сельских поселений</t>
  </si>
  <si>
    <t>Прочие неналоговые доходы бюджетов городских поселений</t>
  </si>
  <si>
    <t>Средства самообложения граждан</t>
  </si>
  <si>
    <t>Средства самообложения граждан, зачисляемые в бюджеты сельских поселений</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</si>
  <si>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</si>
  <si>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</si>
  <si>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</si>
  <si>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</si>
  <si>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</si>
  <si>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</si>
  <si>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</si>
  <si>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Дотации бюджетам на частичную компенсацию дополнительных расходов на повышение оплаты труда работников бюджетной сферы</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</si>
  <si>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</si>
  <si>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</si>
  <si>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</si>
  <si>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</si>
  <si>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реализацию федеральных целевых программ</t>
  </si>
  <si>
    <t>Субсидии бюджетам субъектов Российской Федерации на реализацию федеральных целевых программ</t>
  </si>
  <si>
    <t>Субсидии бюджетам муниципальных районов на реализацию федеральных целевых программ</t>
  </si>
  <si>
    <t>Субсидии бюджетам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</si>
  <si>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</si>
  <si>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</si>
  <si>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</si>
  <si>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</si>
  <si>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</si>
  <si>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</si>
  <si>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</si>
  <si>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</si>
  <si>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</si>
  <si>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</si>
  <si>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</si>
  <si>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</si>
  <si>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</si>
  <si>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</si>
  <si>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</si>
  <si>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</si>
  <si>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</si>
  <si>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</si>
  <si>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подготовку и проведение празднования на федеральном уровне памятных дат субъектов Российской Федерации</t>
  </si>
  <si>
    <t>Субсидии бюджетам субъектов Российской Федерации на подготовку и проведение празднования на федеральном уровне памятных дат субъектов Российской Федерации</t>
  </si>
  <si>
    <t>Субсидии бюджетам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</si>
  <si>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</si>
  <si>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</si>
  <si>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</si>
  <si>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на поддержку отрасли культуры</t>
  </si>
  <si>
    <t>Субсидия бюджетам субъектов Российской Федерации на поддержку отрасли культуры</t>
  </si>
  <si>
    <t>Субсидия бюджетам городских округов на поддержку отрасли культуры</t>
  </si>
  <si>
    <t>Субсидия бюджетам муниципальных районов на поддержку отрасли культуры</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</si>
  <si>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</si>
  <si>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</si>
  <si>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</si>
  <si>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</si>
  <si>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</si>
  <si>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</si>
  <si>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</si>
  <si>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</si>
  <si>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Субсидии бюджетам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</si>
  <si>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Субсидии бюджетам субъектов Российской Федерации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</si>
  <si>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</si>
  <si>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</si>
  <si>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</si>
  <si>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</si>
  <si>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</si>
  <si>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на поддержку обустройства мест массового отдыха населения (городских парков)</t>
  </si>
  <si>
    <t>Субсидии бюджетам субъектов Российской Федерации на поддержку обустройства мест массового отдыха населения (городских парков)</t>
  </si>
  <si>
    <t>Прочие субсидии</t>
  </si>
  <si>
    <t>Прочие субсидии бюджетам городских округов</t>
  </si>
  <si>
    <t>Прочие субсидии бюджетам муниципальных районов</t>
  </si>
  <si>
    <t>Прочие субсидии бюджетам сельских поселений</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</si>
  <si>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</si>
  <si>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</si>
  <si>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</si>
  <si>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</si>
  <si>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</si>
  <si>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</si>
  <si>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</si>
  <si>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</si>
  <si>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</si>
  <si>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</si>
  <si>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</si>
  <si>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</si>
  <si>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</si>
  <si>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</si>
  <si>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</si>
  <si>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</si>
  <si>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</si>
  <si>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</si>
  <si>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</si>
  <si>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</si>
  <si>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</si>
  <si>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</si>
  <si>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</si>
  <si>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</si>
  <si>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</si>
  <si>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</si>
  <si>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</si>
  <si>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</si>
  <si>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</si>
  <si>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</si>
  <si>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</si>
  <si>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</si>
  <si>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</si>
  <si>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</si>
  <si>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</si>
  <si>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</si>
  <si>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</si>
  <si>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</si>
  <si>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</si>
  <si>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</si>
  <si>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</si>
  <si>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</si>
  <si>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</si>
  <si>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</si>
  <si>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</si>
  <si>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</si>
  <si>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Межбюджетные трансферты, передаваемые бюджетам на финансовое обеспечение дорожной деятельности</t>
  </si>
  <si>
    <t>Межбюджетные трансферты, передаваемые бюджетам субъектов Российской Федерации на финансовое обеспечение дорожной деятельности</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</si>
  <si>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</si>
  <si>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</si>
  <si>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</si>
  <si>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Прочие межбюджетные трансферты, передаваемые бюджетам городских округов</t>
  </si>
  <si>
    <t>Прочие межбюджетные трансферты, передаваемые бюджетам сельских поселений</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</si>
  <si>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</si>
  <si>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</si>
  <si>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</si>
  <si>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</si>
  <si>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</si>
  <si>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</si>
  <si>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Безвозмездные поступления от негосударственных организаций в бюджеты городских округов</t>
  </si>
  <si>
    <t>Предоставление негосударственными организациями грантов для получателей средств бюджетов городских округов</t>
  </si>
  <si>
    <t>Поступления от денежных пожертвований, предоставляемых негосударственными организациями получателям средств бюджетов городских округов</t>
  </si>
  <si>
    <t>Прочие безвозмездные поступления от негосударственных организаций в бюджеты городских округов</t>
  </si>
  <si>
    <t>Безвозмездные поступления от негосударственных организаций в бюджеты муниципальных районов</t>
  </si>
  <si>
    <t>Безвозмездные поступления от негосударственных организаций в бюджеты сельских поселений</t>
  </si>
  <si>
    <t>Безвозмездные поступления от негосударственных организаций в бюджеты городских поселений</t>
  </si>
  <si>
    <t>Предоставление негосударственными организациями грантов для получателей средств бюджетов муниципальных районов</t>
  </si>
  <si>
    <t>Прочие 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</si>
  <si>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сельских поселений</t>
  </si>
  <si>
    <t>Прочие безвозмездные поступления от негосударственных организаций в бюджеты городских поселений</t>
  </si>
  <si>
    <t>ПРОЧИЕ БЕЗВОЗМЕЗДНЫЕ ПОСТУПЛЕНИЯ</t>
  </si>
  <si>
    <t>Прочие безвозмездные поступления в бюджеты субъектов Российской Федерации</t>
  </si>
  <si>
    <t>Поступления от денежных пожертвований, предоставляемых физическими лицами получателям средств бюджетов субъектов Российской Федерации</t>
  </si>
  <si>
    <t>Прочие безвозмездные поступления в бюджеты городских округов</t>
  </si>
  <si>
    <t>Поступления от денежных пожертвований, предоставляемых физическими лицами получателям средств бюджетов городских округов</t>
  </si>
  <si>
    <t>Прочие безвозмездные поступления в бюджеты муниципальных районов</t>
  </si>
  <si>
    <t>Прочие безвозмездные поступления в бюджеты сельских поселений</t>
  </si>
  <si>
    <t>Прочие безвозмездные поступления в бюджеты городских поселений</t>
  </si>
  <si>
    <t>Поступления от денежных пожертвований, предоставляемых физическими лицами получателям средств бюджетов муниципальных районов</t>
  </si>
  <si>
    <t>Поступления от денежных пожертвований, предоставляемых физическими лицами получателям средств бюджетов сельских поселений</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</si>
  <si>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</si>
  <si>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</si>
  <si>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</si>
  <si>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</si>
  <si>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</si>
  <si>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территориальных фондов обязательного медицинского страхования от возврата остатков субсидий, субвенций и иных межбюджетных трансфертов, имеющих целевое назначение, прошлых лет</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</si>
  <si>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</si>
  <si>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</si>
  <si>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</si>
  <si>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</si>
  <si>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</si>
  <si>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</si>
  <si>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</si>
  <si>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</si>
  <si>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</si>
  <si>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Доходы бюджетов городских округов от возврата иными организациями остатков субсидий прошлых лет</t>
  </si>
  <si>
    <t>Доходы бюджетов муниципальных районов от возврата организациями остатков субсидий прошлых лет</t>
  </si>
  <si>
    <t>Доходы бюджетов сельских поселений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</si>
  <si>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</si>
  <si>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Доходы бюджетов сельских поселений от возврата бюджетными учреждениями остатков субсидий прошлых лет</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</si>
  <si>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</si>
  <si>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Доходы бюджетов субъектов Российской Федерации от возврата остатков субсидий на мероприятия государственной программы Российской Федерации "Доступная среда" на 2011 - 2020 годы из бюджетов муниципальных образований</t>
  </si>
  <si>
    <t>Доходы бюджетов субъектов Российской Федерации от возврата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муниципальных образований</t>
  </si>
  <si>
    <t>Доходы бюджетов субъектов Российской Федерации от возврата остатков субсидий на подготовку и проведение празднования на федеральном уровне памятных дат субъектов Российской Федерации из бюджетов муниципальных образований</t>
  </si>
  <si>
    <t>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бюджета Пенсионного фонда Российской Федерации</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</si>
  <si>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</si>
  <si>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</si>
  <si>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</si>
  <si>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</si>
  <si>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</si>
  <si>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</si>
  <si>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</si>
  <si>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субвенций и иных межбюджетных трансфертов, имеющих целевое назначение, прошлых лет из бюджетов городских округов</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</si>
  <si>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</si>
  <si>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t>
  </si>
  <si>
    <t>Возврат остатков субсидий, субвенций и иных межбюджетных трансфертов, имеющих целевое назначение, прошлых лет из бюджетов сельских поселений</t>
  </si>
  <si>
    <t>Возврат остатков субсидий, субвенций и иных межбюджетных трансфертов, имеющих целевое назначение, прошлых лет из бюджетов городских поселений</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</si>
  <si>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</si>
  <si>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</si>
  <si>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районов</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</si>
  <si>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</si>
  <si>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Возврат остатков субсидий на мероприятия государственной программы Российской Федерации "Доступная среда" на 2011 - 2020 годы из бюджетов муниципальных районов</t>
  </si>
  <si>
    <t>Возврат остатков субсидий на поддержку племенного животноводства из бюджетов субъектов Российской Федерации</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</si>
  <si>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</si>
  <si>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</si>
  <si>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</si>
  <si>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</si>
  <si>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Возврат остатков субсидий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</si>
  <si>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</si>
  <si>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</si>
  <si>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субъектов Российской Федерации</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</si>
  <si>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муниципальных районов</t>
  </si>
  <si>
    <t>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субъектов Российской Федерации</t>
  </si>
  <si>
    <t>Возврат остатков субсидий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из бюджетов субъектов Российской Федерации</t>
  </si>
  <si>
    <t>Возврат остатков субсидий на подготовку и проведение празднования на федеральном уровне памятных дат субъектов Российской Федерации из бюджетов субъектов Российской Федерации</t>
  </si>
  <si>
    <t>Возврат остатков субсидий на подготовку и проведение празднования на федеральном уровне памятных дат субъектов Российской Федерации из бюджетов городских округов</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</si>
  <si>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</si>
  <si>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субъектов Российской Федерации</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</si>
  <si>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субъектов Российской Федерации</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</si>
  <si>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2014 - 2016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</si>
  <si>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</si>
  <si>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субвенций прошлых лет на финансовое обеспечение организации обязательного медицинского страхования на территориях субъектов Российской Федерации в бюджет Федерального фонда обязательного медицинского страхования из бюджетов территориальных фондов обязательного медицинского страхования</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</si>
  <si>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</si>
  <si>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</si>
  <si>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</si>
  <si>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</si>
  <si>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Возврат остатков прочих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 в бюджеты субъектов Российской Федерации</t>
  </si>
  <si>
    <t>Возврат остатков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 в бюджеты территориальных фондов обязательного медицинского страхования</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</si>
  <si>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</si>
  <si>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</si>
  <si>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</si>
  <si>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</si>
  <si>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</si>
  <si>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</si>
  <si>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</si>
  <si>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</si>
  <si>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</si>
  <si>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</si>
  <si>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</si>
  <si>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</si>
  <si>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</si>
  <si>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</si>
  <si>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</si>
  <si>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</si>
  <si>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00010302110010000110</t>
  </si>
  <si>
    <t>00010302120010000110</t>
  </si>
  <si>
    <t>00010302130010000110</t>
  </si>
  <si>
    <t>00010302140010000110</t>
  </si>
  <si>
    <t>00010302230010000110</t>
  </si>
  <si>
    <t>00010302240010000110</t>
  </si>
  <si>
    <t>00010302250010000110</t>
  </si>
  <si>
    <t>00010302260010000110</t>
  </si>
  <si>
    <t>00010302330010000110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</si>
  <si>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</si>
  <si>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</si>
  <si>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</si>
  <si>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</si>
  <si>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</si>
  <si>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</si>
  <si>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</si>
  <si>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</si>
  <si>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</si>
  <si>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</si>
  <si>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</si>
  <si>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</si>
  <si>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</si>
  <si>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</si>
  <si>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00010503020010000110</t>
  </si>
  <si>
    <t>00010504000020000110</t>
  </si>
  <si>
    <t>00010504010020000110</t>
  </si>
  <si>
    <t>00010504020020000110</t>
  </si>
  <si>
    <t>00010600000000000000</t>
  </si>
  <si>
    <t>00010601000000000110</t>
  </si>
  <si>
    <t>00010601020040000110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</si>
  <si>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</si>
  <si>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</si>
  <si>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</si>
  <si>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</si>
  <si>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</si>
  <si>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</si>
  <si>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</si>
  <si>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</si>
  <si>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</si>
  <si>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</si>
  <si>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</si>
  <si>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</si>
  <si>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00010606033100000110</t>
  </si>
  <si>
    <t>00010606033130000110</t>
  </si>
  <si>
    <t>00010606040000000110</t>
  </si>
  <si>
    <t>00010606042040000110</t>
  </si>
  <si>
    <t>00010606043100000110</t>
  </si>
  <si>
    <t>00010606043130000110</t>
  </si>
  <si>
    <t>00010700000000000000</t>
  </si>
  <si>
    <t>00010701000010000110</t>
  </si>
  <si>
    <t>00010701020010000110</t>
  </si>
  <si>
    <t>00010701030010000110</t>
  </si>
  <si>
    <t>00010704000010000110</t>
  </si>
  <si>
    <t>00010704010010000110</t>
  </si>
  <si>
    <t>00010704030010000110</t>
  </si>
  <si>
    <t>00010800000000000000</t>
  </si>
  <si>
    <t>00010803000010000110</t>
  </si>
  <si>
    <t>00010803010010000110</t>
  </si>
  <si>
    <t>00010804000010000110</t>
  </si>
  <si>
    <t>00010804020010000110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</si>
  <si>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</si>
  <si>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</si>
  <si>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</si>
  <si>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</si>
  <si>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</si>
  <si>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</si>
  <si>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</si>
  <si>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</si>
  <si>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</si>
  <si>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</si>
  <si>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</si>
  <si>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</si>
  <si>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</si>
  <si>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00010807150010000110</t>
  </si>
  <si>
    <t>00010807160010000110</t>
  </si>
  <si>
    <t>00010807170010000110</t>
  </si>
  <si>
    <t>00010807172010000110</t>
  </si>
  <si>
    <t>00010807173010000110</t>
  </si>
  <si>
    <t>00010807260010000110</t>
  </si>
  <si>
    <t>00010807262010000110</t>
  </si>
  <si>
    <t>00010807280010000110</t>
  </si>
  <si>
    <t>00010807282010000110</t>
  </si>
  <si>
    <t>00010807380010000110</t>
  </si>
  <si>
    <t>00010807390010000110</t>
  </si>
  <si>
    <t>00010807400010000110</t>
  </si>
  <si>
    <t>00010900000000000000</t>
  </si>
  <si>
    <t>00010901000000000110</t>
  </si>
  <si>
    <t>00010901020040000110</t>
  </si>
  <si>
    <t>00010901030050000110</t>
  </si>
  <si>
    <t>00010903000000000110</t>
  </si>
  <si>
    <t>00010903020000000110</t>
  </si>
  <si>
    <t>00010903023010000110</t>
  </si>
  <si>
    <t>00010903080000000110</t>
  </si>
  <si>
    <t>00010903082020000110</t>
  </si>
  <si>
    <t>00010904000000000110</t>
  </si>
  <si>
    <t>00010904010020000110</t>
  </si>
  <si>
    <t>00010904020020000110</t>
  </si>
  <si>
    <t>00010904030010000110</t>
  </si>
  <si>
    <t>00010904040010000110</t>
  </si>
  <si>
    <t>00010904050000000110</t>
  </si>
  <si>
    <t>00010904052040000110</t>
  </si>
  <si>
    <t>00010904053100000110</t>
  </si>
  <si>
    <t>00010904053130000110</t>
  </si>
  <si>
    <t>00010906000020000110</t>
  </si>
  <si>
    <t>00010906010020000110</t>
  </si>
  <si>
    <t>00010906020020000110</t>
  </si>
  <si>
    <t>00010907000000000110</t>
  </si>
  <si>
    <t>00010907010000000110</t>
  </si>
  <si>
    <t>00010907012040000110</t>
  </si>
  <si>
    <t>00010907030000000110</t>
  </si>
  <si>
    <t>00010907032040000110</t>
  </si>
  <si>
    <t>00010907033050000110</t>
  </si>
  <si>
    <t>00010907050000000110</t>
  </si>
  <si>
    <t>00010907053050000110</t>
  </si>
  <si>
    <t>00011100000000000000</t>
  </si>
  <si>
    <t>00011101000000000120</t>
  </si>
  <si>
    <t>00011101020020000120</t>
  </si>
  <si>
    <t>00011101040040000120</t>
  </si>
  <si>
    <t>00011103000000000120</t>
  </si>
  <si>
    <t>00011103020020000120</t>
  </si>
  <si>
    <t>00011103050050000120</t>
  </si>
  <si>
    <t>00011105000000000120</t>
  </si>
  <si>
    <t>00011105010000000120</t>
  </si>
  <si>
    <t>00011105012040000120</t>
  </si>
  <si>
    <t>00011105013050000120</t>
  </si>
  <si>
    <t>00011105013100000120</t>
  </si>
  <si>
    <t>00011105013130000120</t>
  </si>
  <si>
    <t>00011105020000000120</t>
  </si>
  <si>
    <t>00011105022020000120</t>
  </si>
  <si>
    <t>00011105024040000120</t>
  </si>
  <si>
    <t>00011105025050000120</t>
  </si>
  <si>
    <t>00011105025100000120</t>
  </si>
  <si>
    <t>00011105025130000120</t>
  </si>
  <si>
    <t>00011105030000000120</t>
  </si>
  <si>
    <t>00011105032020000120</t>
  </si>
  <si>
    <t>00011105034040000120</t>
  </si>
  <si>
    <t>00011105035050000120</t>
  </si>
  <si>
    <t>00011105035100000120</t>
  </si>
  <si>
    <t>00011105035130000120</t>
  </si>
  <si>
    <t>00011105070000000120</t>
  </si>
  <si>
    <t>00011105072020000120</t>
  </si>
  <si>
    <t>00011105074040000120</t>
  </si>
  <si>
    <t>00011105075050000120</t>
  </si>
  <si>
    <t>00011105075100000120</t>
  </si>
  <si>
    <t>00011105075130000120</t>
  </si>
  <si>
    <t>00011105090000000120</t>
  </si>
  <si>
    <t>00011105092040000120</t>
  </si>
  <si>
    <t>00011105100020000120</t>
  </si>
  <si>
    <t>00011105300000000120</t>
  </si>
  <si>
    <t>00011105310000000120</t>
  </si>
  <si>
    <t>00011105312040000120</t>
  </si>
  <si>
    <t>00011105313100000120</t>
  </si>
  <si>
    <t>00011105313130000120</t>
  </si>
  <si>
    <t>00011105314100000120</t>
  </si>
  <si>
    <t>00011105314130000120</t>
  </si>
  <si>
    <t>00011105320000000120</t>
  </si>
  <si>
    <t>00011105322020000120</t>
  </si>
  <si>
    <t>00011105324040000120</t>
  </si>
  <si>
    <t>00011105325050000120</t>
  </si>
  <si>
    <t>00011105325100000120</t>
  </si>
  <si>
    <t>00011107000000000120</t>
  </si>
  <si>
    <t>00011107010000000120</t>
  </si>
  <si>
    <t>00011107012020000120</t>
  </si>
  <si>
    <t>00011107014040000120</t>
  </si>
  <si>
    <t>00011107015050000120</t>
  </si>
  <si>
    <t>00011107015100000120</t>
  </si>
  <si>
    <t>00011107015130000120</t>
  </si>
  <si>
    <t>00011109000000000120</t>
  </si>
  <si>
    <t>00011109040000000120</t>
  </si>
  <si>
    <t>00011109042020000120</t>
  </si>
  <si>
    <t>00011109044040000120</t>
  </si>
  <si>
    <t>00011109045050000120</t>
  </si>
  <si>
    <t>00011109045100000120</t>
  </si>
  <si>
    <t>00011109045130000120</t>
  </si>
  <si>
    <t>00011200000000000000</t>
  </si>
  <si>
    <t>00011201000010000120</t>
  </si>
  <si>
    <t>00011201010010000120</t>
  </si>
  <si>
    <t>00011201020010000120</t>
  </si>
  <si>
    <t>00011201030010000120</t>
  </si>
  <si>
    <t>00011201040010000120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</si>
  <si>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</si>
  <si>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</si>
  <si>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</si>
  <si>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</si>
  <si>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</si>
  <si>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</si>
  <si>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</si>
  <si>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</si>
  <si>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</si>
  <si>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</si>
  <si>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</si>
  <si>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</si>
  <si>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</si>
  <si>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</si>
  <si>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</si>
  <si>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</si>
  <si>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</si>
  <si>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</si>
  <si>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</si>
  <si>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</si>
  <si>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</si>
  <si>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</si>
  <si>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</si>
  <si>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</si>
  <si>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00011301994040000130</t>
  </si>
  <si>
    <t>00011301995050000130</t>
  </si>
  <si>
    <t>00011301995100000130</t>
  </si>
  <si>
    <t>00011301995130000130</t>
  </si>
  <si>
    <t>00011302000000000130</t>
  </si>
  <si>
    <t>00011302060000000130</t>
  </si>
  <si>
    <t>00011302062020000130</t>
  </si>
  <si>
    <t>00011302064040000130</t>
  </si>
  <si>
    <t>00011302065050000130</t>
  </si>
  <si>
    <t>00011302065100000130</t>
  </si>
  <si>
    <t>00011302065130000130</t>
  </si>
  <si>
    <t>00011302990000000130</t>
  </si>
  <si>
    <t>00011302992020000130</t>
  </si>
  <si>
    <t>00011302994040000130</t>
  </si>
  <si>
    <t>00011302995050000130</t>
  </si>
  <si>
    <t>00011302995100000130</t>
  </si>
  <si>
    <t>00011302995130000130</t>
  </si>
  <si>
    <t>00011400000000000000</t>
  </si>
  <si>
    <t>00011401000000000410</t>
  </si>
  <si>
    <t>00011401020020000410</t>
  </si>
  <si>
    <t>00011401040040000410</t>
  </si>
  <si>
    <t>00011401050100000410</t>
  </si>
  <si>
    <t>00011401050130000410</t>
  </si>
  <si>
    <t>00011402000000000000</t>
  </si>
  <si>
    <t>00011402020020000410</t>
  </si>
  <si>
    <t>00011402020020000440</t>
  </si>
  <si>
    <t>00011402022020000410</t>
  </si>
  <si>
    <t>00011402022020000440</t>
  </si>
  <si>
    <t>00011402023020000410</t>
  </si>
  <si>
    <t>00011402040040000410</t>
  </si>
  <si>
    <t>00011402040040000440</t>
  </si>
  <si>
    <t>00011402042040000440</t>
  </si>
  <si>
    <t>00011402043040000410</t>
  </si>
  <si>
    <t>00011402043040000440</t>
  </si>
  <si>
    <t>00011402050050000410</t>
  </si>
  <si>
    <t>00011402050050000440</t>
  </si>
  <si>
    <t>00011402050100000410</t>
  </si>
  <si>
    <t>00011402050100000440</t>
  </si>
  <si>
    <t>00011402050130000410</t>
  </si>
  <si>
    <t>00011402050130000440</t>
  </si>
  <si>
    <t>00011402052050000440</t>
  </si>
  <si>
    <t>00011402052100000410</t>
  </si>
  <si>
    <t>00011402052100000440</t>
  </si>
  <si>
    <t>00011402053050000410</t>
  </si>
  <si>
    <t>00011402053050000440</t>
  </si>
  <si>
    <t>00011402053100000410</t>
  </si>
  <si>
    <t>00011402053100000440</t>
  </si>
  <si>
    <t>00011402053130000410</t>
  </si>
  <si>
    <t>00011402053130000440</t>
  </si>
  <si>
    <t>00011406000000000430</t>
  </si>
  <si>
    <t>00011406010000000430</t>
  </si>
  <si>
    <t>00011406012040000430</t>
  </si>
  <si>
    <t>00011406013050000430</t>
  </si>
  <si>
    <t>00011406013100000430</t>
  </si>
  <si>
    <t>00011406013130000430</t>
  </si>
  <si>
    <t>00011406020000000430</t>
  </si>
  <si>
    <t>00011406022020000430</t>
  </si>
  <si>
    <t>00011406024040000430</t>
  </si>
  <si>
    <t>00011406025050000430</t>
  </si>
  <si>
    <t>00011406025100000430</t>
  </si>
  <si>
    <t>00011406025130000430</t>
  </si>
  <si>
    <t>00011406300000000430</t>
  </si>
  <si>
    <t>00011406310000000430</t>
  </si>
  <si>
    <t>00011406312040000430</t>
  </si>
  <si>
    <t>00011406313100000430</t>
  </si>
  <si>
    <t>00011406313130000430</t>
  </si>
  <si>
    <t>00011406320000000430</t>
  </si>
  <si>
    <t>00011406324040000430</t>
  </si>
  <si>
    <t>00011406325100000430</t>
  </si>
  <si>
    <t>00011500000000000000</t>
  </si>
  <si>
    <t>00011502000000000140</t>
  </si>
  <si>
    <t>00011502020020000140</t>
  </si>
  <si>
    <t>00011600000000000000</t>
  </si>
  <si>
    <t>00011602000000000140</t>
  </si>
  <si>
    <t>00011602030020000140</t>
  </si>
  <si>
    <t>00011603000000000140</t>
  </si>
  <si>
    <t>00011603010010000140</t>
  </si>
  <si>
    <t>00011603030010000140</t>
  </si>
  <si>
    <t>00011606000010000140</t>
  </si>
  <si>
    <t>00011608000010000140</t>
  </si>
  <si>
    <t>00011608010010000140</t>
  </si>
  <si>
    <t>00011608020010000140</t>
  </si>
  <si>
    <t>00011618000000000140</t>
  </si>
  <si>
    <t>00011618020020000140</t>
  </si>
  <si>
    <t>00011618040040000140</t>
  </si>
  <si>
    <t>00011618050100000140</t>
  </si>
  <si>
    <t>00011618050130000140</t>
  </si>
  <si>
    <t>00011621000000000140</t>
  </si>
  <si>
    <t>00011621020020000140</t>
  </si>
  <si>
    <t>00011621040040000140</t>
  </si>
  <si>
    <t>00011621050050000140</t>
  </si>
  <si>
    <t>00011623000000000140</t>
  </si>
  <si>
    <t>00011623020020000140</t>
  </si>
  <si>
    <t>00011623021020000140</t>
  </si>
  <si>
    <t>00011623040040000140</t>
  </si>
  <si>
    <t>00011623041040000140</t>
  </si>
  <si>
    <t>00011623050050000140</t>
  </si>
  <si>
    <t>00011623050100000140</t>
  </si>
  <si>
    <t>00011623050130000140</t>
  </si>
  <si>
    <t>00011623051050000140</t>
  </si>
  <si>
    <t>00011623051100000140</t>
  </si>
  <si>
    <t>00011623052050000140</t>
  </si>
  <si>
    <t>00011623052130000140</t>
  </si>
  <si>
    <t>00011625000000000140</t>
  </si>
  <si>
    <t>00011625010010000140</t>
  </si>
  <si>
    <t>00011625020010000140</t>
  </si>
  <si>
    <t>00011625030010000140</t>
  </si>
  <si>
    <t>00011625040010000140</t>
  </si>
  <si>
    <t>00011625050010000140</t>
  </si>
  <si>
    <t>00011625060010000140</t>
  </si>
  <si>
    <t>00011625080000000140</t>
  </si>
  <si>
    <t>00011625084040000140</t>
  </si>
  <si>
    <t>00011625086020000140</t>
  </si>
  <si>
    <t>00011626000010000140</t>
  </si>
  <si>
    <t>00011627000010000140</t>
  </si>
  <si>
    <t>00011628000010000140</t>
  </si>
  <si>
    <t>00011630000010000140</t>
  </si>
  <si>
    <t>00011630010010000140</t>
  </si>
  <si>
    <t>00011630012010000140</t>
  </si>
  <si>
    <t>00011630013010000140</t>
  </si>
  <si>
    <t>00011630020010000140</t>
  </si>
  <si>
    <t>00011630030010000140</t>
  </si>
  <si>
    <t>00011632000000000140</t>
  </si>
  <si>
    <t>00011632000050000140</t>
  </si>
  <si>
    <t>00011632000090000140</t>
  </si>
  <si>
    <t>00011633000000000140</t>
  </si>
  <si>
    <t>00011633020020000140</t>
  </si>
  <si>
    <t>00011633040040000140</t>
  </si>
  <si>
    <t>00011633050050000140</t>
  </si>
  <si>
    <t>00011633050100000140</t>
  </si>
  <si>
    <t>00011633050130000140</t>
  </si>
  <si>
    <t>00011635000000000140</t>
  </si>
  <si>
    <t>00011635020040000140</t>
  </si>
  <si>
    <t>00011635030050000140</t>
  </si>
  <si>
    <t>00011637000000000140</t>
  </si>
  <si>
    <t>00011637020020000140</t>
  </si>
  <si>
    <t>00011637030040000140</t>
  </si>
  <si>
    <t>00011637040130000140</t>
  </si>
  <si>
    <t>00011641000010000140</t>
  </si>
  <si>
    <t>00011642000000000140</t>
  </si>
  <si>
    <t>00011642020020000140</t>
  </si>
  <si>
    <t>00011643000010000140</t>
  </si>
  <si>
    <t>00011645000010000140</t>
  </si>
  <si>
    <t>00011646000000000140</t>
  </si>
  <si>
    <t>00011646000020000140</t>
  </si>
  <si>
    <t>00011650000010000140</t>
  </si>
  <si>
    <t>00011651000020000140</t>
  </si>
  <si>
    <t>00011651020020000140</t>
  </si>
  <si>
    <t>00011651030020000140</t>
  </si>
  <si>
    <t>00011651040020000140</t>
  </si>
  <si>
    <t>00011690000000000140</t>
  </si>
  <si>
    <t>00011690020020000140</t>
  </si>
  <si>
    <t>00011690040040000140</t>
  </si>
  <si>
    <t>00011690050050000140</t>
  </si>
  <si>
    <t>00011690050100000140</t>
  </si>
  <si>
    <t>00011690050130000140</t>
  </si>
  <si>
    <t>00011700000000000000</t>
  </si>
  <si>
    <t>00011701000000000180</t>
  </si>
  <si>
    <t>00011701020020000180</t>
  </si>
  <si>
    <t>00011701040040000180</t>
  </si>
  <si>
    <t>00011701050050000180</t>
  </si>
  <si>
    <t>00011701050100000180</t>
  </si>
  <si>
    <t>00011701050130000180</t>
  </si>
  <si>
    <t>00011705000000000180</t>
  </si>
  <si>
    <t>00011705020020000180</t>
  </si>
  <si>
    <t>00011705040040000180</t>
  </si>
  <si>
    <t>00011705050050000180</t>
  </si>
  <si>
    <t>00011705050100000180</t>
  </si>
  <si>
    <t>00011705050130000180</t>
  </si>
  <si>
    <t>00011714000000000180</t>
  </si>
  <si>
    <t>00011714030100000180</t>
  </si>
  <si>
    <t>00020000000000000000</t>
  </si>
  <si>
    <t>00020200000000000000</t>
  </si>
  <si>
    <t>00020210000000000151</t>
  </si>
  <si>
    <t>00020215001000000151</t>
  </si>
  <si>
    <t>00020215001020000151</t>
  </si>
  <si>
    <t>00020215002000000151</t>
  </si>
  <si>
    <t>00020215002020000151</t>
  </si>
  <si>
    <t>00020215009000000151</t>
  </si>
  <si>
    <t>00020215009020000151</t>
  </si>
  <si>
    <t>00020215010000000151</t>
  </si>
  <si>
    <t>00020215010020000151</t>
  </si>
  <si>
    <t>00020220000000000151</t>
  </si>
  <si>
    <t>00020220051000000151</t>
  </si>
  <si>
    <t>00020220051020000151</t>
  </si>
  <si>
    <t>00020220051050000151</t>
  </si>
  <si>
    <t>00020220077000000151</t>
  </si>
  <si>
    <t>00020220077020000151</t>
  </si>
  <si>
    <t>00020225027000000151</t>
  </si>
  <si>
    <t>00020225027020000151</t>
  </si>
  <si>
    <t>00020225028000000151</t>
  </si>
  <si>
    <t>00020225028020000151</t>
  </si>
  <si>
    <t>00020225066020000151</t>
  </si>
  <si>
    <t>00020225081000000151</t>
  </si>
  <si>
    <t>00020225081020000151</t>
  </si>
  <si>
    <t>00020225082020000151</t>
  </si>
  <si>
    <t>00020225084020000151</t>
  </si>
  <si>
    <t>00020225086000000151</t>
  </si>
  <si>
    <t>00020225086020000151</t>
  </si>
  <si>
    <t>00020225097000000151</t>
  </si>
  <si>
    <t>00020225097020000151</t>
  </si>
  <si>
    <t>00020225209020000151</t>
  </si>
  <si>
    <t>00020225382020000151</t>
  </si>
  <si>
    <t>00020225402020000151</t>
  </si>
  <si>
    <t>00020225462020000151</t>
  </si>
  <si>
    <t>00020225509000000151</t>
  </si>
  <si>
    <t>00020225509020000151</t>
  </si>
  <si>
    <t>00020225516000000151</t>
  </si>
  <si>
    <t>00020225516020000151</t>
  </si>
  <si>
    <t>00020225517000000151</t>
  </si>
  <si>
    <t>00020225517020000151</t>
  </si>
  <si>
    <t>00020225519000000151</t>
  </si>
  <si>
    <t>00020225519020000151</t>
  </si>
  <si>
    <t>00020225519040000151</t>
  </si>
  <si>
    <t>00020225519050000151</t>
  </si>
  <si>
    <t>00020225520000000151</t>
  </si>
  <si>
    <t>00020225520020000151</t>
  </si>
  <si>
    <t>00020225527000000151</t>
  </si>
  <si>
    <t>00020225527020000151</t>
  </si>
  <si>
    <t>00020225541020000151</t>
  </si>
  <si>
    <t>00020225542020000151</t>
  </si>
  <si>
    <t>00020225543020000151</t>
  </si>
  <si>
    <t>00020225544020000151</t>
  </si>
  <si>
    <t>00020225545000000151</t>
  </si>
  <si>
    <t>00020225545020000151</t>
  </si>
  <si>
    <t>00020225554020000151</t>
  </si>
  <si>
    <t>00020225555000000151</t>
  </si>
  <si>
    <t>00020225555020000151</t>
  </si>
  <si>
    <t>00020225558000000151</t>
  </si>
  <si>
    <t>00020225558020000151</t>
  </si>
  <si>
    <t>00020225560000000151</t>
  </si>
  <si>
    <t>00020225560020000151</t>
  </si>
  <si>
    <t>00020229999000000151</t>
  </si>
  <si>
    <t>00020229999040000151</t>
  </si>
  <si>
    <t>00020229999050000151</t>
  </si>
  <si>
    <t>00020229999100000151</t>
  </si>
  <si>
    <t>00020230000000000151</t>
  </si>
  <si>
    <t>00020235118000000151</t>
  </si>
  <si>
    <t>00020235118020000151</t>
  </si>
  <si>
    <t>00020235128000000151</t>
  </si>
  <si>
    <t>00020235128020000151</t>
  </si>
  <si>
    <t>00020235129000000151</t>
  </si>
  <si>
    <t>00020235129020000151</t>
  </si>
  <si>
    <t>00020235134000000151</t>
  </si>
  <si>
    <t>00020235134020000151</t>
  </si>
  <si>
    <t>00020235135000000151</t>
  </si>
  <si>
    <t>00020235135020000151</t>
  </si>
  <si>
    <t>00020235137000000151</t>
  </si>
  <si>
    <t>00020235137020000151</t>
  </si>
  <si>
    <t>00020235220000000151</t>
  </si>
  <si>
    <t>00020235220020000151</t>
  </si>
  <si>
    <t>00020235240000000151</t>
  </si>
  <si>
    <t>00020235240020000151</t>
  </si>
  <si>
    <t>00020235250000000151</t>
  </si>
  <si>
    <t>00020235250020000151</t>
  </si>
  <si>
    <t>00020235260000000151</t>
  </si>
  <si>
    <t>00020235260020000151</t>
  </si>
  <si>
    <t>00020235270000000151</t>
  </si>
  <si>
    <t>00020235270020000151</t>
  </si>
  <si>
    <t>00020235280000000151</t>
  </si>
  <si>
    <t>00020235280020000151</t>
  </si>
  <si>
    <t>00020235290000000151</t>
  </si>
  <si>
    <t>00020235290020000151</t>
  </si>
  <si>
    <t>00020235380000000151</t>
  </si>
  <si>
    <t>00020235380020000151</t>
  </si>
  <si>
    <t>00020235460000000151</t>
  </si>
  <si>
    <t>00020235460020000151</t>
  </si>
  <si>
    <t>00020235485000000151</t>
  </si>
  <si>
    <t>00020235485020000151</t>
  </si>
  <si>
    <t>00020235900020000151</t>
  </si>
  <si>
    <t>00020240000000000151</t>
  </si>
  <si>
    <t>00020245072020000151</t>
  </si>
  <si>
    <t>00020245136020000151</t>
  </si>
  <si>
    <t>00020245141000000151</t>
  </si>
  <si>
    <t>00020245141020000151</t>
  </si>
  <si>
    <t>00020245142000000151</t>
  </si>
  <si>
    <t>00020245142020000151</t>
  </si>
  <si>
    <t>00020245161000000151</t>
  </si>
  <si>
    <t>00020245161020000151</t>
  </si>
  <si>
    <t>00020245197020000151</t>
  </si>
  <si>
    <t>00020245224000000151</t>
  </si>
  <si>
    <t>00020245224020000151</t>
  </si>
  <si>
    <t>00020245390000000151</t>
  </si>
  <si>
    <t>00020245390020000151</t>
  </si>
  <si>
    <t>00020245422020000151</t>
  </si>
  <si>
    <t>00020249999000000151</t>
  </si>
  <si>
    <t>00020249999020000151</t>
  </si>
  <si>
    <t>00020249999040000151</t>
  </si>
  <si>
    <t>00020249999100000151</t>
  </si>
  <si>
    <t>00020300000000000000</t>
  </si>
  <si>
    <t>00020302000020000180</t>
  </si>
  <si>
    <t>00020302040020000180</t>
  </si>
  <si>
    <t>00020400000000000000</t>
  </si>
  <si>
    <t>00020402000020000180</t>
  </si>
  <si>
    <t>00020402010020000180</t>
  </si>
  <si>
    <t>00020404000040000180</t>
  </si>
  <si>
    <t>00020404010040000180</t>
  </si>
  <si>
    <t>00020404020040000180</t>
  </si>
  <si>
    <t>00020404099040000180</t>
  </si>
  <si>
    <t>00020405000050000180</t>
  </si>
  <si>
    <t>00020405000100000180</t>
  </si>
  <si>
    <t>00020405000130000180</t>
  </si>
  <si>
    <t>00020405010050000180</t>
  </si>
  <si>
    <t>00020405099050000180</t>
  </si>
  <si>
    <t>00020405099100000180</t>
  </si>
  <si>
    <t>00020405099130000180</t>
  </si>
  <si>
    <t>00020700000000000000</t>
  </si>
  <si>
    <t>00020702000020000180</t>
  </si>
  <si>
    <t>00020702020020000180</t>
  </si>
  <si>
    <t>00020702030020000180</t>
  </si>
  <si>
    <t>00020704000040000180</t>
  </si>
  <si>
    <t>00020704020040000180</t>
  </si>
  <si>
    <t>00020704050040000180</t>
  </si>
  <si>
    <t>00020705000050000180</t>
  </si>
  <si>
    <t>00020705000100000180</t>
  </si>
  <si>
    <t>00020705000130000180</t>
  </si>
  <si>
    <t>00020705020050000180</t>
  </si>
  <si>
    <t>00020705020100000180</t>
  </si>
  <si>
    <t>00020705030050000180</t>
  </si>
  <si>
    <t>00020705030100000180</t>
  </si>
  <si>
    <t>00020705030130000180</t>
  </si>
  <si>
    <t>00021800000000000000</t>
  </si>
  <si>
    <t>00021800000000000151</t>
  </si>
  <si>
    <t>00021800000000000180</t>
  </si>
  <si>
    <t>00021800000020000151</t>
  </si>
  <si>
    <t>00021800000050000151</t>
  </si>
  <si>
    <t>00021800000090000151</t>
  </si>
  <si>
    <t>00021800000100000151</t>
  </si>
  <si>
    <t>00021800000130000151</t>
  </si>
  <si>
    <t>00021802000020000180</t>
  </si>
  <si>
    <t>00021802010020000180</t>
  </si>
  <si>
    <t>00021802020020000180</t>
  </si>
  <si>
    <t>00021802030020000180</t>
  </si>
  <si>
    <t>00021804000040000180</t>
  </si>
  <si>
    <t>00021804010040000180</t>
  </si>
  <si>
    <t>00021804020040000180</t>
  </si>
  <si>
    <t>00021804030040000180</t>
  </si>
  <si>
    <t>00021805000050000180</t>
  </si>
  <si>
    <t>00021805000100000180</t>
  </si>
  <si>
    <t>00021805010050000180</t>
  </si>
  <si>
    <t>00021805010100000180</t>
  </si>
  <si>
    <t>00021825020020000151</t>
  </si>
  <si>
    <t>00021825027020000151</t>
  </si>
  <si>
    <t>00021825097020000151</t>
  </si>
  <si>
    <t>00021825509020000151</t>
  </si>
  <si>
    <t>00021852900020000151</t>
  </si>
  <si>
    <t>00021860010020000151</t>
  </si>
  <si>
    <t>00021860010050000151</t>
  </si>
  <si>
    <t>00021860010100000151</t>
  </si>
  <si>
    <t>00021860010130000151</t>
  </si>
  <si>
    <t>00021871030020000151</t>
  </si>
  <si>
    <t>00021900000000000000</t>
  </si>
  <si>
    <t>00021900000020000151</t>
  </si>
  <si>
    <t>00021900000040000151</t>
  </si>
  <si>
    <t>00021900000050000151</t>
  </si>
  <si>
    <t>00021900000090000151</t>
  </si>
  <si>
    <t>00021900000100000151</t>
  </si>
  <si>
    <t>00021900000130000151</t>
  </si>
  <si>
    <t>00021925018020000151</t>
  </si>
  <si>
    <t>00021925020020000151</t>
  </si>
  <si>
    <t>00021925020050000151</t>
  </si>
  <si>
    <t>00021925027020000151</t>
  </si>
  <si>
    <t>00021925027050000151</t>
  </si>
  <si>
    <t>00021925042020000151</t>
  </si>
  <si>
    <t>00021925053020000151</t>
  </si>
  <si>
    <t>00021925054020000151</t>
  </si>
  <si>
    <t>00021925064020000151</t>
  </si>
  <si>
    <t>00021925081020000151</t>
  </si>
  <si>
    <t>00021925082020000151</t>
  </si>
  <si>
    <t>00021925084020000151</t>
  </si>
  <si>
    <t>00021925086020000151</t>
  </si>
  <si>
    <t>00021925097020000151</t>
  </si>
  <si>
    <t>00021925097050000151</t>
  </si>
  <si>
    <t>00021925439020000151</t>
  </si>
  <si>
    <t>00021925470020000151</t>
  </si>
  <si>
    <t>00021925509020000151</t>
  </si>
  <si>
    <t>00021925509040000151</t>
  </si>
  <si>
    <t>00021925541020000151</t>
  </si>
  <si>
    <t>00021943893020000151</t>
  </si>
  <si>
    <t>00021945420020000151</t>
  </si>
  <si>
    <t>00021945422020000151</t>
  </si>
  <si>
    <t>00021945462020000151</t>
  </si>
  <si>
    <t>00021950930090000151</t>
  </si>
  <si>
    <t>00021960010040000151</t>
  </si>
  <si>
    <t>00021960010050000151</t>
  </si>
  <si>
    <t>00021960010100000151</t>
  </si>
  <si>
    <t>00021960010130000151</t>
  </si>
  <si>
    <t>00021971030090000151</t>
  </si>
  <si>
    <t>00021973000090000151</t>
  </si>
  <si>
    <t>00021990000020000151</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</si>
  <si>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</si>
  <si>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</si>
  <si>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</si>
  <si>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</si>
  <si>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</si>
  <si>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</si>
  <si>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</si>
  <si>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</si>
  <si>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</si>
  <si>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</si>
  <si>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</si>
  <si>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</si>
  <si>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</si>
  <si>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</si>
  <si>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</si>
  <si>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</si>
  <si>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</si>
  <si>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</si>
  <si>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</si>
  <si>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</si>
  <si>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</si>
  <si>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</si>
  <si>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Воспроизводство минерально-сырьевой базы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</si>
  <si>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</si>
  <si>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</si>
  <si>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</si>
  <si>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</si>
  <si>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</si>
  <si>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</si>
  <si>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Прикладные научные исследования в области национальной экономики</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</si>
  <si>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</si>
  <si>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</si>
  <si>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</si>
  <si>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</si>
  <si>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</si>
  <si>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</si>
  <si>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</si>
  <si>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</si>
  <si>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</si>
  <si>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</si>
  <si>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</si>
  <si>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</si>
  <si>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</si>
  <si>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</si>
  <si>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</si>
  <si>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</si>
  <si>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</si>
  <si>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</si>
  <si>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</si>
  <si>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</si>
  <si>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</si>
  <si>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</si>
  <si>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</si>
  <si>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</si>
  <si>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</si>
  <si>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</si>
  <si>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</si>
  <si>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</si>
  <si>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</si>
  <si>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</si>
  <si>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</si>
  <si>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</si>
  <si>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</si>
  <si>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</si>
  <si>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</si>
  <si>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</si>
  <si>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</si>
  <si>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</si>
  <si>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</si>
  <si>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</si>
  <si>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</si>
  <si>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</si>
  <si>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</si>
  <si>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И МУНИЦИПАЛЬНОГО ДОЛГА</t>
  </si>
  <si>
    <t>Обслуживание государственного внутреннего и муниципального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</si>
  <si>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</si>
  <si>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</si>
  <si>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</si>
  <si>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</si>
  <si>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</si>
  <si>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9600</t>
  </si>
  <si>
    <t>0100</t>
  </si>
  <si>
    <t>0102</t>
  </si>
  <si>
    <t>0103</t>
  </si>
  <si>
    <t>0104</t>
  </si>
  <si>
    <t>0105</t>
  </si>
  <si>
    <t>0106</t>
  </si>
  <si>
    <t>0107</t>
  </si>
  <si>
    <t>0108</t>
  </si>
  <si>
    <t>0111</t>
  </si>
  <si>
    <t>0113</t>
  </si>
  <si>
    <t>0200</t>
  </si>
  <si>
    <t>0203</t>
  </si>
  <si>
    <t>0300</t>
  </si>
  <si>
    <t>0304</t>
  </si>
  <si>
    <t>0309</t>
  </si>
  <si>
    <t>0310</t>
  </si>
  <si>
    <t>0311</t>
  </si>
  <si>
    <t>0314</t>
  </si>
  <si>
    <t>0400</t>
  </si>
  <si>
    <t>0401</t>
  </si>
  <si>
    <t>0404</t>
  </si>
  <si>
    <t>0405</t>
  </si>
  <si>
    <t>0406</t>
  </si>
  <si>
    <t>0407</t>
  </si>
  <si>
    <t>0408</t>
  </si>
  <si>
    <t>0409</t>
  </si>
  <si>
    <t>0410</t>
  </si>
  <si>
    <t>0411</t>
  </si>
  <si>
    <t>0412</t>
  </si>
  <si>
    <t>0500</t>
  </si>
  <si>
    <t>0501</t>
  </si>
  <si>
    <t>0502</t>
  </si>
  <si>
    <t>0503</t>
  </si>
  <si>
    <t>0505</t>
  </si>
  <si>
    <t>0600</t>
  </si>
  <si>
    <t>0603</t>
  </si>
  <si>
    <t>0605</t>
  </si>
  <si>
    <t>0700</t>
  </si>
  <si>
    <t>0701</t>
  </si>
  <si>
    <t>0702</t>
  </si>
  <si>
    <t>0703</t>
  </si>
  <si>
    <t>0704</t>
  </si>
  <si>
    <t>0705</t>
  </si>
  <si>
    <t>0707</t>
  </si>
  <si>
    <t>0709</t>
  </si>
  <si>
    <t>0800</t>
  </si>
  <si>
    <t>0801</t>
  </si>
  <si>
    <t>0804</t>
  </si>
  <si>
    <t>0900</t>
  </si>
  <si>
    <t>0901</t>
  </si>
  <si>
    <t>0902</t>
  </si>
  <si>
    <t>0903</t>
  </si>
  <si>
    <t>0904</t>
  </si>
  <si>
    <t>0905</t>
  </si>
  <si>
    <t>0906</t>
  </si>
  <si>
    <t>0909</t>
  </si>
  <si>
    <t>1000</t>
  </si>
  <si>
    <t>1001</t>
  </si>
  <si>
    <t>1002</t>
  </si>
  <si>
    <t>1003</t>
  </si>
  <si>
    <t>1004</t>
  </si>
  <si>
    <t>1006</t>
  </si>
  <si>
    <t>1100</t>
  </si>
  <si>
    <t>1101</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</si>
  <si>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</si>
  <si>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</si>
  <si>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</si>
  <si>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</si>
  <si>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</si>
  <si>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</si>
  <si>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</si>
  <si>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</si>
  <si>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</si>
  <si>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</si>
  <si>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</si>
  <si>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</si>
  <si>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</si>
  <si>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</si>
  <si>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</si>
  <si>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Государственные   (муниципальные)   ценные   бумаги,   номинальная стоимость которых указана в валюте Российской Федерации</t>
  </si>
  <si>
    <t>Погашение государственных (муниципальных) ценных бумаг, номинальная стоимость которых указана в валюте Российской Федерации</t>
  </si>
  <si>
    <t>Погашение государственных ценных бумаг субъектов Российской Федерации, номинальная стоимость которых указана в валюте Российской Федерации</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</si>
  <si>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</si>
  <si>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</si>
  <si>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</si>
  <si>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Получение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</si>
  <si>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</si>
  <si>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Получение кредитов от кредитных организаций бюджетами городских округов в валюте Российской Федерации</t>
  </si>
  <si>
    <t>Погашение бюджетами городских округов кредитов от кредитных организаций в валюте Российской Федерации</t>
  </si>
  <si>
    <t>Получение кредитов от кредитных организаций бюджетами муниципальных районов в валюте Российской Федерации</t>
  </si>
  <si>
    <t>Получение кредитов от кредитных организаций бюджетами городских поселений в валюте Российской Федерации</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</si>
  <si>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</si>
  <si>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</si>
  <si>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</si>
  <si>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</si>
  <si>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</si>
  <si>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</si>
  <si>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округов в валюте Российской Федерации</t>
  </si>
  <si>
    <t>Погашение бюджетами городских округов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</si>
  <si>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</si>
  <si>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</si>
  <si>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сельских поселений в валюте Российской Федерации</t>
  </si>
  <si>
    <t>Погашение бюджетами сельских поселений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</si>
  <si>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поселений в валюте Российской Федерации</t>
  </si>
  <si>
    <t>Погашение бюджетами городских поселений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</si>
  <si>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</si>
  <si>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Акции и иные формы участия в капитале, находящиеся в государственной и муниципальной собственности</t>
  </si>
  <si>
    <t>Средства от продажи акций и иных форм участия в капитале, находящихся в государственной и муниципальной собственности</t>
  </si>
  <si>
    <t>Средства от продажи акций и иных форм участия в капитале, находящихся в собственности муниципальных районов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</si>
  <si>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</si>
  <si>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</si>
  <si>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</si>
  <si>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</si>
  <si>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</si>
  <si>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Возврат бюджетных кредитов, предоставленных юридическим лицам из бюджетов муниципальных районов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</si>
  <si>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</si>
  <si>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</si>
  <si>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</si>
  <si>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</si>
  <si>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</si>
  <si>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</si>
  <si>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</si>
  <si>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</si>
  <si>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</si>
  <si>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</si>
  <si>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</si>
  <si>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</si>
  <si>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Увеличение прочих остатков денежных средств  бюджетов городских округов</t>
  </si>
  <si>
    <t>Увеличение прочих остатков денежных средств  бюджетов муниципальных районов</t>
  </si>
  <si>
    <t>Увеличение прочих остатков денежных средств бюджетов сельских поселений</t>
  </si>
  <si>
    <t>Увеличение прочих остатков денежных средств бюджетов городских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</si>
  <si>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</si>
  <si>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</si>
  <si>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</si>
  <si>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</si>
  <si>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Уменьшение прочих остатков денежных средств бюджетов городских округов</t>
  </si>
  <si>
    <t>Уменьшение прочих остатков денежных средств бюджетов муниципальных районов</t>
  </si>
  <si>
    <t>Уменьшение прочих остатков денежных средств бюджетов сельских поселений</t>
  </si>
  <si>
    <t>Уменьшение прочих остатков денежных средств бюджетов городских поселений</t>
  </si>
  <si>
    <t>00001000000000000000</t>
  </si>
  <si>
    <t>00001010000000000000</t>
  </si>
  <si>
    <t>00001010000000000800</t>
  </si>
  <si>
    <t>00001010000020000810</t>
  </si>
  <si>
    <t>00001020000000000000</t>
  </si>
  <si>
    <t>00001020000000000700</t>
  </si>
  <si>
    <t>00001020000000000800</t>
  </si>
  <si>
    <t>00001020000020000710</t>
  </si>
  <si>
    <t>00001020000020000810</t>
  </si>
  <si>
    <t>00001020000040000710</t>
  </si>
  <si>
    <t>00001020000040000810</t>
  </si>
  <si>
    <t>00001020000050000710</t>
  </si>
  <si>
    <t>00001020000130000710</t>
  </si>
  <si>
    <t>00001030000000000000</t>
  </si>
  <si>
    <t>00001030100000000000</t>
  </si>
  <si>
    <t>00001030100000000700</t>
  </si>
  <si>
    <t>00001030100000000800</t>
  </si>
  <si>
    <t>00001030100020000710</t>
  </si>
  <si>
    <t>00001030100020000810</t>
  </si>
  <si>
    <t>00001030100040000710</t>
  </si>
  <si>
    <t>00001030100040000810</t>
  </si>
  <si>
    <t>00001030100050000710</t>
  </si>
  <si>
    <t>00001030100050000810</t>
  </si>
  <si>
    <t>00001030100100000710</t>
  </si>
  <si>
    <t>00001030100100000810</t>
  </si>
  <si>
    <t>00001030100130000710</t>
  </si>
  <si>
    <t>00001030100130000810</t>
  </si>
  <si>
    <t>00001060000000000000</t>
  </si>
  <si>
    <t>00001060100000000000</t>
  </si>
  <si>
    <t>00001060100000000630</t>
  </si>
  <si>
    <t>00001060100050000630</t>
  </si>
  <si>
    <t>00001060500000000000</t>
  </si>
  <si>
    <t>00001060500000000500</t>
  </si>
  <si>
    <t>00001060500000000600</t>
  </si>
  <si>
    <t>00001060501000000600</t>
  </si>
  <si>
    <t>00001060501020000640</t>
  </si>
  <si>
    <t>00001060501050000640</t>
  </si>
  <si>
    <t>00001060502000000500</t>
  </si>
  <si>
    <t>00001060502000000600</t>
  </si>
  <si>
    <t>00001060502020000540</t>
  </si>
  <si>
    <t>00001060502020000640</t>
  </si>
  <si>
    <t>00001060502050000540</t>
  </si>
  <si>
    <t>00001060502050000640</t>
  </si>
  <si>
    <t>00001050000000000000</t>
  </si>
  <si>
    <t>00001050000000000500</t>
  </si>
  <si>
    <t>00001050200000000500</t>
  </si>
  <si>
    <t>00001050201000000510</t>
  </si>
  <si>
    <t>00001050201020000510</t>
  </si>
  <si>
    <t>00001050201040000510</t>
  </si>
  <si>
    <t>00001050201050000510</t>
  </si>
  <si>
    <t>00001050201100000510</t>
  </si>
  <si>
    <t>00001050201130000510</t>
  </si>
  <si>
    <t>00001050000000000600</t>
  </si>
  <si>
    <t>00001050200000000600</t>
  </si>
  <si>
    <t>00001050201000000610</t>
  </si>
  <si>
    <t>00001050201020000610</t>
  </si>
  <si>
    <t>00001050201040000610</t>
  </si>
  <si>
    <t>00001050201050000610</t>
  </si>
  <si>
    <t>00001050201100000610</t>
  </si>
  <si>
    <t>00001050201130000610</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</si>
  <si>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</si>
  <si>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00010101020010000110</t>
  </si>
  <si>
    <t>Прочие налоги и сборы (по отмененным федеральным налогам и сборам)</t>
  </si>
  <si>
    <t>00010905000010000110</t>
  </si>
  <si>
    <t>Налог на покупку иностранных денежных знаков и платежных документов, выраженных в иностранной валюте</t>
  </si>
  <si>
    <t>00010905040010000110</t>
  </si>
  <si>
    <t>Доходы от эксплуатации и использования имущества автомобильных дорог, находящихся в государственной и муниципальной собственности</t>
  </si>
  <si>
    <t>00011109030000000120</t>
  </si>
  <si>
    <t>Доходы от эксплуатации и использования имущества автомобильных дорог, находящихся в собственности городских поселений</t>
  </si>
  <si>
    <t>00011109035130000120</t>
  </si>
  <si>
    <t>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</si>
  <si>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00011402052130000410</t>
  </si>
  <si>
    <t>Средства от распоряжения и реализации конфискованного и иного имущества, обращенного в доход государства (в части реализации основных средств по указанному имуществу)</t>
  </si>
  <si>
    <t>00011403000000000410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</si>
  <si>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</si>
  <si>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00011403040040000410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</si>
  <si>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поселений</t>
  </si>
  <si>
    <t>00011406325130000430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</si>
  <si>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</si>
  <si>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00011603020020000140</t>
  </si>
  <si>
    <t>Денежные взыскания (штрафы) за нарушение бюджетного законодательства (в части бюджетов муниципальных районов)</t>
  </si>
  <si>
    <t>00011618050050000140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</si>
  <si>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сельских поселений</t>
  </si>
  <si>
    <t>00011621050100000140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</si>
  <si>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</si>
  <si>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00011623051130000140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</si>
  <si>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</si>
  <si>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00011625085050000140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</si>
  <si>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</si>
  <si>
    <t>00011646000040000140</t>
  </si>
  <si>
    <t>Субсидии бюджетам субъектов Российской Федерации на поощрение лучших учителей</t>
  </si>
  <si>
    <t>00020202067020000151</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</si>
  <si>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</si>
  <si>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00020202213020000151</t>
  </si>
  <si>
    <t>Субсидии бюджетам на реализацию мероприятий по поэтапному внедрению Всероссийского физкультурно-спортивного комплекса "Готов к труду и обороне" (ГТО)</t>
  </si>
  <si>
    <t>00020202220000000151</t>
  </si>
  <si>
    <t>Субсидии бюджетам субъектов Российской Федерации на реализацию мероприятий по поэтапному внедрению Всероссийского физкультурно-спортивного комплекса "Готов к труду и обороне" (ГТО)</t>
  </si>
  <si>
    <t>00020202220020000151</t>
  </si>
  <si>
    <t>00020202283000000151</t>
  </si>
  <si>
    <t>00020202283020000151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</si>
  <si>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</si>
  <si>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00020203007000000151</t>
  </si>
  <si>
    <t>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</si>
  <si>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00020203007020000151</t>
  </si>
  <si>
    <t>Субвенции бюджетам на проведение Всероссийской сельскохозяйственной переписи в 2016 году</t>
  </si>
  <si>
    <t>00020203121000000151</t>
  </si>
  <si>
    <t>Субвенции бюджетам субъектов Российской Федерации на проведение Всероссийской сельскохозяйственной переписи в 2016 году</t>
  </si>
  <si>
    <t>00020203121020000151</t>
  </si>
  <si>
    <t>Межбюджетные трансферты, передаваемые бюджетам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</si>
  <si>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00020204017000000151</t>
  </si>
  <si>
    <t>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</si>
  <si>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00020204017020000151</t>
  </si>
  <si>
    <t>Межбюджетные трансферты бюджетам субъектов Российской Федерации на выплату единовременного денежного поощрения при награждении орденом "Родительская слава"</t>
  </si>
  <si>
    <t>00020204020020000151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</si>
  <si>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</si>
  <si>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00020204025000000151</t>
  </si>
  <si>
    <t>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</si>
  <si>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00020204025020000151</t>
  </si>
  <si>
    <t>Межбюджетные трансферты, передаваемые бюджетам субъектов Российской Федерации, на единовременные денежные компенсации реабилитированным лицам</t>
  </si>
  <si>
    <t>00020204032020000151</t>
  </si>
  <si>
    <t>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</si>
  <si>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00020204041000000151</t>
  </si>
  <si>
    <t>Межбюджетные трансферты, передаваемые бюджетам субъектов Российской Федерации,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</si>
  <si>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00020204041020000151</t>
  </si>
  <si>
    <t>Межбюджетные трансферты,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</si>
  <si>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00020204042000000151</t>
  </si>
  <si>
    <t>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</si>
  <si>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00020204042020000151</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</si>
  <si>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</si>
  <si>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00020204052000000151</t>
  </si>
  <si>
    <t>Межбюджетные трансферты, передаваемые бюджетам субъектов Российской Федерации на государственную поддержку муниципальных учреждений культуры, находящихся на территориях сельских поселений</t>
  </si>
  <si>
    <t>00020204052020000151</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</si>
  <si>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</si>
  <si>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00020204053000000151</t>
  </si>
  <si>
    <t>Межбюджетные трансферты, передаваемые бюджетам субъектов Российской Федерации на государственную поддержку лучших работников муниципальных учреждений культуры, находящихся на территориях сельских поселений</t>
  </si>
  <si>
    <t>00020204053020000151</t>
  </si>
  <si>
    <t>Межбюджетные трансферты, передаваемые бюджетам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</si>
  <si>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00020204062000000151</t>
  </si>
  <si>
    <t>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</si>
  <si>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00020204062020000151</t>
  </si>
  <si>
    <t>Межбюджетные трансферты,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</si>
  <si>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00020204064020000151</t>
  </si>
  <si>
    <t>Межбюджетные трансферты бюджетам на реализацию мероприятий по профилактике ВИЧ-инфекции и гепатитов В и С</t>
  </si>
  <si>
    <t>00020204066000000151</t>
  </si>
  <si>
    <t>Межбюджетные трансферты, передаваемые бюджетам субъектов Российской Федерации на реализацию мероприятий по профилактике ВИЧ-инфекции и гепатитов В и С</t>
  </si>
  <si>
    <t>00020204066020000151</t>
  </si>
  <si>
    <t>Межбюджетные трансферты, передаваемые бюджетам на финансовое обеспечение мероприятий, связанных с отдыхом и оздоровлением детей, находящихся в трудной жизненной ситуации</t>
  </si>
  <si>
    <t>00020204118000000151</t>
  </si>
  <si>
    <t>Межбюджетные трансферты, передаваемые бюджетам субъектов Российской Федерации на финансовое обеспечение мероприятий, связанных с отдыхом и оздоровлением детей, находящихся в трудной жизненной ситуации</t>
  </si>
  <si>
    <t>00020204118020000151</t>
  </si>
  <si>
    <t>Межбюджетные трансферты, передаваемые бюджетам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</si>
  <si>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00020204120000000151</t>
  </si>
  <si>
    <t>Межбюджетные трансферты, передаваемые бюджетам субъектов Российской Федерации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</si>
  <si>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00020204120020000151</t>
  </si>
  <si>
    <t>Межбюджетные трансферты, передаваемые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</si>
  <si>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00020204121020000151</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</si>
  <si>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</si>
  <si>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00020302030020000180</t>
  </si>
  <si>
    <t>Безвозмездные поступления от государственных (муниципальных) организаций в бюджеты муниципальных районов</t>
  </si>
  <si>
    <t>00020305000050000180</t>
  </si>
  <si>
    <t>Прочие безвозмездные поступления от государственных (муниципальных) организаций  в бюджеты муниципальных районов</t>
  </si>
  <si>
    <t>00020305099050000180</t>
  </si>
  <si>
    <t>Поступления от денежных пожертвований, предоставляемых негосударственными организациями получателям средств  бюджетов сельских  поселений</t>
  </si>
  <si>
    <t>00020405020100000180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</si>
  <si>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</si>
  <si>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00020704010040000180</t>
  </si>
  <si>
    <t>Поступления от денежных пожертвований, предоставляемых физическими лицами получателям средств бюджетов городских поселений</t>
  </si>
  <si>
    <t>00020705020130000180</t>
  </si>
  <si>
    <t>Доходы бюджетов муниципальных районов от возврата автономными учреждениями остатков субсидий прошлых лет</t>
  </si>
  <si>
    <t>00021805020050000180</t>
  </si>
  <si>
    <t>Доходы бюджетов муниципальных районов от возврата иными организациями остатков субсидий прошлых лет</t>
  </si>
  <si>
    <t>00021805030050000180</t>
  </si>
  <si>
    <t>Экологический контроль</t>
  </si>
  <si>
    <t>0601</t>
  </si>
  <si>
    <t>Погашение бюджетами муниципальных районов кредитов от кредитных организаций в валюте Российской Федерации</t>
  </si>
  <si>
    <t>00001020000050000810</t>
  </si>
  <si>
    <t>Погашение бюджетами городских поселений кредитов от кредитных организаций в валюте Российской Федерации</t>
  </si>
  <si>
    <t>00001020000130000810</t>
  </si>
  <si>
    <t>Средства от продажи акций и иных форм участия в капитале, находящихся в собственности городских округов</t>
  </si>
  <si>
    <t>00001060100040000630</t>
  </si>
  <si>
    <t>Прочие бюджетные кредиты (ссуды), предоставленные внутри страны</t>
  </si>
  <si>
    <t>00001060800000000000</t>
  </si>
  <si>
    <t>Возврат прочих бюджетных кредитов (ссуд), предоставленных внутри страны</t>
  </si>
  <si>
    <t>00001060800000000600</t>
  </si>
  <si>
    <t>Возврат  прочих   бюджетных   кредитов  (ссуд), предоставленных бюджетом муниципальных районов внутри страны</t>
  </si>
  <si>
    <t>00001060800050000640</t>
  </si>
  <si>
    <t>св.200</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</si>
</sst>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FC19]d\ mmmm\ yyyy\ &quot;г.&quot;"/>
    <numFmt numFmtId="181" formatCode="_-* #,##0.0_р_._-;\-* #,##0.0_р_._-;_-* &quot;-&quot;?_р_._-;_-@_-"/>
    <numFmt numFmtId="182" formatCode="#,##0.0"/>
    <numFmt numFmtId="183" formatCode="_-* #,##0_р_._-;\-* #,##0_р_._-;_-* &quot;-&quot;?_р_._-;_-@_-"/>
    <numFmt numFmtId="184" formatCode="#,##0.0_р_."/>
    <numFmt numFmtId="185" formatCode="_-* #,##0.00_р_._-;\-* #,##0.00_р_._-;_-* &quot;-&quot;?_р_._-;_-@_-"/>
    <numFmt numFmtId="186" formatCode="_-* #,##0.000_р_._-;\-* #,##0.000_р_._-;_-* &quot;-&quot;?_р_._-;_-@_-"/>
    <numFmt numFmtId="187" formatCode="_-* #,##0.0000_р_._-;\-* #,##0.0000_р_._-;_-* &quot;-&quot;?_р_._-;_-@_-"/>
    <numFmt numFmtId="188" formatCode="_-* #,##0.00000_р_._-;\-* #,##0.00000_р_._-;_-* &quot;-&quot;?_р_._-;_-@_-"/>
    <numFmt numFmtId="189" formatCode="_-* #,##0.000000_р_._-;\-* #,##0.000000_р_._-;_-* &quot;-&quot;?_р_._-;_-@_-"/>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_-* #,##0.000_р_._-;\-* #,##0.000_р_._-;_-* &quot;-&quot;??_р_._-;_-@_-"/>
    <numFmt numFmtId="195" formatCode="_-* #,##0.0000_р_._-;\-* #,##0.0000_р_._-;_-* &quot;-&quot;??_р_._-;_-@_-"/>
    <numFmt numFmtId="196" formatCode="_-* #,##0.00000_р_._-;\-* #,##0.00000_р_._-;_-* &quot;-&quot;??_р_._-;_-@_-"/>
    <numFmt numFmtId="197" formatCode="_-* #,##0.000000_р_._-;\-* #,##0.000000_р_._-;_-* &quot;-&quot;??_р_._-;_-@_-"/>
    <numFmt numFmtId="198" formatCode="_-* #,##0.0000000_р_._-;\-* #,##0.0000000_р_._-;_-* &quot;-&quot;??_р_._-;_-@_-"/>
    <numFmt numFmtId="199" formatCode="#,##0.000"/>
    <numFmt numFmtId="200" formatCode="#,##0.0000"/>
    <numFmt numFmtId="201" formatCode="#,##0.00000"/>
    <numFmt numFmtId="202" formatCode="#,##0.000000"/>
    <numFmt numFmtId="203" formatCode="#,##0.0000000"/>
    <numFmt numFmtId="204" formatCode="_-* #,##0.0\ _₽_-;\-* #,##0.0\ _₽_-;_-* &quot;-&quot;?\ _₽_-;_-@_-"/>
  </numFmts>
  <fonts count="50">
    <font>
      <sz val="10"/>
      <name val="Arial Cyr"/>
      <family val="0"/>
    </font>
    <font>
      <b/>
      <sz val="10"/>
      <name val="Arial Cyr"/>
      <family val="0"/>
    </font>
    <font>
      <i/>
      <sz val="10"/>
      <name val="Arial Cyr"/>
      <family val="0"/>
    </font>
    <font>
      <b/>
      <i/>
      <sz val="10"/>
      <name val="Arial Cyr"/>
      <family val="0"/>
    </font>
    <font>
      <sz val="8"/>
      <name val="Arial Cyr"/>
      <family val="0"/>
    </font>
    <font>
      <u val="single"/>
      <sz val="10"/>
      <color indexed="12"/>
      <name val="Arial Cyr"/>
      <family val="0"/>
    </font>
    <font>
      <u val="single"/>
      <sz val="10"/>
      <color indexed="36"/>
      <name val="Arial Cyr"/>
      <family val="0"/>
    </font>
    <font>
      <b/>
      <sz val="10"/>
      <name val="Times New Roman"/>
      <family val="1"/>
    </font>
    <font>
      <sz val="10"/>
      <name val="Times New Roman"/>
      <family val="1"/>
    </font>
    <font>
      <sz val="8"/>
      <name val="Times New Roman"/>
      <family val="1"/>
    </font>
    <font>
      <b/>
      <sz val="9"/>
      <name val="Times New Roman"/>
      <family val="1"/>
    </font>
    <font>
      <b/>
      <sz val="8"/>
      <name val="Times New Roman"/>
      <family val="1"/>
    </font>
    <font>
      <sz val="9"/>
      <name val="Times New Roman"/>
      <family val="1"/>
    </font>
    <font>
      <b/>
      <sz val="11"/>
      <name val="Times New Roman"/>
      <family val="1"/>
    </font>
    <font>
      <sz val="11"/>
      <color indexed="8"/>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hair"/>
    </border>
    <border>
      <left>
        <color indexed="63"/>
      </left>
      <right style="thin"/>
      <top style="thin"/>
      <bottom style="thin"/>
    </border>
    <border>
      <left style="thin"/>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33" fillId="0" borderId="0">
      <alignment/>
      <protection/>
    </xf>
    <xf numFmtId="0" fontId="6"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54">
    <xf numFmtId="0" fontId="0" fillId="0" borderId="0" xfId="0" applyAlignment="1">
      <alignment/>
    </xf>
    <xf numFmtId="49" fontId="7" fillId="0" borderId="10" xfId="0" applyNumberFormat="1" applyFont="1" applyFill="1" applyBorder="1" applyAlignment="1">
      <alignment horizontal="center" vertical="center" wrapText="1"/>
    </xf>
    <xf numFmtId="0" fontId="8" fillId="0" borderId="0" xfId="0" applyFont="1" applyFill="1" applyAlignment="1">
      <alignment/>
    </xf>
    <xf numFmtId="0" fontId="8" fillId="0" borderId="0" xfId="0" applyFont="1" applyFill="1" applyAlignment="1">
      <alignment horizontal="left"/>
    </xf>
    <xf numFmtId="49" fontId="8" fillId="0" borderId="0" xfId="0" applyNumberFormat="1" applyFont="1" applyFill="1" applyAlignment="1">
      <alignment/>
    </xf>
    <xf numFmtId="0" fontId="7" fillId="0" borderId="0" xfId="0" applyFont="1" applyFill="1" applyAlignment="1">
      <alignment horizontal="center" wrapText="1"/>
    </xf>
    <xf numFmtId="0" fontId="7" fillId="0" borderId="0" xfId="0" applyFont="1" applyFill="1" applyAlignment="1">
      <alignment/>
    </xf>
    <xf numFmtId="0" fontId="10" fillId="0" borderId="10"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0" xfId="0" applyFont="1" applyFill="1" applyAlignment="1">
      <alignment/>
    </xf>
    <xf numFmtId="0" fontId="11" fillId="0" borderId="0" xfId="0" applyFont="1" applyFill="1" applyAlignment="1">
      <alignment/>
    </xf>
    <xf numFmtId="0" fontId="7" fillId="0" borderId="0" xfId="0" applyFont="1" applyFill="1" applyAlignment="1">
      <alignment horizontal="center"/>
    </xf>
    <xf numFmtId="0" fontId="7" fillId="0" borderId="0" xfId="0" applyFont="1" applyFill="1" applyAlignment="1">
      <alignment horizontal="left"/>
    </xf>
    <xf numFmtId="49" fontId="7" fillId="0" borderId="0" xfId="0" applyNumberFormat="1" applyFont="1" applyFill="1" applyAlignment="1">
      <alignment/>
    </xf>
    <xf numFmtId="0" fontId="9" fillId="0" borderId="0" xfId="0" applyFont="1" applyFill="1" applyBorder="1" applyAlignment="1">
      <alignment horizontal="left" wrapText="1" indent="2"/>
    </xf>
    <xf numFmtId="49" fontId="9" fillId="0" borderId="0" xfId="0" applyNumberFormat="1" applyFont="1" applyFill="1" applyBorder="1" applyAlignment="1">
      <alignment horizontal="center" shrinkToFit="1"/>
    </xf>
    <xf numFmtId="181" fontId="9" fillId="0" borderId="0" xfId="0" applyNumberFormat="1" applyFont="1" applyFill="1" applyBorder="1" applyAlignment="1">
      <alignment horizontal="right" shrinkToFit="1"/>
    </xf>
    <xf numFmtId="181" fontId="9" fillId="0" borderId="0" xfId="0" applyNumberFormat="1" applyFont="1" applyFill="1" applyAlignment="1">
      <alignment/>
    </xf>
    <xf numFmtId="181" fontId="11" fillId="0" borderId="0" xfId="0" applyNumberFormat="1" applyFont="1" applyFill="1" applyAlignment="1">
      <alignment/>
    </xf>
    <xf numFmtId="181" fontId="8" fillId="0" borderId="0" xfId="0" applyNumberFormat="1" applyFont="1" applyFill="1" applyAlignment="1">
      <alignment/>
    </xf>
    <xf numFmtId="0" fontId="8" fillId="33" borderId="0" xfId="0" applyFont="1" applyFill="1" applyAlignment="1">
      <alignment/>
    </xf>
    <xf numFmtId="0" fontId="7" fillId="0" borderId="0" xfId="0" applyFont="1" applyFill="1" applyAlignment="1">
      <alignment horizontal="right"/>
    </xf>
    <xf numFmtId="0" fontId="12" fillId="0" borderId="11" xfId="0" applyFont="1" applyFill="1" applyBorder="1" applyAlignment="1">
      <alignment horizontal="left" wrapText="1" indent="2"/>
    </xf>
    <xf numFmtId="49" fontId="12" fillId="0" borderId="10" xfId="0" applyNumberFormat="1" applyFont="1" applyFill="1" applyBorder="1" applyAlignment="1">
      <alignment horizontal="center" shrinkToFit="1"/>
    </xf>
    <xf numFmtId="181" fontId="12" fillId="0" borderId="10" xfId="0" applyNumberFormat="1" applyFont="1" applyFill="1" applyBorder="1" applyAlignment="1">
      <alignment horizontal="right" shrinkToFit="1"/>
    </xf>
    <xf numFmtId="49" fontId="12" fillId="0" borderId="10" xfId="0" applyNumberFormat="1" applyFont="1" applyFill="1" applyBorder="1" applyAlignment="1">
      <alignment horizontal="center"/>
    </xf>
    <xf numFmtId="181" fontId="12" fillId="0" borderId="10" xfId="0" applyNumberFormat="1" applyFont="1" applyFill="1" applyBorder="1" applyAlignment="1">
      <alignment horizontal="right"/>
    </xf>
    <xf numFmtId="0" fontId="12" fillId="0" borderId="10" xfId="0" applyFont="1" applyFill="1" applyBorder="1" applyAlignment="1">
      <alignment horizontal="left" wrapText="1" indent="2"/>
    </xf>
    <xf numFmtId="0" fontId="14" fillId="0" borderId="0" xfId="0" applyFont="1" applyFill="1" applyAlignment="1">
      <alignment horizontal="left"/>
    </xf>
    <xf numFmtId="0" fontId="13" fillId="0" borderId="0" xfId="0" applyFont="1" applyFill="1" applyAlignment="1">
      <alignment horizontal="left"/>
    </xf>
    <xf numFmtId="0" fontId="14" fillId="0" borderId="0" xfId="0" applyFont="1" applyFill="1" applyAlignment="1">
      <alignment horizontal="right"/>
    </xf>
    <xf numFmtId="0" fontId="15" fillId="0" borderId="0" xfId="0" applyFont="1" applyFill="1" applyAlignment="1">
      <alignment/>
    </xf>
    <xf numFmtId="0" fontId="14" fillId="0" borderId="0" xfId="0" applyFont="1" applyFill="1" applyAlignment="1">
      <alignment/>
    </xf>
    <xf numFmtId="181" fontId="11" fillId="0" borderId="12" xfId="0" applyNumberFormat="1" applyFont="1" applyFill="1" applyBorder="1" applyAlignment="1">
      <alignment horizontal="right"/>
    </xf>
    <xf numFmtId="181" fontId="9" fillId="0" borderId="12" xfId="0" applyNumberFormat="1" applyFont="1" applyFill="1" applyBorder="1" applyAlignment="1">
      <alignment horizontal="right" shrinkToFit="1"/>
    </xf>
    <xf numFmtId="204" fontId="8" fillId="0" borderId="0" xfId="0" applyNumberFormat="1" applyFont="1" applyFill="1" applyAlignment="1">
      <alignment/>
    </xf>
    <xf numFmtId="0" fontId="10" fillId="0" borderId="10" xfId="0" applyFont="1" applyFill="1" applyBorder="1" applyAlignment="1">
      <alignment horizontal="left" wrapText="1" indent="1"/>
    </xf>
    <xf numFmtId="49" fontId="10" fillId="0" borderId="10" xfId="0" applyNumberFormat="1" applyFont="1" applyFill="1" applyBorder="1" applyAlignment="1">
      <alignment horizontal="center"/>
    </xf>
    <xf numFmtId="181" fontId="10" fillId="0" borderId="10" xfId="0" applyNumberFormat="1" applyFont="1" applyFill="1" applyBorder="1" applyAlignment="1">
      <alignment horizontal="right"/>
    </xf>
    <xf numFmtId="0" fontId="10" fillId="0" borderId="11" xfId="0" applyFont="1" applyFill="1" applyBorder="1" applyAlignment="1">
      <alignment horizontal="left" wrapText="1" indent="2"/>
    </xf>
    <xf numFmtId="49" fontId="10" fillId="0" borderId="10" xfId="0" applyNumberFormat="1" applyFont="1" applyFill="1" applyBorder="1" applyAlignment="1">
      <alignment horizontal="center" shrinkToFit="1"/>
    </xf>
    <xf numFmtId="181" fontId="10" fillId="0" borderId="10" xfId="0" applyNumberFormat="1" applyFont="1" applyFill="1" applyBorder="1" applyAlignment="1">
      <alignment horizontal="right" shrinkToFit="1"/>
    </xf>
    <xf numFmtId="181" fontId="12" fillId="0" borderId="0" xfId="0" applyNumberFormat="1" applyFont="1" applyFill="1" applyBorder="1" applyAlignment="1">
      <alignment horizontal="right" shrinkToFit="1"/>
    </xf>
    <xf numFmtId="204" fontId="11" fillId="0" borderId="0" xfId="0" applyNumberFormat="1" applyFont="1" applyFill="1" applyAlignment="1">
      <alignment/>
    </xf>
    <xf numFmtId="0" fontId="12" fillId="33" borderId="11" xfId="0" applyFont="1" applyFill="1" applyBorder="1" applyAlignment="1">
      <alignment horizontal="left" wrapText="1" indent="2"/>
    </xf>
    <xf numFmtId="0" fontId="7" fillId="0" borderId="0" xfId="0" applyFont="1" applyFill="1" applyAlignment="1">
      <alignment horizontal="center" wrapText="1"/>
    </xf>
    <xf numFmtId="0" fontId="7" fillId="0" borderId="0" xfId="0" applyFont="1" applyFill="1" applyAlignment="1">
      <alignment horizontal="center"/>
    </xf>
    <xf numFmtId="0" fontId="13" fillId="0" borderId="0" xfId="0" applyFont="1" applyFill="1" applyAlignment="1">
      <alignment horizontal="left" vertical="center" wrapText="1"/>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10" fillId="0" borderId="10" xfId="0" applyFont="1" applyFill="1" applyBorder="1" applyAlignment="1">
      <alignment horizontal="left" wrapText="1" indent="2"/>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2">
    <pageSetUpPr fitToPage="1"/>
  </sheetPr>
  <dimension ref="A1:K824"/>
  <sheetViews>
    <sheetView showGridLines="0" showZeros="0" tabSelected="1" view="pageBreakPreview" zoomScaleSheetLayoutView="100" zoomScalePageLayoutView="0" workbookViewId="0" topLeftCell="A1">
      <pane ySplit="6" topLeftCell="A7" activePane="bottomLeft" state="frozen"/>
      <selection pane="topLeft" activeCell="A1" sqref="A1"/>
      <selection pane="bottomLeft" activeCell="G822" sqref="G822"/>
    </sheetView>
  </sheetViews>
  <sheetFormatPr defaultColWidth="9.00390625" defaultRowHeight="12.75"/>
  <cols>
    <col min="1" max="1" width="55.25390625" style="3" customWidth="1"/>
    <col min="2" max="2" width="21.625" style="3" customWidth="1"/>
    <col min="3" max="3" width="15.75390625" style="4" customWidth="1"/>
    <col min="4" max="4" width="15.375" style="4" customWidth="1"/>
    <col min="5" max="7" width="15.375" style="2" customWidth="1"/>
    <col min="8" max="8" width="17.125" style="2" customWidth="1"/>
    <col min="9" max="9" width="13.875" style="2" customWidth="1"/>
    <col min="10" max="10" width="10.25390625" style="2" bestFit="1" customWidth="1"/>
    <col min="11" max="16384" width="9.125" style="2" customWidth="1"/>
  </cols>
  <sheetData>
    <row r="1" spans="1:7" ht="46.5" customHeight="1">
      <c r="A1" s="46" t="s">
        <v>13</v>
      </c>
      <c r="B1" s="47"/>
      <c r="C1" s="47"/>
      <c r="D1" s="47"/>
      <c r="E1" s="47"/>
      <c r="F1" s="12"/>
      <c r="G1" s="12"/>
    </row>
    <row r="2" spans="1:7" ht="16.5" customHeight="1">
      <c r="A2" s="5"/>
      <c r="B2" s="12"/>
      <c r="C2" s="12"/>
      <c r="D2" s="12"/>
      <c r="E2" s="12"/>
      <c r="F2" s="12"/>
      <c r="G2" s="12"/>
    </row>
    <row r="3" spans="1:7" ht="13.5" customHeight="1">
      <c r="A3" s="5"/>
      <c r="B3" s="12"/>
      <c r="C3" s="12"/>
      <c r="D3" s="12"/>
      <c r="F3" s="22"/>
      <c r="G3" s="22" t="s">
        <v>7</v>
      </c>
    </row>
    <row r="4" spans="1:7" ht="18" customHeight="1">
      <c r="A4" s="49" t="s">
        <v>1</v>
      </c>
      <c r="B4" s="49" t="s">
        <v>3</v>
      </c>
      <c r="C4" s="50" t="s">
        <v>2</v>
      </c>
      <c r="D4" s="50"/>
      <c r="E4" s="50"/>
      <c r="F4" s="51" t="s">
        <v>10</v>
      </c>
      <c r="G4" s="52"/>
    </row>
    <row r="5" spans="1:7" ht="66" customHeight="1">
      <c r="A5" s="49"/>
      <c r="B5" s="49"/>
      <c r="C5" s="1" t="s">
        <v>4</v>
      </c>
      <c r="D5" s="1" t="s">
        <v>0</v>
      </c>
      <c r="E5" s="1" t="s">
        <v>5</v>
      </c>
      <c r="F5" s="1" t="s">
        <v>8</v>
      </c>
      <c r="G5" s="1" t="s">
        <v>9</v>
      </c>
    </row>
    <row r="6" spans="1:7" ht="14.25" customHeight="1">
      <c r="A6" s="7">
        <v>1</v>
      </c>
      <c r="B6" s="8" t="s">
        <v>6</v>
      </c>
      <c r="C6" s="9">
        <v>3</v>
      </c>
      <c r="D6" s="9">
        <v>4</v>
      </c>
      <c r="E6" s="9">
        <v>5</v>
      </c>
      <c r="F6" s="9">
        <v>6</v>
      </c>
      <c r="G6" s="9">
        <v>7</v>
      </c>
    </row>
    <row r="7" spans="1:11" s="11" customFormat="1" ht="12">
      <c r="A7" s="37" t="s">
        <v>14</v>
      </c>
      <c r="B7" s="38" t="s">
        <v>1225</v>
      </c>
      <c r="C7" s="39">
        <f>C8+C413</f>
        <v>67852436.29885</v>
      </c>
      <c r="D7" s="39">
        <v>67915115.78665</v>
      </c>
      <c r="E7" s="39">
        <f>D7/C7*100</f>
        <v>100.0923761786886</v>
      </c>
      <c r="F7" s="39">
        <v>63935551.564330004</v>
      </c>
      <c r="G7" s="39">
        <f>D7/F7*100</f>
        <v>106.22433704715269</v>
      </c>
      <c r="H7" s="34">
        <v>67135855.37701</v>
      </c>
      <c r="I7" s="19">
        <f>C7-H7</f>
        <v>716580.9218399972</v>
      </c>
      <c r="J7" s="19">
        <v>716580.93784</v>
      </c>
      <c r="K7" s="44">
        <f>I7-J7</f>
        <v>-0.016000002855435014</v>
      </c>
    </row>
    <row r="8" spans="1:7" s="11" customFormat="1" ht="12">
      <c r="A8" s="40" t="s">
        <v>15</v>
      </c>
      <c r="B8" s="41" t="s">
        <v>616</v>
      </c>
      <c r="C8" s="42">
        <v>53630614.211389996</v>
      </c>
      <c r="D8" s="42">
        <v>54309915.03819</v>
      </c>
      <c r="E8" s="39">
        <f aca="true" t="shared" si="0" ref="E8:E80">D8/C8*100</f>
        <v>101.26662884024127</v>
      </c>
      <c r="F8" s="42">
        <v>52391942.14702</v>
      </c>
      <c r="G8" s="39">
        <f aca="true" t="shared" si="1" ref="G8:G80">D8/F8*100</f>
        <v>103.66081655417139</v>
      </c>
    </row>
    <row r="9" spans="1:7" s="11" customFormat="1" ht="12">
      <c r="A9" s="40" t="s">
        <v>16</v>
      </c>
      <c r="B9" s="41" t="s">
        <v>617</v>
      </c>
      <c r="C9" s="42">
        <v>29035776.559919998</v>
      </c>
      <c r="D9" s="42">
        <v>29524955.83215</v>
      </c>
      <c r="E9" s="39">
        <f t="shared" si="0"/>
        <v>101.68474664771064</v>
      </c>
      <c r="F9" s="42">
        <v>27395563.339</v>
      </c>
      <c r="G9" s="39">
        <f t="shared" si="1"/>
        <v>107.77276403043928</v>
      </c>
    </row>
    <row r="10" spans="1:7" s="10" customFormat="1" ht="12">
      <c r="A10" s="23" t="s">
        <v>17</v>
      </c>
      <c r="B10" s="24" t="s">
        <v>618</v>
      </c>
      <c r="C10" s="25">
        <v>10368045</v>
      </c>
      <c r="D10" s="25">
        <v>10668257.22517</v>
      </c>
      <c r="E10" s="27">
        <f t="shared" si="0"/>
        <v>102.89555287587969</v>
      </c>
      <c r="F10" s="25">
        <v>9190294.432020001</v>
      </c>
      <c r="G10" s="27">
        <f t="shared" si="1"/>
        <v>116.08177849014949</v>
      </c>
    </row>
    <row r="11" spans="1:7" s="10" customFormat="1" ht="36">
      <c r="A11" s="23" t="s">
        <v>18</v>
      </c>
      <c r="B11" s="24" t="s">
        <v>619</v>
      </c>
      <c r="C11" s="25">
        <v>10368045</v>
      </c>
      <c r="D11" s="25">
        <v>10668257.22517</v>
      </c>
      <c r="E11" s="27">
        <f t="shared" si="0"/>
        <v>102.89555287587969</v>
      </c>
      <c r="F11" s="25">
        <v>9190294.49971</v>
      </c>
      <c r="G11" s="27">
        <f t="shared" si="1"/>
        <v>116.08177763516325</v>
      </c>
    </row>
    <row r="12" spans="1:7" s="10" customFormat="1" ht="36">
      <c r="A12" s="23" t="s">
        <v>19</v>
      </c>
      <c r="B12" s="24" t="s">
        <v>620</v>
      </c>
      <c r="C12" s="25">
        <v>6874838</v>
      </c>
      <c r="D12" s="25">
        <v>7449982.546270001</v>
      </c>
      <c r="E12" s="27">
        <f t="shared" si="0"/>
        <v>108.3659359867098</v>
      </c>
      <c r="F12" s="25">
        <v>6231334.85487</v>
      </c>
      <c r="G12" s="27">
        <f t="shared" si="1"/>
        <v>119.55676784802516</v>
      </c>
    </row>
    <row r="13" spans="1:7" s="10" customFormat="1" ht="36">
      <c r="A13" s="23" t="s">
        <v>20</v>
      </c>
      <c r="B13" s="24" t="s">
        <v>621</v>
      </c>
      <c r="C13" s="25">
        <v>3493207</v>
      </c>
      <c r="D13" s="25">
        <v>3218274.6789</v>
      </c>
      <c r="E13" s="27">
        <f t="shared" si="0"/>
        <v>92.1295153393429</v>
      </c>
      <c r="F13" s="25">
        <v>2958959.64484</v>
      </c>
      <c r="G13" s="27">
        <f t="shared" si="1"/>
        <v>108.7637232400992</v>
      </c>
    </row>
    <row r="14" spans="1:7" s="10" customFormat="1" ht="72">
      <c r="A14" s="23" t="s">
        <v>1505</v>
      </c>
      <c r="B14" s="24" t="s">
        <v>1506</v>
      </c>
      <c r="C14" s="25">
        <v>0</v>
      </c>
      <c r="D14" s="25">
        <v>0</v>
      </c>
      <c r="E14" s="27">
        <v>0</v>
      </c>
      <c r="F14" s="25">
        <v>-0.06769</v>
      </c>
      <c r="G14" s="27">
        <f t="shared" si="1"/>
        <v>0</v>
      </c>
    </row>
    <row r="15" spans="1:7" s="10" customFormat="1" ht="12">
      <c r="A15" s="23" t="s">
        <v>21</v>
      </c>
      <c r="B15" s="24" t="s">
        <v>622</v>
      </c>
      <c r="C15" s="25">
        <v>18667731.559919998</v>
      </c>
      <c r="D15" s="25">
        <v>18856698.60698</v>
      </c>
      <c r="E15" s="27">
        <f t="shared" si="0"/>
        <v>101.01226571880709</v>
      </c>
      <c r="F15" s="25">
        <v>18205268.90698</v>
      </c>
      <c r="G15" s="27">
        <f t="shared" si="1"/>
        <v>103.57824816171892</v>
      </c>
    </row>
    <row r="16" spans="1:7" s="10" customFormat="1" ht="60">
      <c r="A16" s="23" t="s">
        <v>22</v>
      </c>
      <c r="B16" s="24" t="s">
        <v>623</v>
      </c>
      <c r="C16" s="25">
        <v>17836765.53092</v>
      </c>
      <c r="D16" s="25">
        <v>17989541.37688</v>
      </c>
      <c r="E16" s="27">
        <f t="shared" si="0"/>
        <v>100.85652214071641</v>
      </c>
      <c r="F16" s="25">
        <v>17123295.33076</v>
      </c>
      <c r="G16" s="27">
        <f t="shared" si="1"/>
        <v>105.05887464642329</v>
      </c>
    </row>
    <row r="17" spans="1:7" s="10" customFormat="1" ht="84">
      <c r="A17" s="23" t="s">
        <v>23</v>
      </c>
      <c r="B17" s="24" t="s">
        <v>624</v>
      </c>
      <c r="C17" s="25">
        <v>101157.09290999999</v>
      </c>
      <c r="D17" s="25">
        <v>118422.18155</v>
      </c>
      <c r="E17" s="27">
        <f t="shared" si="0"/>
        <v>117.06760064305213</v>
      </c>
      <c r="F17" s="25">
        <v>83971.87981</v>
      </c>
      <c r="G17" s="27">
        <f t="shared" si="1"/>
        <v>141.02599801022603</v>
      </c>
    </row>
    <row r="18" spans="1:7" s="10" customFormat="1" ht="36">
      <c r="A18" s="23" t="s">
        <v>24</v>
      </c>
      <c r="B18" s="24" t="s">
        <v>625</v>
      </c>
      <c r="C18" s="25">
        <v>131433.2493</v>
      </c>
      <c r="D18" s="25">
        <v>181790.457</v>
      </c>
      <c r="E18" s="27">
        <f t="shared" si="0"/>
        <v>138.31390304066687</v>
      </c>
      <c r="F18" s="25">
        <v>510073.80593000003</v>
      </c>
      <c r="G18" s="27">
        <f t="shared" si="1"/>
        <v>35.64002991068081</v>
      </c>
    </row>
    <row r="19" spans="1:7" s="10" customFormat="1" ht="72">
      <c r="A19" s="23" t="s">
        <v>25</v>
      </c>
      <c r="B19" s="24" t="s">
        <v>626</v>
      </c>
      <c r="C19" s="25">
        <v>598375.68679</v>
      </c>
      <c r="D19" s="25">
        <v>566944.5915499999</v>
      </c>
      <c r="E19" s="27">
        <f t="shared" si="0"/>
        <v>94.74726397915448</v>
      </c>
      <c r="F19" s="25">
        <v>487927.89048</v>
      </c>
      <c r="G19" s="27">
        <f t="shared" si="1"/>
        <v>116.19433990384667</v>
      </c>
    </row>
    <row r="20" spans="1:7" s="10" customFormat="1" ht="36">
      <c r="A20" s="40" t="s">
        <v>26</v>
      </c>
      <c r="B20" s="41" t="s">
        <v>627</v>
      </c>
      <c r="C20" s="42">
        <v>5967986.55921</v>
      </c>
      <c r="D20" s="42">
        <v>6382132.75799</v>
      </c>
      <c r="E20" s="39">
        <f t="shared" si="0"/>
        <v>106.9394626591589</v>
      </c>
      <c r="F20" s="42">
        <v>7404045.42743</v>
      </c>
      <c r="G20" s="39">
        <f t="shared" si="1"/>
        <v>86.19791464738873</v>
      </c>
    </row>
    <row r="21" spans="1:7" s="11" customFormat="1" ht="24">
      <c r="A21" s="23" t="s">
        <v>27</v>
      </c>
      <c r="B21" s="24" t="s">
        <v>628</v>
      </c>
      <c r="C21" s="25">
        <v>5967986.55921</v>
      </c>
      <c r="D21" s="25">
        <v>6382132.75799</v>
      </c>
      <c r="E21" s="27">
        <f t="shared" si="0"/>
        <v>106.9394626591589</v>
      </c>
      <c r="F21" s="25">
        <v>7404045.42743</v>
      </c>
      <c r="G21" s="27">
        <f t="shared" si="1"/>
        <v>86.19791464738873</v>
      </c>
    </row>
    <row r="22" spans="1:7" s="10" customFormat="1" ht="72">
      <c r="A22" s="23" t="s">
        <v>28</v>
      </c>
      <c r="B22" s="24" t="s">
        <v>629</v>
      </c>
      <c r="C22" s="25">
        <v>267305</v>
      </c>
      <c r="D22" s="25">
        <v>184352.14024</v>
      </c>
      <c r="E22" s="27">
        <f t="shared" si="0"/>
        <v>68.96696292250427</v>
      </c>
      <c r="F22" s="25">
        <v>124024.14337</v>
      </c>
      <c r="G22" s="27">
        <f t="shared" si="1"/>
        <v>148.64213953086866</v>
      </c>
    </row>
    <row r="23" spans="1:7" s="10" customFormat="1" ht="24">
      <c r="A23" s="23" t="s">
        <v>29</v>
      </c>
      <c r="B23" s="24" t="s">
        <v>630</v>
      </c>
      <c r="C23" s="25">
        <v>1822723</v>
      </c>
      <c r="D23" s="25">
        <v>1313835.89404</v>
      </c>
      <c r="E23" s="27">
        <f t="shared" si="0"/>
        <v>72.08094120938837</v>
      </c>
      <c r="F23" s="25">
        <v>1471929.9266199998</v>
      </c>
      <c r="G23" s="27">
        <f t="shared" si="1"/>
        <v>89.25940496752912</v>
      </c>
    </row>
    <row r="24" spans="1:7" s="10" customFormat="1" ht="96">
      <c r="A24" s="23" t="s">
        <v>30</v>
      </c>
      <c r="B24" s="24" t="s">
        <v>631</v>
      </c>
      <c r="C24" s="25">
        <v>143725</v>
      </c>
      <c r="D24" s="25">
        <v>142942.21784</v>
      </c>
      <c r="E24" s="27">
        <f t="shared" si="0"/>
        <v>99.45536116889893</v>
      </c>
      <c r="F24" s="25">
        <v>151872.5044</v>
      </c>
      <c r="G24" s="27">
        <f t="shared" si="1"/>
        <v>94.11987930581593</v>
      </c>
    </row>
    <row r="25" spans="1:7" s="10" customFormat="1" ht="24">
      <c r="A25" s="23" t="s">
        <v>31</v>
      </c>
      <c r="B25" s="24" t="s">
        <v>632</v>
      </c>
      <c r="C25" s="25">
        <v>44779</v>
      </c>
      <c r="D25" s="25">
        <v>44901.141939999994</v>
      </c>
      <c r="E25" s="27">
        <f t="shared" si="0"/>
        <v>100.27276611804639</v>
      </c>
      <c r="F25" s="25">
        <v>226218.28436000002</v>
      </c>
      <c r="G25" s="27">
        <f t="shared" si="1"/>
        <v>19.848590960289073</v>
      </c>
    </row>
    <row r="26" spans="1:7" s="10" customFormat="1" ht="96">
      <c r="A26" s="23" t="s">
        <v>32</v>
      </c>
      <c r="B26" s="24" t="s">
        <v>633</v>
      </c>
      <c r="C26" s="25">
        <v>311542</v>
      </c>
      <c r="D26" s="25">
        <v>202891.378</v>
      </c>
      <c r="E26" s="27">
        <f t="shared" si="0"/>
        <v>65.124887816089</v>
      </c>
      <c r="F26" s="25">
        <v>354837.249</v>
      </c>
      <c r="G26" s="27">
        <f t="shared" si="1"/>
        <v>57.178714628125185</v>
      </c>
    </row>
    <row r="27" spans="1:7" s="10" customFormat="1" ht="96">
      <c r="A27" s="23" t="s">
        <v>33</v>
      </c>
      <c r="B27" s="24" t="s">
        <v>634</v>
      </c>
      <c r="C27" s="25">
        <v>459338</v>
      </c>
      <c r="D27" s="25">
        <v>485300.51152</v>
      </c>
      <c r="E27" s="27">
        <f t="shared" si="0"/>
        <v>105.65215843670674</v>
      </c>
      <c r="F27" s="25">
        <v>0</v>
      </c>
      <c r="G27" s="27">
        <v>0</v>
      </c>
    </row>
    <row r="28" spans="1:7" s="10" customFormat="1" ht="48">
      <c r="A28" s="23" t="s">
        <v>34</v>
      </c>
      <c r="B28" s="24" t="s">
        <v>635</v>
      </c>
      <c r="C28" s="25">
        <v>931696.16791</v>
      </c>
      <c r="D28" s="25">
        <v>1648908.72264</v>
      </c>
      <c r="E28" s="27">
        <f t="shared" si="0"/>
        <v>176.97923201067428</v>
      </c>
      <c r="F28" s="25">
        <v>1734992.62641</v>
      </c>
      <c r="G28" s="27">
        <f t="shared" si="1"/>
        <v>95.0383706270774</v>
      </c>
    </row>
    <row r="29" spans="1:7" s="10" customFormat="1" ht="60">
      <c r="A29" s="23" t="s">
        <v>35</v>
      </c>
      <c r="B29" s="24" t="s">
        <v>636</v>
      </c>
      <c r="C29" s="25">
        <v>14354.58619</v>
      </c>
      <c r="D29" s="25">
        <v>16739.171019999998</v>
      </c>
      <c r="E29" s="27">
        <f t="shared" si="0"/>
        <v>116.61200677217151</v>
      </c>
      <c r="F29" s="25">
        <v>26483.915</v>
      </c>
      <c r="G29" s="27">
        <f t="shared" si="1"/>
        <v>63.205047365542434</v>
      </c>
    </row>
    <row r="30" spans="1:7" s="10" customFormat="1" ht="48">
      <c r="A30" s="23" t="s">
        <v>36</v>
      </c>
      <c r="B30" s="24" t="s">
        <v>637</v>
      </c>
      <c r="C30" s="25">
        <v>2101884.31818</v>
      </c>
      <c r="D30" s="25">
        <v>2666632.5756</v>
      </c>
      <c r="E30" s="27">
        <f t="shared" si="0"/>
        <v>126.86866506093017</v>
      </c>
      <c r="F30" s="25">
        <v>3570668.0440700003</v>
      </c>
      <c r="G30" s="27">
        <f t="shared" si="1"/>
        <v>74.68161539207263</v>
      </c>
    </row>
    <row r="31" spans="1:7" s="10" customFormat="1" ht="48">
      <c r="A31" s="23" t="s">
        <v>37</v>
      </c>
      <c r="B31" s="24" t="s">
        <v>638</v>
      </c>
      <c r="C31" s="25">
        <v>-129004.81306999999</v>
      </c>
      <c r="D31" s="25">
        <v>-319354.62285000004</v>
      </c>
      <c r="E31" s="27" t="s">
        <v>1631</v>
      </c>
      <c r="F31" s="25">
        <v>-256975.5228</v>
      </c>
      <c r="G31" s="27">
        <f t="shared" si="1"/>
        <v>124.27433530256837</v>
      </c>
    </row>
    <row r="32" spans="1:7" s="10" customFormat="1" ht="24">
      <c r="A32" s="23" t="s">
        <v>38</v>
      </c>
      <c r="B32" s="24" t="s">
        <v>639</v>
      </c>
      <c r="C32" s="25">
        <v>-355.7</v>
      </c>
      <c r="D32" s="25">
        <v>-5016.372</v>
      </c>
      <c r="E32" s="27" t="s">
        <v>1631</v>
      </c>
      <c r="F32" s="25">
        <v>-5.743</v>
      </c>
      <c r="G32" s="27" t="s">
        <v>1631</v>
      </c>
    </row>
    <row r="33" spans="1:7" s="10" customFormat="1" ht="12">
      <c r="A33" s="40" t="s">
        <v>39</v>
      </c>
      <c r="B33" s="41" t="s">
        <v>640</v>
      </c>
      <c r="C33" s="42">
        <v>2978373.1002399996</v>
      </c>
      <c r="D33" s="42">
        <v>3067103.8731</v>
      </c>
      <c r="E33" s="39">
        <f t="shared" si="0"/>
        <v>102.97916915959422</v>
      </c>
      <c r="F33" s="42">
        <v>2767425.46318</v>
      </c>
      <c r="G33" s="39">
        <f t="shared" si="1"/>
        <v>110.82877981384347</v>
      </c>
    </row>
    <row r="34" spans="1:7" s="10" customFormat="1" ht="24">
      <c r="A34" s="23" t="s">
        <v>40</v>
      </c>
      <c r="B34" s="24" t="s">
        <v>641</v>
      </c>
      <c r="C34" s="25">
        <v>2100840.6</v>
      </c>
      <c r="D34" s="25">
        <v>2273263.9439499998</v>
      </c>
      <c r="E34" s="27">
        <f t="shared" si="0"/>
        <v>108.20735014117682</v>
      </c>
      <c r="F34" s="25">
        <v>1965969.7948399999</v>
      </c>
      <c r="G34" s="27">
        <f t="shared" si="1"/>
        <v>115.63066482081985</v>
      </c>
    </row>
    <row r="35" spans="1:7" s="10" customFormat="1" ht="24">
      <c r="A35" s="23" t="s">
        <v>41</v>
      </c>
      <c r="B35" s="24" t="s">
        <v>642</v>
      </c>
      <c r="C35" s="25">
        <v>1485650.3</v>
      </c>
      <c r="D35" s="25">
        <v>1584654.08084</v>
      </c>
      <c r="E35" s="27">
        <f t="shared" si="0"/>
        <v>106.66400301874539</v>
      </c>
      <c r="F35" s="25">
        <v>1388837.93862</v>
      </c>
      <c r="G35" s="27">
        <f t="shared" si="1"/>
        <v>114.09927946053735</v>
      </c>
    </row>
    <row r="36" spans="1:7" s="10" customFormat="1" ht="24">
      <c r="A36" s="23" t="s">
        <v>41</v>
      </c>
      <c r="B36" s="24" t="s">
        <v>643</v>
      </c>
      <c r="C36" s="25">
        <v>1485541</v>
      </c>
      <c r="D36" s="25">
        <v>1584489.14528</v>
      </c>
      <c r="E36" s="27">
        <f t="shared" si="0"/>
        <v>106.66074819072648</v>
      </c>
      <c r="F36" s="25">
        <v>1388984.56443</v>
      </c>
      <c r="G36" s="27">
        <f t="shared" si="1"/>
        <v>114.0753602204521</v>
      </c>
    </row>
    <row r="37" spans="1:7" s="10" customFormat="1" ht="36">
      <c r="A37" s="23" t="s">
        <v>42</v>
      </c>
      <c r="B37" s="24" t="s">
        <v>644</v>
      </c>
      <c r="C37" s="25">
        <v>109.3</v>
      </c>
      <c r="D37" s="25">
        <v>164.93556</v>
      </c>
      <c r="E37" s="27">
        <f t="shared" si="0"/>
        <v>150.90170173833488</v>
      </c>
      <c r="F37" s="25">
        <v>-146.62581</v>
      </c>
      <c r="G37" s="27">
        <v>0</v>
      </c>
    </row>
    <row r="38" spans="1:7" s="10" customFormat="1" ht="36">
      <c r="A38" s="23" t="s">
        <v>43</v>
      </c>
      <c r="B38" s="24" t="s">
        <v>645</v>
      </c>
      <c r="C38" s="25">
        <v>625546.4</v>
      </c>
      <c r="D38" s="25">
        <v>699161.66752</v>
      </c>
      <c r="E38" s="27">
        <f t="shared" si="0"/>
        <v>111.76815461171226</v>
      </c>
      <c r="F38" s="25">
        <v>475204.37919999997</v>
      </c>
      <c r="G38" s="27">
        <f t="shared" si="1"/>
        <v>147.1286246766137</v>
      </c>
    </row>
    <row r="39" spans="1:7" s="10" customFormat="1" ht="48">
      <c r="A39" s="23" t="s">
        <v>44</v>
      </c>
      <c r="B39" s="24" t="s">
        <v>646</v>
      </c>
      <c r="C39" s="25">
        <v>625423</v>
      </c>
      <c r="D39" s="25">
        <v>698993.4370599999</v>
      </c>
      <c r="E39" s="27">
        <f t="shared" si="0"/>
        <v>111.76330852239202</v>
      </c>
      <c r="F39" s="25">
        <v>475206.01838</v>
      </c>
      <c r="G39" s="27">
        <f t="shared" si="1"/>
        <v>147.09271558531643</v>
      </c>
    </row>
    <row r="40" spans="1:7" s="10" customFormat="1" ht="36">
      <c r="A40" s="23" t="s">
        <v>45</v>
      </c>
      <c r="B40" s="24" t="s">
        <v>647</v>
      </c>
      <c r="C40" s="25">
        <v>123.4</v>
      </c>
      <c r="D40" s="25">
        <v>168.23046</v>
      </c>
      <c r="E40" s="27">
        <f t="shared" si="0"/>
        <v>136.32938411669366</v>
      </c>
      <c r="F40" s="25">
        <v>-1.63918</v>
      </c>
      <c r="G40" s="27">
        <v>0</v>
      </c>
    </row>
    <row r="41" spans="1:7" s="11" customFormat="1" ht="36">
      <c r="A41" s="23" t="s">
        <v>46</v>
      </c>
      <c r="B41" s="24" t="s">
        <v>648</v>
      </c>
      <c r="C41" s="25">
        <v>-10356.1</v>
      </c>
      <c r="D41" s="25">
        <v>-10551.80441</v>
      </c>
      <c r="E41" s="27">
        <f t="shared" si="0"/>
        <v>101.8897500989755</v>
      </c>
      <c r="F41" s="25">
        <v>101927.47701999999</v>
      </c>
      <c r="G41" s="27">
        <v>0</v>
      </c>
    </row>
    <row r="42" spans="1:7" s="10" customFormat="1" ht="24">
      <c r="A42" s="23" t="s">
        <v>47</v>
      </c>
      <c r="B42" s="24" t="s">
        <v>649</v>
      </c>
      <c r="C42" s="25">
        <v>790206.77113</v>
      </c>
      <c r="D42" s="25">
        <v>682178.24052</v>
      </c>
      <c r="E42" s="27">
        <f t="shared" si="0"/>
        <v>86.32908062082046</v>
      </c>
      <c r="F42" s="25">
        <v>713574.5494400001</v>
      </c>
      <c r="G42" s="27">
        <f t="shared" si="1"/>
        <v>95.60013611126695</v>
      </c>
    </row>
    <row r="43" spans="1:7" s="10" customFormat="1" ht="24">
      <c r="A43" s="23" t="s">
        <v>47</v>
      </c>
      <c r="B43" s="24" t="s">
        <v>650</v>
      </c>
      <c r="C43" s="25">
        <v>790145.915</v>
      </c>
      <c r="D43" s="25">
        <v>681984.0154500001</v>
      </c>
      <c r="E43" s="27">
        <f t="shared" si="0"/>
        <v>86.31114867562152</v>
      </c>
      <c r="F43" s="25">
        <v>713348.1885800001</v>
      </c>
      <c r="G43" s="27">
        <f t="shared" si="1"/>
        <v>95.60324486245155</v>
      </c>
    </row>
    <row r="44" spans="1:7" s="10" customFormat="1" ht="36">
      <c r="A44" s="23" t="s">
        <v>48</v>
      </c>
      <c r="B44" s="24" t="s">
        <v>651</v>
      </c>
      <c r="C44" s="25">
        <v>60.85613</v>
      </c>
      <c r="D44" s="25">
        <v>194.22507000000002</v>
      </c>
      <c r="E44" s="27" t="s">
        <v>1631</v>
      </c>
      <c r="F44" s="25">
        <v>226.36085999999997</v>
      </c>
      <c r="G44" s="27">
        <f t="shared" si="1"/>
        <v>85.80329214158316</v>
      </c>
    </row>
    <row r="45" spans="1:7" s="10" customFormat="1" ht="12">
      <c r="A45" s="23" t="s">
        <v>49</v>
      </c>
      <c r="B45" s="24" t="s">
        <v>652</v>
      </c>
      <c r="C45" s="25">
        <v>12674.385</v>
      </c>
      <c r="D45" s="25">
        <v>11885.12694</v>
      </c>
      <c r="E45" s="27">
        <f t="shared" si="0"/>
        <v>93.7728098049728</v>
      </c>
      <c r="F45" s="25">
        <v>10729.075050000001</v>
      </c>
      <c r="G45" s="27">
        <f t="shared" si="1"/>
        <v>110.77494457455583</v>
      </c>
    </row>
    <row r="46" spans="1:7" s="10" customFormat="1" ht="12">
      <c r="A46" s="23" t="s">
        <v>49</v>
      </c>
      <c r="B46" s="24" t="s">
        <v>653</v>
      </c>
      <c r="C46" s="25">
        <v>12673.685</v>
      </c>
      <c r="D46" s="25">
        <v>11925.6574</v>
      </c>
      <c r="E46" s="27">
        <f t="shared" si="0"/>
        <v>94.09778923809453</v>
      </c>
      <c r="F46" s="25">
        <v>10698.978070000001</v>
      </c>
      <c r="G46" s="27">
        <f t="shared" si="1"/>
        <v>111.46538783399897</v>
      </c>
    </row>
    <row r="47" spans="1:7" s="10" customFormat="1" ht="24">
      <c r="A47" s="23" t="s">
        <v>50</v>
      </c>
      <c r="B47" s="24" t="s">
        <v>654</v>
      </c>
      <c r="C47" s="25">
        <v>0.7</v>
      </c>
      <c r="D47" s="25">
        <v>-40.53046</v>
      </c>
      <c r="E47" s="27">
        <v>0</v>
      </c>
      <c r="F47" s="25">
        <v>30.09698</v>
      </c>
      <c r="G47" s="27">
        <v>0</v>
      </c>
    </row>
    <row r="48" spans="1:7" s="10" customFormat="1" ht="24">
      <c r="A48" s="23" t="s">
        <v>51</v>
      </c>
      <c r="B48" s="24" t="s">
        <v>655</v>
      </c>
      <c r="C48" s="25">
        <v>74651.34411</v>
      </c>
      <c r="D48" s="25">
        <v>99776.56169</v>
      </c>
      <c r="E48" s="27">
        <f t="shared" si="0"/>
        <v>133.6567517699046</v>
      </c>
      <c r="F48" s="25">
        <v>77152.04384999999</v>
      </c>
      <c r="G48" s="27">
        <f t="shared" si="1"/>
        <v>129.32458650607742</v>
      </c>
    </row>
    <row r="49" spans="1:7" s="10" customFormat="1" ht="24">
      <c r="A49" s="23" t="s">
        <v>52</v>
      </c>
      <c r="B49" s="24" t="s">
        <v>656</v>
      </c>
      <c r="C49" s="25">
        <v>48968.90732</v>
      </c>
      <c r="D49" s="25">
        <v>68177.10014</v>
      </c>
      <c r="E49" s="27">
        <f t="shared" si="0"/>
        <v>139.2252836978352</v>
      </c>
      <c r="F49" s="25">
        <v>53069.50231</v>
      </c>
      <c r="G49" s="27">
        <f t="shared" si="1"/>
        <v>128.46757020962912</v>
      </c>
    </row>
    <row r="50" spans="1:7" s="10" customFormat="1" ht="36">
      <c r="A50" s="23" t="s">
        <v>53</v>
      </c>
      <c r="B50" s="24" t="s">
        <v>657</v>
      </c>
      <c r="C50" s="25">
        <v>25682.43679</v>
      </c>
      <c r="D50" s="25">
        <v>31599.46155</v>
      </c>
      <c r="E50" s="27">
        <f t="shared" si="0"/>
        <v>123.03918747423499</v>
      </c>
      <c r="F50" s="25">
        <v>24082.54154</v>
      </c>
      <c r="G50" s="27">
        <f t="shared" si="1"/>
        <v>131.21315081099203</v>
      </c>
    </row>
    <row r="51" spans="1:7" s="10" customFormat="1" ht="12">
      <c r="A51" s="40" t="s">
        <v>54</v>
      </c>
      <c r="B51" s="41" t="s">
        <v>658</v>
      </c>
      <c r="C51" s="42">
        <v>10605494.42621</v>
      </c>
      <c r="D51" s="42">
        <v>10598951.61113</v>
      </c>
      <c r="E51" s="39">
        <f t="shared" si="0"/>
        <v>99.93830730735354</v>
      </c>
      <c r="F51" s="42">
        <v>9778673.47711</v>
      </c>
      <c r="G51" s="39">
        <f t="shared" si="1"/>
        <v>108.38843976067012</v>
      </c>
    </row>
    <row r="52" spans="1:7" s="10" customFormat="1" ht="12">
      <c r="A52" s="23" t="s">
        <v>55</v>
      </c>
      <c r="B52" s="24" t="s">
        <v>659</v>
      </c>
      <c r="C52" s="25">
        <v>268274.79526</v>
      </c>
      <c r="D52" s="25">
        <v>317411.15394</v>
      </c>
      <c r="E52" s="27">
        <f t="shared" si="0"/>
        <v>118.31568210959931</v>
      </c>
      <c r="F52" s="25">
        <v>200572.98456</v>
      </c>
      <c r="G52" s="27">
        <f t="shared" si="1"/>
        <v>158.2521966436854</v>
      </c>
    </row>
    <row r="53" spans="1:7" s="10" customFormat="1" ht="36">
      <c r="A53" s="23" t="s">
        <v>56</v>
      </c>
      <c r="B53" s="24" t="s">
        <v>660</v>
      </c>
      <c r="C53" s="25">
        <v>135334.23736000003</v>
      </c>
      <c r="D53" s="25">
        <v>166114.57082</v>
      </c>
      <c r="E53" s="27">
        <f t="shared" si="0"/>
        <v>122.74393683404871</v>
      </c>
      <c r="F53" s="25">
        <v>93485.82703</v>
      </c>
      <c r="G53" s="27">
        <f t="shared" si="1"/>
        <v>177.68957723045347</v>
      </c>
    </row>
    <row r="54" spans="1:7" s="10" customFormat="1" ht="36">
      <c r="A54" s="23" t="s">
        <v>57</v>
      </c>
      <c r="B54" s="24" t="s">
        <v>661</v>
      </c>
      <c r="C54" s="25">
        <v>59954.686299999994</v>
      </c>
      <c r="D54" s="25">
        <v>71424.14205</v>
      </c>
      <c r="E54" s="27">
        <f t="shared" si="0"/>
        <v>119.13020725787702</v>
      </c>
      <c r="F54" s="25">
        <v>52288.805100000005</v>
      </c>
      <c r="G54" s="27">
        <f t="shared" si="1"/>
        <v>136.5954756728606</v>
      </c>
    </row>
    <row r="55" spans="1:7" s="10" customFormat="1" ht="36">
      <c r="A55" s="23" t="s">
        <v>58</v>
      </c>
      <c r="B55" s="24" t="s">
        <v>662</v>
      </c>
      <c r="C55" s="25">
        <v>72985.8716</v>
      </c>
      <c r="D55" s="25">
        <v>79872.44106999999</v>
      </c>
      <c r="E55" s="27">
        <f t="shared" si="0"/>
        <v>109.43548294900405</v>
      </c>
      <c r="F55" s="25">
        <v>54798.35243</v>
      </c>
      <c r="G55" s="27">
        <f t="shared" si="1"/>
        <v>145.75701189562204</v>
      </c>
    </row>
    <row r="56" spans="1:7" s="10" customFormat="1" ht="12">
      <c r="A56" s="23" t="s">
        <v>59</v>
      </c>
      <c r="B56" s="24" t="s">
        <v>663</v>
      </c>
      <c r="C56" s="25">
        <v>7562267</v>
      </c>
      <c r="D56" s="25">
        <v>7356988.914720001</v>
      </c>
      <c r="E56" s="27">
        <f t="shared" si="0"/>
        <v>97.28549540395758</v>
      </c>
      <c r="F56" s="25">
        <v>6856425.95572</v>
      </c>
      <c r="G56" s="27">
        <f t="shared" si="1"/>
        <v>107.30063975360812</v>
      </c>
    </row>
    <row r="57" spans="1:7" s="10" customFormat="1" ht="24">
      <c r="A57" s="23" t="s">
        <v>60</v>
      </c>
      <c r="B57" s="24" t="s">
        <v>664</v>
      </c>
      <c r="C57" s="25">
        <v>6881663</v>
      </c>
      <c r="D57" s="25">
        <v>6648027.321149999</v>
      </c>
      <c r="E57" s="27">
        <f t="shared" si="0"/>
        <v>96.6049532089845</v>
      </c>
      <c r="F57" s="25">
        <v>6268706.02038</v>
      </c>
      <c r="G57" s="27">
        <f t="shared" si="1"/>
        <v>106.0510303009393</v>
      </c>
    </row>
    <row r="58" spans="1:7" s="10" customFormat="1" ht="24">
      <c r="A58" s="23" t="s">
        <v>61</v>
      </c>
      <c r="B58" s="24" t="s">
        <v>665</v>
      </c>
      <c r="C58" s="25">
        <v>680604</v>
      </c>
      <c r="D58" s="25">
        <v>708961.59357</v>
      </c>
      <c r="E58" s="27">
        <f t="shared" si="0"/>
        <v>104.16653348643263</v>
      </c>
      <c r="F58" s="25">
        <v>587719.9353400001</v>
      </c>
      <c r="G58" s="27">
        <f t="shared" si="1"/>
        <v>120.62915530674671</v>
      </c>
    </row>
    <row r="59" spans="1:7" s="11" customFormat="1" ht="12">
      <c r="A59" s="23" t="s">
        <v>62</v>
      </c>
      <c r="B59" s="24" t="s">
        <v>666</v>
      </c>
      <c r="C59" s="25">
        <v>1042115</v>
      </c>
      <c r="D59" s="25">
        <v>1174728.5698699998</v>
      </c>
      <c r="E59" s="27">
        <f t="shared" si="0"/>
        <v>112.72542568430546</v>
      </c>
      <c r="F59" s="25">
        <v>1064358.5698</v>
      </c>
      <c r="G59" s="27">
        <f t="shared" si="1"/>
        <v>110.36962572591858</v>
      </c>
    </row>
    <row r="60" spans="1:7" s="10" customFormat="1" ht="12">
      <c r="A60" s="23" t="s">
        <v>63</v>
      </c>
      <c r="B60" s="24" t="s">
        <v>667</v>
      </c>
      <c r="C60" s="25">
        <v>150917</v>
      </c>
      <c r="D60" s="25">
        <v>173874.12247</v>
      </c>
      <c r="E60" s="27">
        <f t="shared" si="0"/>
        <v>115.21175379181933</v>
      </c>
      <c r="F60" s="25">
        <v>195226.34923</v>
      </c>
      <c r="G60" s="27">
        <f t="shared" si="1"/>
        <v>89.06283560379214</v>
      </c>
    </row>
    <row r="61" spans="1:7" s="10" customFormat="1" ht="12">
      <c r="A61" s="23" t="s">
        <v>64</v>
      </c>
      <c r="B61" s="24" t="s">
        <v>668</v>
      </c>
      <c r="C61" s="25">
        <v>891198</v>
      </c>
      <c r="D61" s="25">
        <v>1000854.4474</v>
      </c>
      <c r="E61" s="27">
        <f t="shared" si="0"/>
        <v>112.3043866121782</v>
      </c>
      <c r="F61" s="25">
        <v>869132.22057</v>
      </c>
      <c r="G61" s="27">
        <f t="shared" si="1"/>
        <v>115.15560276244426</v>
      </c>
    </row>
    <row r="62" spans="1:7" s="10" customFormat="1" ht="12">
      <c r="A62" s="23" t="s">
        <v>65</v>
      </c>
      <c r="B62" s="24" t="s">
        <v>669</v>
      </c>
      <c r="C62" s="25">
        <v>2520</v>
      </c>
      <c r="D62" s="25">
        <v>2019.52956</v>
      </c>
      <c r="E62" s="27">
        <f t="shared" si="0"/>
        <v>80.14006190476191</v>
      </c>
      <c r="F62" s="25">
        <v>3035.68709</v>
      </c>
      <c r="G62" s="27">
        <f t="shared" si="1"/>
        <v>66.52627560503939</v>
      </c>
    </row>
    <row r="63" spans="1:7" s="10" customFormat="1" ht="12">
      <c r="A63" s="23" t="s">
        <v>66</v>
      </c>
      <c r="B63" s="24" t="s">
        <v>670</v>
      </c>
      <c r="C63" s="25">
        <v>1730317.6309500001</v>
      </c>
      <c r="D63" s="25">
        <v>1747803.44304</v>
      </c>
      <c r="E63" s="27">
        <f t="shared" si="0"/>
        <v>101.01055504360778</v>
      </c>
      <c r="F63" s="25">
        <v>1654280.27994</v>
      </c>
      <c r="G63" s="27">
        <f t="shared" si="1"/>
        <v>105.65340494196013</v>
      </c>
    </row>
    <row r="64" spans="1:7" s="10" customFormat="1" ht="12">
      <c r="A64" s="23" t="s">
        <v>67</v>
      </c>
      <c r="B64" s="24" t="s">
        <v>671</v>
      </c>
      <c r="C64" s="25">
        <v>1192489.22053</v>
      </c>
      <c r="D64" s="25">
        <v>1088927.71556</v>
      </c>
      <c r="E64" s="27">
        <f t="shared" si="0"/>
        <v>91.31551856510934</v>
      </c>
      <c r="F64" s="25">
        <v>1266686.60053</v>
      </c>
      <c r="G64" s="27">
        <f t="shared" si="1"/>
        <v>85.9666246650416</v>
      </c>
    </row>
    <row r="65" spans="1:7" s="10" customFormat="1" ht="24">
      <c r="A65" s="23" t="s">
        <v>68</v>
      </c>
      <c r="B65" s="24" t="s">
        <v>672</v>
      </c>
      <c r="C65" s="25">
        <v>600909.7026699999</v>
      </c>
      <c r="D65" s="25">
        <v>528580.68924</v>
      </c>
      <c r="E65" s="27">
        <f t="shared" si="0"/>
        <v>87.96341395244193</v>
      </c>
      <c r="F65" s="25">
        <v>605947.18952</v>
      </c>
      <c r="G65" s="27">
        <f t="shared" si="1"/>
        <v>87.2321381107014</v>
      </c>
    </row>
    <row r="66" spans="1:7" s="10" customFormat="1" ht="24">
      <c r="A66" s="23" t="s">
        <v>69</v>
      </c>
      <c r="B66" s="24" t="s">
        <v>673</v>
      </c>
      <c r="C66" s="25">
        <v>327092.21919</v>
      </c>
      <c r="D66" s="25">
        <v>295771.23176999995</v>
      </c>
      <c r="E66" s="27">
        <f t="shared" si="0"/>
        <v>90.42441685174833</v>
      </c>
      <c r="F66" s="25">
        <v>329739.79737</v>
      </c>
      <c r="G66" s="27">
        <f t="shared" si="1"/>
        <v>89.69837251343853</v>
      </c>
    </row>
    <row r="67" spans="1:7" s="10" customFormat="1" ht="24">
      <c r="A67" s="23" t="s">
        <v>70</v>
      </c>
      <c r="B67" s="24" t="s">
        <v>674</v>
      </c>
      <c r="C67" s="25">
        <v>264487.29867</v>
      </c>
      <c r="D67" s="25">
        <v>264575.79455</v>
      </c>
      <c r="E67" s="27">
        <f t="shared" si="0"/>
        <v>100.03345940634769</v>
      </c>
      <c r="F67" s="25">
        <v>330999.61364</v>
      </c>
      <c r="G67" s="27">
        <f t="shared" si="1"/>
        <v>79.93235751560618</v>
      </c>
    </row>
    <row r="68" spans="1:7" s="10" customFormat="1" ht="12">
      <c r="A68" s="23" t="s">
        <v>71</v>
      </c>
      <c r="B68" s="24" t="s">
        <v>675</v>
      </c>
      <c r="C68" s="25">
        <v>537828.41042</v>
      </c>
      <c r="D68" s="25">
        <v>658875.72748</v>
      </c>
      <c r="E68" s="27">
        <f t="shared" si="0"/>
        <v>122.50667958679833</v>
      </c>
      <c r="F68" s="25">
        <v>387593.67941000004</v>
      </c>
      <c r="G68" s="27">
        <f t="shared" si="1"/>
        <v>169.99134982875594</v>
      </c>
    </row>
    <row r="69" spans="1:7" s="10" customFormat="1" ht="24">
      <c r="A69" s="23" t="s">
        <v>72</v>
      </c>
      <c r="B69" s="24" t="s">
        <v>676</v>
      </c>
      <c r="C69" s="25">
        <v>142309.1</v>
      </c>
      <c r="D69" s="25">
        <v>185511.79338999998</v>
      </c>
      <c r="E69" s="27">
        <f t="shared" si="0"/>
        <v>130.3583491076818</v>
      </c>
      <c r="F69" s="25">
        <v>110398.12766</v>
      </c>
      <c r="G69" s="27">
        <f t="shared" si="1"/>
        <v>168.0388946099994</v>
      </c>
    </row>
    <row r="70" spans="1:7" s="10" customFormat="1" ht="24">
      <c r="A70" s="23" t="s">
        <v>73</v>
      </c>
      <c r="B70" s="24" t="s">
        <v>677</v>
      </c>
      <c r="C70" s="25">
        <v>301462.71667</v>
      </c>
      <c r="D70" s="25">
        <v>356033.07836000004</v>
      </c>
      <c r="E70" s="27">
        <f t="shared" si="0"/>
        <v>118.10186091759275</v>
      </c>
      <c r="F70" s="25">
        <v>212558.987</v>
      </c>
      <c r="G70" s="27">
        <f t="shared" si="1"/>
        <v>167.4984828376135</v>
      </c>
    </row>
    <row r="71" spans="1:7" s="10" customFormat="1" ht="24">
      <c r="A71" s="23" t="s">
        <v>74</v>
      </c>
      <c r="B71" s="24" t="s">
        <v>678</v>
      </c>
      <c r="C71" s="25">
        <v>94056.59375</v>
      </c>
      <c r="D71" s="25">
        <v>117330.85573000001</v>
      </c>
      <c r="E71" s="27">
        <f t="shared" si="0"/>
        <v>124.7449551935321</v>
      </c>
      <c r="F71" s="25">
        <v>64636.56475</v>
      </c>
      <c r="G71" s="27">
        <f t="shared" si="1"/>
        <v>181.52396586020612</v>
      </c>
    </row>
    <row r="72" spans="1:7" s="10" customFormat="1" ht="24">
      <c r="A72" s="40" t="s">
        <v>75</v>
      </c>
      <c r="B72" s="41" t="s">
        <v>679</v>
      </c>
      <c r="C72" s="42">
        <v>59780</v>
      </c>
      <c r="D72" s="42">
        <v>51104.69108</v>
      </c>
      <c r="E72" s="39">
        <f t="shared" si="0"/>
        <v>85.48794091669454</v>
      </c>
      <c r="F72" s="42">
        <v>51540.312439999994</v>
      </c>
      <c r="G72" s="39">
        <f t="shared" si="1"/>
        <v>99.15479487923726</v>
      </c>
    </row>
    <row r="73" spans="1:7" s="10" customFormat="1" ht="12">
      <c r="A73" s="23" t="s">
        <v>76</v>
      </c>
      <c r="B73" s="24" t="s">
        <v>680</v>
      </c>
      <c r="C73" s="25">
        <v>54080</v>
      </c>
      <c r="D73" s="25">
        <v>46252.847630000004</v>
      </c>
      <c r="E73" s="27">
        <f t="shared" si="0"/>
        <v>85.52671529215978</v>
      </c>
      <c r="F73" s="25">
        <v>45477.402310000005</v>
      </c>
      <c r="G73" s="27">
        <f t="shared" si="1"/>
        <v>101.70512228186237</v>
      </c>
    </row>
    <row r="74" spans="1:7" s="10" customFormat="1" ht="12">
      <c r="A74" s="23" t="s">
        <v>77</v>
      </c>
      <c r="B74" s="24" t="s">
        <v>681</v>
      </c>
      <c r="C74" s="25">
        <v>52998</v>
      </c>
      <c r="D74" s="25">
        <v>45656.227450000006</v>
      </c>
      <c r="E74" s="27">
        <f t="shared" si="0"/>
        <v>86.14707621042305</v>
      </c>
      <c r="F74" s="25">
        <v>44888.48515</v>
      </c>
      <c r="G74" s="27">
        <f t="shared" si="1"/>
        <v>101.71033238799328</v>
      </c>
    </row>
    <row r="75" spans="1:7" s="10" customFormat="1" ht="24">
      <c r="A75" s="23" t="s">
        <v>78</v>
      </c>
      <c r="B75" s="24" t="s">
        <v>682</v>
      </c>
      <c r="C75" s="25">
        <v>1082</v>
      </c>
      <c r="D75" s="25">
        <v>596.62018</v>
      </c>
      <c r="E75" s="27">
        <f t="shared" si="0"/>
        <v>55.14049722735675</v>
      </c>
      <c r="F75" s="25">
        <v>588.9171600000001</v>
      </c>
      <c r="G75" s="27">
        <f t="shared" si="1"/>
        <v>101.3079972062624</v>
      </c>
    </row>
    <row r="76" spans="1:7" s="10" customFormat="1" ht="24">
      <c r="A76" s="23" t="s">
        <v>79</v>
      </c>
      <c r="B76" s="24" t="s">
        <v>683</v>
      </c>
      <c r="C76" s="25">
        <v>5700</v>
      </c>
      <c r="D76" s="25">
        <v>4851.84345</v>
      </c>
      <c r="E76" s="27">
        <f t="shared" si="0"/>
        <v>85.1200605263158</v>
      </c>
      <c r="F76" s="25">
        <v>6062.91013</v>
      </c>
      <c r="G76" s="27">
        <f t="shared" si="1"/>
        <v>80.02499370710613</v>
      </c>
    </row>
    <row r="77" spans="1:7" s="10" customFormat="1" ht="12">
      <c r="A77" s="23" t="s">
        <v>80</v>
      </c>
      <c r="B77" s="24" t="s">
        <v>684</v>
      </c>
      <c r="C77" s="25">
        <v>5683</v>
      </c>
      <c r="D77" s="25">
        <v>4848.66893</v>
      </c>
      <c r="E77" s="27">
        <f t="shared" si="0"/>
        <v>85.31882685201478</v>
      </c>
      <c r="F77" s="25">
        <v>6048.59573</v>
      </c>
      <c r="G77" s="27">
        <f t="shared" si="1"/>
        <v>80.16189453613889</v>
      </c>
    </row>
    <row r="78" spans="1:7" s="10" customFormat="1" ht="24">
      <c r="A78" s="23" t="s">
        <v>81</v>
      </c>
      <c r="B78" s="24" t="s">
        <v>685</v>
      </c>
      <c r="C78" s="25">
        <v>17</v>
      </c>
      <c r="D78" s="25">
        <v>3.17452</v>
      </c>
      <c r="E78" s="27">
        <f t="shared" si="0"/>
        <v>18.673647058823526</v>
      </c>
      <c r="F78" s="25">
        <v>14.3144</v>
      </c>
      <c r="G78" s="27">
        <f t="shared" si="1"/>
        <v>22.17710836640027</v>
      </c>
    </row>
    <row r="79" spans="1:7" s="10" customFormat="1" ht="12">
      <c r="A79" s="40" t="s">
        <v>82</v>
      </c>
      <c r="B79" s="41" t="s">
        <v>686</v>
      </c>
      <c r="C79" s="42">
        <v>282383.352</v>
      </c>
      <c r="D79" s="42">
        <v>312714.07274000003</v>
      </c>
      <c r="E79" s="39">
        <f t="shared" si="0"/>
        <v>110.7409734055427</v>
      </c>
      <c r="F79" s="42">
        <v>279193.30156</v>
      </c>
      <c r="G79" s="39">
        <f t="shared" si="1"/>
        <v>112.00629491921971</v>
      </c>
    </row>
    <row r="80" spans="1:7" s="11" customFormat="1" ht="24">
      <c r="A80" s="23" t="s">
        <v>83</v>
      </c>
      <c r="B80" s="24" t="s">
        <v>687</v>
      </c>
      <c r="C80" s="25">
        <v>111008.632</v>
      </c>
      <c r="D80" s="25">
        <v>118518.43344</v>
      </c>
      <c r="E80" s="27">
        <f t="shared" si="0"/>
        <v>106.76506079274988</v>
      </c>
      <c r="F80" s="25">
        <v>112752.71028</v>
      </c>
      <c r="G80" s="27">
        <f t="shared" si="1"/>
        <v>105.11360050297851</v>
      </c>
    </row>
    <row r="81" spans="1:7" s="10" customFormat="1" ht="36">
      <c r="A81" s="23" t="s">
        <v>84</v>
      </c>
      <c r="B81" s="24" t="s">
        <v>688</v>
      </c>
      <c r="C81" s="25">
        <v>111008.632</v>
      </c>
      <c r="D81" s="25">
        <v>118518.43344</v>
      </c>
      <c r="E81" s="27">
        <f aca="true" t="shared" si="2" ref="E81:E146">D81/C81*100</f>
        <v>106.76506079274988</v>
      </c>
      <c r="F81" s="25">
        <v>112752.71028</v>
      </c>
      <c r="G81" s="27">
        <f aca="true" t="shared" si="3" ref="G81:G146">D81/F81*100</f>
        <v>105.11360050297851</v>
      </c>
    </row>
    <row r="82" spans="1:7" s="10" customFormat="1" ht="36">
      <c r="A82" s="23" t="s">
        <v>85</v>
      </c>
      <c r="B82" s="24" t="s">
        <v>689</v>
      </c>
      <c r="C82" s="25">
        <v>511.52</v>
      </c>
      <c r="D82" s="25">
        <v>392.875</v>
      </c>
      <c r="E82" s="27">
        <f t="shared" si="2"/>
        <v>76.80540350328432</v>
      </c>
      <c r="F82" s="25">
        <v>561.473</v>
      </c>
      <c r="G82" s="27">
        <f t="shared" si="3"/>
        <v>69.97219812885037</v>
      </c>
    </row>
    <row r="83" spans="1:7" s="10" customFormat="1" ht="48">
      <c r="A83" s="23" t="s">
        <v>86</v>
      </c>
      <c r="B83" s="24" t="s">
        <v>690</v>
      </c>
      <c r="C83" s="25">
        <v>511.52</v>
      </c>
      <c r="D83" s="25">
        <v>392.875</v>
      </c>
      <c r="E83" s="27">
        <f t="shared" si="2"/>
        <v>76.80540350328432</v>
      </c>
      <c r="F83" s="25">
        <v>561.473</v>
      </c>
      <c r="G83" s="27">
        <f t="shared" si="3"/>
        <v>69.97219812885037</v>
      </c>
    </row>
    <row r="84" spans="1:7" s="10" customFormat="1" ht="48">
      <c r="A84" s="23" t="s">
        <v>87</v>
      </c>
      <c r="B84" s="24" t="s">
        <v>691</v>
      </c>
      <c r="C84" s="25">
        <v>3975</v>
      </c>
      <c r="D84" s="25">
        <v>9935.35</v>
      </c>
      <c r="E84" s="27" t="s">
        <v>1631</v>
      </c>
      <c r="F84" s="25">
        <v>4532.225</v>
      </c>
      <c r="G84" s="27" t="s">
        <v>1631</v>
      </c>
    </row>
    <row r="85" spans="1:7" s="10" customFormat="1" ht="24">
      <c r="A85" s="23" t="s">
        <v>88</v>
      </c>
      <c r="B85" s="24" t="s">
        <v>692</v>
      </c>
      <c r="C85" s="25">
        <v>166888.2</v>
      </c>
      <c r="D85" s="25">
        <v>183867.4143</v>
      </c>
      <c r="E85" s="27">
        <f t="shared" si="2"/>
        <v>110.17400529216566</v>
      </c>
      <c r="F85" s="25">
        <v>161346.89328</v>
      </c>
      <c r="G85" s="27">
        <f t="shared" si="3"/>
        <v>113.95782748721297</v>
      </c>
    </row>
    <row r="86" spans="1:7" s="10" customFormat="1" ht="72">
      <c r="A86" s="23" t="s">
        <v>89</v>
      </c>
      <c r="B86" s="24" t="s">
        <v>693</v>
      </c>
      <c r="C86" s="25">
        <v>185</v>
      </c>
      <c r="D86" s="25">
        <v>256.89</v>
      </c>
      <c r="E86" s="27">
        <f t="shared" si="2"/>
        <v>138.85945945945946</v>
      </c>
      <c r="F86" s="25">
        <v>209.3475</v>
      </c>
      <c r="G86" s="27">
        <f t="shared" si="3"/>
        <v>122.70984845770786</v>
      </c>
    </row>
    <row r="87" spans="1:7" s="11" customFormat="1" ht="36">
      <c r="A87" s="23" t="s">
        <v>90</v>
      </c>
      <c r="B87" s="24" t="s">
        <v>694</v>
      </c>
      <c r="C87" s="25">
        <v>89946</v>
      </c>
      <c r="D87" s="25">
        <v>98959.4591</v>
      </c>
      <c r="E87" s="27">
        <f t="shared" si="2"/>
        <v>110.02096713583704</v>
      </c>
      <c r="F87" s="25">
        <v>70181.22939000001</v>
      </c>
      <c r="G87" s="27">
        <f t="shared" si="3"/>
        <v>141.00559360406493</v>
      </c>
    </row>
    <row r="88" spans="1:7" s="10" customFormat="1" ht="48">
      <c r="A88" s="23" t="s">
        <v>91</v>
      </c>
      <c r="B88" s="24" t="s">
        <v>695</v>
      </c>
      <c r="C88" s="25">
        <v>46563.8</v>
      </c>
      <c r="D88" s="25">
        <v>51524.71536</v>
      </c>
      <c r="E88" s="27">
        <f t="shared" si="2"/>
        <v>110.65401741266821</v>
      </c>
      <c r="F88" s="25">
        <v>61041.3</v>
      </c>
      <c r="G88" s="27">
        <f t="shared" si="3"/>
        <v>84.4095970433133</v>
      </c>
    </row>
    <row r="89" spans="1:7" s="10" customFormat="1" ht="60">
      <c r="A89" s="23" t="s">
        <v>92</v>
      </c>
      <c r="B89" s="24" t="s">
        <v>696</v>
      </c>
      <c r="C89" s="25">
        <v>46563.8</v>
      </c>
      <c r="D89" s="25">
        <v>51524.71536</v>
      </c>
      <c r="E89" s="27">
        <f t="shared" si="2"/>
        <v>110.65401741266821</v>
      </c>
      <c r="F89" s="25">
        <v>61041.3</v>
      </c>
      <c r="G89" s="27">
        <f t="shared" si="3"/>
        <v>84.4095970433133</v>
      </c>
    </row>
    <row r="90" spans="1:7" s="10" customFormat="1" ht="24">
      <c r="A90" s="23" t="s">
        <v>93</v>
      </c>
      <c r="B90" s="24" t="s">
        <v>697</v>
      </c>
      <c r="C90" s="25">
        <v>1736.7</v>
      </c>
      <c r="D90" s="25">
        <v>6010.7505</v>
      </c>
      <c r="E90" s="27" t="s">
        <v>1631</v>
      </c>
      <c r="F90" s="25">
        <v>2758.0750099999996</v>
      </c>
      <c r="G90" s="27" t="s">
        <v>1631</v>
      </c>
    </row>
    <row r="91" spans="1:7" s="10" customFormat="1" ht="60">
      <c r="A91" s="23" t="s">
        <v>94</v>
      </c>
      <c r="B91" s="24" t="s">
        <v>698</v>
      </c>
      <c r="C91" s="25">
        <v>176</v>
      </c>
      <c r="D91" s="25">
        <v>136</v>
      </c>
      <c r="E91" s="27">
        <f t="shared" si="2"/>
        <v>77.27272727272727</v>
      </c>
      <c r="F91" s="25">
        <v>122.4</v>
      </c>
      <c r="G91" s="27">
        <f t="shared" si="3"/>
        <v>111.11111111111111</v>
      </c>
    </row>
    <row r="92" spans="1:7" s="10" customFormat="1" ht="36">
      <c r="A92" s="23" t="s">
        <v>95</v>
      </c>
      <c r="B92" s="24" t="s">
        <v>699</v>
      </c>
      <c r="C92" s="25">
        <v>27</v>
      </c>
      <c r="D92" s="25">
        <v>7</v>
      </c>
      <c r="E92" s="27">
        <f t="shared" si="2"/>
        <v>25.925925925925924</v>
      </c>
      <c r="F92" s="25">
        <v>7</v>
      </c>
      <c r="G92" s="27">
        <f t="shared" si="3"/>
        <v>100</v>
      </c>
    </row>
    <row r="93" spans="1:7" s="10" customFormat="1" ht="60">
      <c r="A93" s="23" t="s">
        <v>96</v>
      </c>
      <c r="B93" s="24" t="s">
        <v>700</v>
      </c>
      <c r="C93" s="25">
        <v>178.2</v>
      </c>
      <c r="D93" s="25">
        <v>141.8</v>
      </c>
      <c r="E93" s="27">
        <f t="shared" si="2"/>
        <v>79.57351290684626</v>
      </c>
      <c r="F93" s="25">
        <v>137.25</v>
      </c>
      <c r="G93" s="27">
        <f t="shared" si="3"/>
        <v>103.31511839708563</v>
      </c>
    </row>
    <row r="94" spans="1:7" s="10" customFormat="1" ht="48">
      <c r="A94" s="23" t="s">
        <v>97</v>
      </c>
      <c r="B94" s="24" t="s">
        <v>701</v>
      </c>
      <c r="C94" s="25">
        <v>21410.4</v>
      </c>
      <c r="D94" s="25">
        <v>20869.2</v>
      </c>
      <c r="E94" s="27">
        <f t="shared" si="2"/>
        <v>97.47225647348952</v>
      </c>
      <c r="F94" s="25">
        <v>20103.705</v>
      </c>
      <c r="G94" s="27">
        <f t="shared" si="3"/>
        <v>103.80773096302399</v>
      </c>
    </row>
    <row r="95" spans="1:7" s="10" customFormat="1" ht="60">
      <c r="A95" s="23" t="s">
        <v>98</v>
      </c>
      <c r="B95" s="24" t="s">
        <v>702</v>
      </c>
      <c r="C95" s="25">
        <v>0</v>
      </c>
      <c r="D95" s="25">
        <v>0.7</v>
      </c>
      <c r="E95" s="27">
        <v>0</v>
      </c>
      <c r="F95" s="25">
        <v>0</v>
      </c>
      <c r="G95" s="27">
        <v>0</v>
      </c>
    </row>
    <row r="96" spans="1:7" s="10" customFormat="1" ht="132">
      <c r="A96" s="23" t="s">
        <v>99</v>
      </c>
      <c r="B96" s="24" t="s">
        <v>703</v>
      </c>
      <c r="C96" s="25">
        <v>21410.4</v>
      </c>
      <c r="D96" s="25">
        <v>20868.5</v>
      </c>
      <c r="E96" s="27">
        <f t="shared" si="2"/>
        <v>97.46898703433845</v>
      </c>
      <c r="F96" s="25">
        <v>20103.705</v>
      </c>
      <c r="G96" s="27">
        <f t="shared" si="3"/>
        <v>103.80424901778053</v>
      </c>
    </row>
    <row r="97" spans="1:7" s="10" customFormat="1" ht="24">
      <c r="A97" s="23" t="s">
        <v>100</v>
      </c>
      <c r="B97" s="24" t="s">
        <v>704</v>
      </c>
      <c r="C97" s="25">
        <v>1195</v>
      </c>
      <c r="D97" s="25">
        <v>13</v>
      </c>
      <c r="E97" s="27">
        <f t="shared" si="2"/>
        <v>1.0878661087866108</v>
      </c>
      <c r="F97" s="25">
        <v>1220.201</v>
      </c>
      <c r="G97" s="27">
        <f t="shared" si="3"/>
        <v>1.0653982417650862</v>
      </c>
    </row>
    <row r="98" spans="1:7" s="10" customFormat="1" ht="84">
      <c r="A98" s="23" t="s">
        <v>101</v>
      </c>
      <c r="B98" s="24" t="s">
        <v>705</v>
      </c>
      <c r="C98" s="25">
        <v>1.6</v>
      </c>
      <c r="D98" s="25">
        <v>16</v>
      </c>
      <c r="E98" s="27" t="s">
        <v>1631</v>
      </c>
      <c r="F98" s="25">
        <v>4.8</v>
      </c>
      <c r="G98" s="27" t="s">
        <v>1631</v>
      </c>
    </row>
    <row r="99" spans="1:7" s="10" customFormat="1" ht="48">
      <c r="A99" s="23" t="s">
        <v>102</v>
      </c>
      <c r="B99" s="24" t="s">
        <v>706</v>
      </c>
      <c r="C99" s="25">
        <v>2100.5</v>
      </c>
      <c r="D99" s="25">
        <v>1871</v>
      </c>
      <c r="E99" s="27">
        <f t="shared" si="2"/>
        <v>89.07402999285884</v>
      </c>
      <c r="F99" s="25">
        <v>1762.83472</v>
      </c>
      <c r="G99" s="27">
        <f t="shared" si="3"/>
        <v>106.1358718870706</v>
      </c>
    </row>
    <row r="100" spans="1:7" s="10" customFormat="1" ht="72">
      <c r="A100" s="23" t="s">
        <v>103</v>
      </c>
      <c r="B100" s="24" t="s">
        <v>707</v>
      </c>
      <c r="C100" s="25">
        <v>1812.5</v>
      </c>
      <c r="D100" s="25">
        <v>1419.8</v>
      </c>
      <c r="E100" s="27">
        <f t="shared" si="2"/>
        <v>78.33379310344827</v>
      </c>
      <c r="F100" s="25">
        <v>1412.5347199999999</v>
      </c>
      <c r="G100" s="27">
        <f t="shared" si="3"/>
        <v>100.51434346335925</v>
      </c>
    </row>
    <row r="101" spans="1:7" s="10" customFormat="1" ht="72">
      <c r="A101" s="23" t="s">
        <v>104</v>
      </c>
      <c r="B101" s="24" t="s">
        <v>708</v>
      </c>
      <c r="C101" s="25">
        <v>288</v>
      </c>
      <c r="D101" s="25">
        <v>451.2</v>
      </c>
      <c r="E101" s="27">
        <f t="shared" si="2"/>
        <v>156.66666666666666</v>
      </c>
      <c r="F101" s="25">
        <v>350.3</v>
      </c>
      <c r="G101" s="27">
        <f t="shared" si="3"/>
        <v>128.80388238652583</v>
      </c>
    </row>
    <row r="102" spans="1:7" s="10" customFormat="1" ht="24">
      <c r="A102" s="23" t="s">
        <v>105</v>
      </c>
      <c r="B102" s="24" t="s">
        <v>709</v>
      </c>
      <c r="C102" s="25">
        <v>1050</v>
      </c>
      <c r="D102" s="25">
        <v>623</v>
      </c>
      <c r="E102" s="27">
        <f t="shared" si="2"/>
        <v>59.333333333333336</v>
      </c>
      <c r="F102" s="25">
        <v>545.3</v>
      </c>
      <c r="G102" s="27">
        <f t="shared" si="3"/>
        <v>114.24903722721437</v>
      </c>
    </row>
    <row r="103" spans="1:7" s="10" customFormat="1" ht="60">
      <c r="A103" s="23" t="s">
        <v>106</v>
      </c>
      <c r="B103" s="24" t="s">
        <v>710</v>
      </c>
      <c r="C103" s="25">
        <v>1050</v>
      </c>
      <c r="D103" s="25">
        <v>623</v>
      </c>
      <c r="E103" s="27">
        <f t="shared" si="2"/>
        <v>59.333333333333336</v>
      </c>
      <c r="F103" s="25">
        <v>545.3</v>
      </c>
      <c r="G103" s="27">
        <f t="shared" si="3"/>
        <v>114.24903722721437</v>
      </c>
    </row>
    <row r="104" spans="1:7" s="10" customFormat="1" ht="48">
      <c r="A104" s="23" t="s">
        <v>107</v>
      </c>
      <c r="B104" s="24" t="s">
        <v>711</v>
      </c>
      <c r="C104" s="25">
        <v>240</v>
      </c>
      <c r="D104" s="25">
        <v>512.1</v>
      </c>
      <c r="E104" s="27" t="s">
        <v>1631</v>
      </c>
      <c r="F104" s="25">
        <v>295.7</v>
      </c>
      <c r="G104" s="27">
        <f t="shared" si="3"/>
        <v>173.18227933716605</v>
      </c>
    </row>
    <row r="105" spans="1:7" s="10" customFormat="1" ht="60">
      <c r="A105" s="23" t="s">
        <v>108</v>
      </c>
      <c r="B105" s="24" t="s">
        <v>712</v>
      </c>
      <c r="C105" s="25">
        <v>240</v>
      </c>
      <c r="D105" s="25">
        <v>512.1</v>
      </c>
      <c r="E105" s="27" t="s">
        <v>1631</v>
      </c>
      <c r="F105" s="25">
        <v>295.7</v>
      </c>
      <c r="G105" s="27">
        <f t="shared" si="3"/>
        <v>173.18227933716605</v>
      </c>
    </row>
    <row r="106" spans="1:7" s="10" customFormat="1" ht="60">
      <c r="A106" s="23" t="s">
        <v>109</v>
      </c>
      <c r="B106" s="24" t="s">
        <v>713</v>
      </c>
      <c r="C106" s="25">
        <v>1208</v>
      </c>
      <c r="D106" s="25">
        <v>1456.49934</v>
      </c>
      <c r="E106" s="27">
        <f t="shared" si="2"/>
        <v>120.57113741721854</v>
      </c>
      <c r="F106" s="25">
        <v>1175.25066</v>
      </c>
      <c r="G106" s="27">
        <f t="shared" si="3"/>
        <v>123.9309527382014</v>
      </c>
    </row>
    <row r="107" spans="1:7" s="10" customFormat="1" ht="60">
      <c r="A107" s="23" t="s">
        <v>110</v>
      </c>
      <c r="B107" s="24" t="s">
        <v>714</v>
      </c>
      <c r="C107" s="25">
        <v>375</v>
      </c>
      <c r="D107" s="25">
        <v>520</v>
      </c>
      <c r="E107" s="27">
        <f t="shared" si="2"/>
        <v>138.66666666666669</v>
      </c>
      <c r="F107" s="25">
        <v>382.5</v>
      </c>
      <c r="G107" s="27">
        <f t="shared" si="3"/>
        <v>135.94771241830065</v>
      </c>
    </row>
    <row r="108" spans="1:7" s="10" customFormat="1" ht="48">
      <c r="A108" s="23" t="s">
        <v>111</v>
      </c>
      <c r="B108" s="24" t="s">
        <v>715</v>
      </c>
      <c r="C108" s="25">
        <v>495</v>
      </c>
      <c r="D108" s="25">
        <v>950</v>
      </c>
      <c r="E108" s="27">
        <f t="shared" si="2"/>
        <v>191.91919191919192</v>
      </c>
      <c r="F108" s="25">
        <v>1400</v>
      </c>
      <c r="G108" s="27">
        <f t="shared" si="3"/>
        <v>67.85714285714286</v>
      </c>
    </row>
    <row r="109" spans="1:7" s="10" customFormat="1" ht="36">
      <c r="A109" s="40" t="s">
        <v>112</v>
      </c>
      <c r="B109" s="41" t="s">
        <v>716</v>
      </c>
      <c r="C109" s="42">
        <v>319.0423</v>
      </c>
      <c r="D109" s="42">
        <v>1058.05772</v>
      </c>
      <c r="E109" s="39" t="s">
        <v>1631</v>
      </c>
      <c r="F109" s="42">
        <v>2439.05465</v>
      </c>
      <c r="G109" s="39">
        <f t="shared" si="3"/>
        <v>43.379828328159846</v>
      </c>
    </row>
    <row r="110" spans="1:7" s="10" customFormat="1" ht="24">
      <c r="A110" s="23" t="s">
        <v>113</v>
      </c>
      <c r="B110" s="24" t="s">
        <v>717</v>
      </c>
      <c r="C110" s="25">
        <v>1.1</v>
      </c>
      <c r="D110" s="25">
        <v>6.6273599999999995</v>
      </c>
      <c r="E110" s="27" t="s">
        <v>1631</v>
      </c>
      <c r="F110" s="25">
        <v>41.42539</v>
      </c>
      <c r="G110" s="27">
        <f t="shared" si="3"/>
        <v>15.998304421515403</v>
      </c>
    </row>
    <row r="111" spans="1:7" s="10" customFormat="1" ht="36">
      <c r="A111" s="23" t="s">
        <v>114</v>
      </c>
      <c r="B111" s="24" t="s">
        <v>718</v>
      </c>
      <c r="C111" s="25">
        <v>-1.1</v>
      </c>
      <c r="D111" s="25">
        <v>-0.9905</v>
      </c>
      <c r="E111" s="27">
        <f t="shared" si="2"/>
        <v>90.04545454545453</v>
      </c>
      <c r="F111" s="25">
        <v>-1.80668</v>
      </c>
      <c r="G111" s="27">
        <f t="shared" si="3"/>
        <v>54.82431863971484</v>
      </c>
    </row>
    <row r="112" spans="1:7" s="10" customFormat="1" ht="36">
      <c r="A112" s="23" t="s">
        <v>115</v>
      </c>
      <c r="B112" s="24" t="s">
        <v>719</v>
      </c>
      <c r="C112" s="25">
        <v>2.2</v>
      </c>
      <c r="D112" s="25">
        <v>7.617859999999999</v>
      </c>
      <c r="E112" s="27" t="s">
        <v>1631</v>
      </c>
      <c r="F112" s="25">
        <v>43.23207</v>
      </c>
      <c r="G112" s="27">
        <f t="shared" si="3"/>
        <v>17.62085414832091</v>
      </c>
    </row>
    <row r="113" spans="1:7" s="10" customFormat="1" ht="12">
      <c r="A113" s="23" t="s">
        <v>116</v>
      </c>
      <c r="B113" s="24" t="s">
        <v>720</v>
      </c>
      <c r="C113" s="25">
        <v>21.8</v>
      </c>
      <c r="D113" s="25">
        <v>32.36665</v>
      </c>
      <c r="E113" s="27">
        <f t="shared" si="2"/>
        <v>148.47087155963303</v>
      </c>
      <c r="F113" s="25">
        <v>70.50811999999999</v>
      </c>
      <c r="G113" s="27">
        <f t="shared" si="3"/>
        <v>45.90485464652866</v>
      </c>
    </row>
    <row r="114" spans="1:7" s="10" customFormat="1" ht="12">
      <c r="A114" s="23" t="s">
        <v>117</v>
      </c>
      <c r="B114" s="24" t="s">
        <v>721</v>
      </c>
      <c r="C114" s="25">
        <v>0.6</v>
      </c>
      <c r="D114" s="25">
        <v>2.17067</v>
      </c>
      <c r="E114" s="27" t="s">
        <v>1631</v>
      </c>
      <c r="F114" s="25">
        <v>4.3612</v>
      </c>
      <c r="G114" s="27">
        <f t="shared" si="3"/>
        <v>49.77231037329175</v>
      </c>
    </row>
    <row r="115" spans="1:7" s="10" customFormat="1" ht="12">
      <c r="A115" s="23" t="s">
        <v>118</v>
      </c>
      <c r="B115" s="24" t="s">
        <v>722</v>
      </c>
      <c r="C115" s="25">
        <v>0.6</v>
      </c>
      <c r="D115" s="25">
        <v>2.17067</v>
      </c>
      <c r="E115" s="27" t="s">
        <v>1631</v>
      </c>
      <c r="F115" s="25">
        <v>4.3612</v>
      </c>
      <c r="G115" s="27">
        <f t="shared" si="3"/>
        <v>49.77231037329175</v>
      </c>
    </row>
    <row r="116" spans="1:7" s="10" customFormat="1" ht="12">
      <c r="A116" s="23" t="s">
        <v>119</v>
      </c>
      <c r="B116" s="24" t="s">
        <v>723</v>
      </c>
      <c r="C116" s="25">
        <v>21.2</v>
      </c>
      <c r="D116" s="25">
        <v>30.19598</v>
      </c>
      <c r="E116" s="27">
        <f t="shared" si="2"/>
        <v>142.4338679245283</v>
      </c>
      <c r="F116" s="25">
        <v>66.14692</v>
      </c>
      <c r="G116" s="27">
        <f t="shared" si="3"/>
        <v>45.64986548126504</v>
      </c>
    </row>
    <row r="117" spans="1:7" s="10" customFormat="1" ht="60">
      <c r="A117" s="23" t="s">
        <v>120</v>
      </c>
      <c r="B117" s="24" t="s">
        <v>724</v>
      </c>
      <c r="C117" s="25">
        <v>21.2</v>
      </c>
      <c r="D117" s="25">
        <v>30.19598</v>
      </c>
      <c r="E117" s="27">
        <f t="shared" si="2"/>
        <v>142.4338679245283</v>
      </c>
      <c r="F117" s="25">
        <v>66.14692</v>
      </c>
      <c r="G117" s="27">
        <f t="shared" si="3"/>
        <v>45.64986548126504</v>
      </c>
    </row>
    <row r="118" spans="1:7" s="10" customFormat="1" ht="12">
      <c r="A118" s="23" t="s">
        <v>121</v>
      </c>
      <c r="B118" s="24" t="s">
        <v>725</v>
      </c>
      <c r="C118" s="25">
        <v>279.86202000000003</v>
      </c>
      <c r="D118" s="25">
        <v>893.2373100000001</v>
      </c>
      <c r="E118" s="27" t="s">
        <v>1631</v>
      </c>
      <c r="F118" s="25">
        <v>1840.7495800000002</v>
      </c>
      <c r="G118" s="27">
        <f t="shared" si="3"/>
        <v>48.525737542202776</v>
      </c>
    </row>
    <row r="119" spans="1:7" s="11" customFormat="1" ht="12">
      <c r="A119" s="23" t="s">
        <v>122</v>
      </c>
      <c r="B119" s="24" t="s">
        <v>726</v>
      </c>
      <c r="C119" s="25">
        <v>0.6</v>
      </c>
      <c r="D119" s="25">
        <v>72.74709</v>
      </c>
      <c r="E119" s="27" t="s">
        <v>1631</v>
      </c>
      <c r="F119" s="25">
        <v>104.92236</v>
      </c>
      <c r="G119" s="27">
        <f t="shared" si="3"/>
        <v>69.33421055340348</v>
      </c>
    </row>
    <row r="120" spans="1:7" s="10" customFormat="1" ht="24">
      <c r="A120" s="23" t="s">
        <v>123</v>
      </c>
      <c r="B120" s="24" t="s">
        <v>727</v>
      </c>
      <c r="C120" s="25">
        <v>0.2</v>
      </c>
      <c r="D120" s="25">
        <v>14.7464</v>
      </c>
      <c r="E120" s="27" t="s">
        <v>1631</v>
      </c>
      <c r="F120" s="25">
        <v>25.0168</v>
      </c>
      <c r="G120" s="27">
        <f t="shared" si="3"/>
        <v>58.945988295865185</v>
      </c>
    </row>
    <row r="121" spans="1:7" s="10" customFormat="1" ht="12">
      <c r="A121" s="23" t="s">
        <v>124</v>
      </c>
      <c r="B121" s="24" t="s">
        <v>728</v>
      </c>
      <c r="C121" s="25">
        <v>41.6</v>
      </c>
      <c r="D121" s="25">
        <v>89.66141</v>
      </c>
      <c r="E121" s="27" t="s">
        <v>1631</v>
      </c>
      <c r="F121" s="25">
        <v>172.65668</v>
      </c>
      <c r="G121" s="27">
        <f t="shared" si="3"/>
        <v>51.93046107454401</v>
      </c>
    </row>
    <row r="122" spans="1:7" s="10" customFormat="1" ht="24">
      <c r="A122" s="23" t="s">
        <v>125</v>
      </c>
      <c r="B122" s="24" t="s">
        <v>729</v>
      </c>
      <c r="C122" s="25">
        <v>-6</v>
      </c>
      <c r="D122" s="25">
        <v>-5.96067</v>
      </c>
      <c r="E122" s="27">
        <f t="shared" si="2"/>
        <v>99.3445</v>
      </c>
      <c r="F122" s="25">
        <v>5.966</v>
      </c>
      <c r="G122" s="27">
        <v>0</v>
      </c>
    </row>
    <row r="123" spans="1:7" s="10" customFormat="1" ht="24">
      <c r="A123" s="23" t="s">
        <v>126</v>
      </c>
      <c r="B123" s="24" t="s">
        <v>730</v>
      </c>
      <c r="C123" s="25">
        <v>243.46202</v>
      </c>
      <c r="D123" s="25">
        <v>722.0430799999999</v>
      </c>
      <c r="E123" s="27" t="s">
        <v>1631</v>
      </c>
      <c r="F123" s="25">
        <v>1532.18774</v>
      </c>
      <c r="G123" s="27">
        <f t="shared" si="3"/>
        <v>47.12497438466646</v>
      </c>
    </row>
    <row r="124" spans="1:7" s="10" customFormat="1" ht="36">
      <c r="A124" s="23" t="s">
        <v>127</v>
      </c>
      <c r="B124" s="24" t="s">
        <v>731</v>
      </c>
      <c r="C124" s="25">
        <v>0.28342</v>
      </c>
      <c r="D124" s="25">
        <v>3.4286999999999996</v>
      </c>
      <c r="E124" s="27" t="s">
        <v>1631</v>
      </c>
      <c r="F124" s="25">
        <v>0.04195</v>
      </c>
      <c r="G124" s="27" t="s">
        <v>1631</v>
      </c>
    </row>
    <row r="125" spans="1:7" s="10" customFormat="1" ht="24">
      <c r="A125" s="23" t="s">
        <v>128</v>
      </c>
      <c r="B125" s="24" t="s">
        <v>732</v>
      </c>
      <c r="C125" s="25">
        <v>242.17860000000002</v>
      </c>
      <c r="D125" s="25">
        <v>717.09546</v>
      </c>
      <c r="E125" s="27" t="s">
        <v>1631</v>
      </c>
      <c r="F125" s="25">
        <v>1444.43837</v>
      </c>
      <c r="G125" s="27">
        <f t="shared" si="3"/>
        <v>49.645279085185194</v>
      </c>
    </row>
    <row r="126" spans="1:7" s="10" customFormat="1" ht="36">
      <c r="A126" s="23" t="s">
        <v>129</v>
      </c>
      <c r="B126" s="24" t="s">
        <v>733</v>
      </c>
      <c r="C126" s="25">
        <v>1</v>
      </c>
      <c r="D126" s="25">
        <v>1.51892</v>
      </c>
      <c r="E126" s="27">
        <f t="shared" si="2"/>
        <v>151.892</v>
      </c>
      <c r="F126" s="25">
        <v>87.70742</v>
      </c>
      <c r="G126" s="27">
        <f t="shared" si="3"/>
        <v>1.7318033069494008</v>
      </c>
    </row>
    <row r="127" spans="1:7" s="10" customFormat="1" ht="24">
      <c r="A127" s="23" t="s">
        <v>1507</v>
      </c>
      <c r="B127" s="24" t="s">
        <v>1508</v>
      </c>
      <c r="C127" s="25">
        <v>0</v>
      </c>
      <c r="D127" s="25">
        <v>0</v>
      </c>
      <c r="E127" s="27">
        <v>0</v>
      </c>
      <c r="F127" s="25">
        <v>0.8</v>
      </c>
      <c r="G127" s="27">
        <f t="shared" si="3"/>
        <v>0</v>
      </c>
    </row>
    <row r="128" spans="1:7" s="10" customFormat="1" ht="24">
      <c r="A128" s="23" t="s">
        <v>1509</v>
      </c>
      <c r="B128" s="24" t="s">
        <v>1510</v>
      </c>
      <c r="C128" s="25">
        <v>0</v>
      </c>
      <c r="D128" s="25">
        <v>0</v>
      </c>
      <c r="E128" s="27">
        <v>0</v>
      </c>
      <c r="F128" s="25">
        <v>0.8</v>
      </c>
      <c r="G128" s="27">
        <f t="shared" si="3"/>
        <v>0</v>
      </c>
    </row>
    <row r="129" spans="1:7" s="10" customFormat="1" ht="24">
      <c r="A129" s="23" t="s">
        <v>130</v>
      </c>
      <c r="B129" s="24" t="s">
        <v>734</v>
      </c>
      <c r="C129" s="25">
        <v>14.1</v>
      </c>
      <c r="D129" s="25">
        <v>99.21688</v>
      </c>
      <c r="E129" s="27" t="s">
        <v>1631</v>
      </c>
      <c r="F129" s="25">
        <v>413.04292</v>
      </c>
      <c r="G129" s="27">
        <f t="shared" si="3"/>
        <v>24.020961308330865</v>
      </c>
    </row>
    <row r="130" spans="1:7" s="10" customFormat="1" ht="12">
      <c r="A130" s="23" t="s">
        <v>131</v>
      </c>
      <c r="B130" s="24" t="s">
        <v>735</v>
      </c>
      <c r="C130" s="25">
        <v>14.1</v>
      </c>
      <c r="D130" s="25">
        <v>94.55694</v>
      </c>
      <c r="E130" s="27" t="s">
        <v>1631</v>
      </c>
      <c r="F130" s="25">
        <v>407.33108000000004</v>
      </c>
      <c r="G130" s="27">
        <f t="shared" si="3"/>
        <v>23.21377980781628</v>
      </c>
    </row>
    <row r="131" spans="1:7" s="10" customFormat="1" ht="24">
      <c r="A131" s="23" t="s">
        <v>132</v>
      </c>
      <c r="B131" s="24" t="s">
        <v>736</v>
      </c>
      <c r="C131" s="25">
        <v>0</v>
      </c>
      <c r="D131" s="25">
        <v>4.65994</v>
      </c>
      <c r="E131" s="27">
        <v>0</v>
      </c>
      <c r="F131" s="25">
        <v>5.7118400000000005</v>
      </c>
      <c r="G131" s="27">
        <f t="shared" si="3"/>
        <v>81.58386789545925</v>
      </c>
    </row>
    <row r="132" spans="1:7" s="10" customFormat="1" ht="12">
      <c r="A132" s="23" t="s">
        <v>133</v>
      </c>
      <c r="B132" s="24" t="s">
        <v>737</v>
      </c>
      <c r="C132" s="25">
        <v>2.18028</v>
      </c>
      <c r="D132" s="25">
        <v>26.60952</v>
      </c>
      <c r="E132" s="27" t="s">
        <v>1631</v>
      </c>
      <c r="F132" s="25">
        <v>72.52864</v>
      </c>
      <c r="G132" s="27">
        <f t="shared" si="3"/>
        <v>36.68829306602192</v>
      </c>
    </row>
    <row r="133" spans="1:7" s="10" customFormat="1" ht="12">
      <c r="A133" s="23" t="s">
        <v>134</v>
      </c>
      <c r="B133" s="24" t="s">
        <v>738</v>
      </c>
      <c r="C133" s="25">
        <v>0</v>
      </c>
      <c r="D133" s="25">
        <v>0.00864</v>
      </c>
      <c r="E133" s="27">
        <v>0</v>
      </c>
      <c r="F133" s="25">
        <v>0</v>
      </c>
      <c r="G133" s="27">
        <v>0</v>
      </c>
    </row>
    <row r="134" spans="1:7" s="10" customFormat="1" ht="24">
      <c r="A134" s="23" t="s">
        <v>135</v>
      </c>
      <c r="B134" s="24" t="s">
        <v>739</v>
      </c>
      <c r="C134" s="25">
        <v>0</v>
      </c>
      <c r="D134" s="25">
        <v>0.00864</v>
      </c>
      <c r="E134" s="27">
        <v>0</v>
      </c>
      <c r="F134" s="25">
        <v>0</v>
      </c>
      <c r="G134" s="27">
        <v>0</v>
      </c>
    </row>
    <row r="135" spans="1:7" s="10" customFormat="1" ht="36">
      <c r="A135" s="23" t="s">
        <v>136</v>
      </c>
      <c r="B135" s="24" t="s">
        <v>740</v>
      </c>
      <c r="C135" s="25">
        <v>1.75433</v>
      </c>
      <c r="D135" s="25">
        <v>6.80285</v>
      </c>
      <c r="E135" s="27" t="s">
        <v>1631</v>
      </c>
      <c r="F135" s="25">
        <v>20.994040000000002</v>
      </c>
      <c r="G135" s="27">
        <f t="shared" si="3"/>
        <v>32.40372029395009</v>
      </c>
    </row>
    <row r="136" spans="1:7" s="10" customFormat="1" ht="48">
      <c r="A136" s="23" t="s">
        <v>137</v>
      </c>
      <c r="B136" s="24" t="s">
        <v>741</v>
      </c>
      <c r="C136" s="25">
        <v>0.07368000000000001</v>
      </c>
      <c r="D136" s="25">
        <v>0.07583</v>
      </c>
      <c r="E136" s="27">
        <f t="shared" si="2"/>
        <v>102.91802388707924</v>
      </c>
      <c r="F136" s="25">
        <v>0.09154000000000001</v>
      </c>
      <c r="G136" s="27">
        <f t="shared" si="3"/>
        <v>82.83810356128467</v>
      </c>
    </row>
    <row r="137" spans="1:7" s="10" customFormat="1" ht="48">
      <c r="A137" s="23" t="s">
        <v>138</v>
      </c>
      <c r="B137" s="24" t="s">
        <v>742</v>
      </c>
      <c r="C137" s="25">
        <v>1.6806500000000002</v>
      </c>
      <c r="D137" s="25">
        <v>6.72702</v>
      </c>
      <c r="E137" s="27" t="s">
        <v>1631</v>
      </c>
      <c r="F137" s="25">
        <v>20.9025</v>
      </c>
      <c r="G137" s="27">
        <f t="shared" si="3"/>
        <v>32.18284894151417</v>
      </c>
    </row>
    <row r="138" spans="1:7" s="10" customFormat="1" ht="12">
      <c r="A138" s="23" t="s">
        <v>139</v>
      </c>
      <c r="B138" s="24" t="s">
        <v>743</v>
      </c>
      <c r="C138" s="25">
        <v>0.42595</v>
      </c>
      <c r="D138" s="25">
        <v>19.798029999999997</v>
      </c>
      <c r="E138" s="27" t="s">
        <v>1631</v>
      </c>
      <c r="F138" s="25">
        <v>51.5346</v>
      </c>
      <c r="G138" s="27">
        <f t="shared" si="3"/>
        <v>38.416966465248585</v>
      </c>
    </row>
    <row r="139" spans="1:7" s="10" customFormat="1" ht="24">
      <c r="A139" s="23" t="s">
        <v>140</v>
      </c>
      <c r="B139" s="24" t="s">
        <v>744</v>
      </c>
      <c r="C139" s="25">
        <v>0.42595</v>
      </c>
      <c r="D139" s="25">
        <v>19.798029999999997</v>
      </c>
      <c r="E139" s="27" t="s">
        <v>1631</v>
      </c>
      <c r="F139" s="25">
        <v>51.53451999999999</v>
      </c>
      <c r="G139" s="27">
        <f t="shared" si="3"/>
        <v>38.41702610211563</v>
      </c>
    </row>
    <row r="140" spans="1:7" s="10" customFormat="1" ht="36">
      <c r="A140" s="40" t="s">
        <v>141</v>
      </c>
      <c r="B140" s="41" t="s">
        <v>745</v>
      </c>
      <c r="C140" s="42">
        <v>1430676.56618</v>
      </c>
      <c r="D140" s="42">
        <v>1303047.74627</v>
      </c>
      <c r="E140" s="39">
        <f t="shared" si="2"/>
        <v>91.07912836995874</v>
      </c>
      <c r="F140" s="42">
        <v>1572338.79591</v>
      </c>
      <c r="G140" s="39">
        <f t="shared" si="3"/>
        <v>82.87321725187438</v>
      </c>
    </row>
    <row r="141" spans="1:7" s="10" customFormat="1" ht="60">
      <c r="A141" s="23" t="s">
        <v>142</v>
      </c>
      <c r="B141" s="24" t="s">
        <v>746</v>
      </c>
      <c r="C141" s="25">
        <v>25613.1</v>
      </c>
      <c r="D141" s="25">
        <v>4523</v>
      </c>
      <c r="E141" s="27">
        <f t="shared" si="2"/>
        <v>17.658932343214996</v>
      </c>
      <c r="F141" s="25">
        <v>25421.353600000002</v>
      </c>
      <c r="G141" s="27">
        <f t="shared" si="3"/>
        <v>17.792128897495054</v>
      </c>
    </row>
    <row r="142" spans="1:7" s="10" customFormat="1" ht="48">
      <c r="A142" s="23" t="s">
        <v>143</v>
      </c>
      <c r="B142" s="24" t="s">
        <v>747</v>
      </c>
      <c r="C142" s="25">
        <v>25553.1</v>
      </c>
      <c r="D142" s="25">
        <v>4463</v>
      </c>
      <c r="E142" s="27">
        <f t="shared" si="2"/>
        <v>17.46559125898619</v>
      </c>
      <c r="F142" s="25">
        <v>25303.0416</v>
      </c>
      <c r="G142" s="27">
        <f t="shared" si="3"/>
        <v>17.63819571794088</v>
      </c>
    </row>
    <row r="143" spans="1:7" s="10" customFormat="1" ht="36">
      <c r="A143" s="23" t="s">
        <v>144</v>
      </c>
      <c r="B143" s="24" t="s">
        <v>748</v>
      </c>
      <c r="C143" s="25">
        <v>60</v>
      </c>
      <c r="D143" s="25">
        <v>60</v>
      </c>
      <c r="E143" s="27">
        <f t="shared" si="2"/>
        <v>100</v>
      </c>
      <c r="F143" s="25">
        <v>118.312</v>
      </c>
      <c r="G143" s="27">
        <f t="shared" si="3"/>
        <v>50.71336804381635</v>
      </c>
    </row>
    <row r="144" spans="1:7" s="10" customFormat="1" ht="24">
      <c r="A144" s="23" t="s">
        <v>145</v>
      </c>
      <c r="B144" s="24" t="s">
        <v>749</v>
      </c>
      <c r="C144" s="25">
        <v>21811.55484</v>
      </c>
      <c r="D144" s="25">
        <v>0</v>
      </c>
      <c r="E144" s="27">
        <f t="shared" si="2"/>
        <v>0</v>
      </c>
      <c r="F144" s="25">
        <v>20.228060000000003</v>
      </c>
      <c r="G144" s="27">
        <f t="shared" si="3"/>
        <v>0</v>
      </c>
    </row>
    <row r="145" spans="1:7" s="10" customFormat="1" ht="36">
      <c r="A145" s="23" t="s">
        <v>146</v>
      </c>
      <c r="B145" s="24" t="s">
        <v>750</v>
      </c>
      <c r="C145" s="25">
        <v>21023.7</v>
      </c>
      <c r="D145" s="25">
        <v>0</v>
      </c>
      <c r="E145" s="27">
        <f t="shared" si="2"/>
        <v>0</v>
      </c>
      <c r="F145" s="25">
        <v>0</v>
      </c>
      <c r="G145" s="27">
        <v>0</v>
      </c>
    </row>
    <row r="146" spans="1:7" s="10" customFormat="1" ht="24">
      <c r="A146" s="23" t="s">
        <v>147</v>
      </c>
      <c r="B146" s="24" t="s">
        <v>751</v>
      </c>
      <c r="C146" s="25">
        <v>787.85484</v>
      </c>
      <c r="D146" s="25">
        <v>0</v>
      </c>
      <c r="E146" s="27">
        <f t="shared" si="2"/>
        <v>0</v>
      </c>
      <c r="F146" s="25">
        <v>20.228060000000003</v>
      </c>
      <c r="G146" s="27">
        <f t="shared" si="3"/>
        <v>0</v>
      </c>
    </row>
    <row r="147" spans="1:7" s="11" customFormat="1" ht="60">
      <c r="A147" s="23" t="s">
        <v>148</v>
      </c>
      <c r="B147" s="24" t="s">
        <v>752</v>
      </c>
      <c r="C147" s="25">
        <v>1317744.18644</v>
      </c>
      <c r="D147" s="25">
        <v>1246567.13602</v>
      </c>
      <c r="E147" s="27">
        <f aca="true" t="shared" si="4" ref="E147:E212">D147/C147*100</f>
        <v>94.59856843593512</v>
      </c>
      <c r="F147" s="25">
        <v>1494184.38007</v>
      </c>
      <c r="G147" s="27">
        <f aca="true" t="shared" si="5" ref="G147:G212">D147/F147*100</f>
        <v>83.42793249930779</v>
      </c>
    </row>
    <row r="148" spans="1:7" s="10" customFormat="1" ht="48">
      <c r="A148" s="23" t="s">
        <v>149</v>
      </c>
      <c r="B148" s="24" t="s">
        <v>753</v>
      </c>
      <c r="C148" s="25">
        <v>651684.20511</v>
      </c>
      <c r="D148" s="25">
        <v>619460.4422200001</v>
      </c>
      <c r="E148" s="27">
        <f t="shared" si="4"/>
        <v>95.05531012761607</v>
      </c>
      <c r="F148" s="25">
        <v>723192.07291</v>
      </c>
      <c r="G148" s="27">
        <f t="shared" si="5"/>
        <v>85.65642039291143</v>
      </c>
    </row>
    <row r="149" spans="1:7" s="10" customFormat="1" ht="60">
      <c r="A149" s="23" t="s">
        <v>150</v>
      </c>
      <c r="B149" s="24" t="s">
        <v>754</v>
      </c>
      <c r="C149" s="25">
        <v>410024.85906</v>
      </c>
      <c r="D149" s="25">
        <v>383208.73294</v>
      </c>
      <c r="E149" s="27">
        <f t="shared" si="4"/>
        <v>93.45987797386795</v>
      </c>
      <c r="F149" s="25">
        <v>463524.1012</v>
      </c>
      <c r="G149" s="27">
        <f t="shared" si="5"/>
        <v>82.67288193816145</v>
      </c>
    </row>
    <row r="150" spans="1:7" s="10" customFormat="1" ht="72">
      <c r="A150" s="23" t="s">
        <v>151</v>
      </c>
      <c r="B150" s="24" t="s">
        <v>755</v>
      </c>
      <c r="C150" s="25">
        <v>118775.88707</v>
      </c>
      <c r="D150" s="25">
        <v>120227.71673999999</v>
      </c>
      <c r="E150" s="27">
        <f t="shared" si="4"/>
        <v>101.22232694346822</v>
      </c>
      <c r="F150" s="25">
        <v>0</v>
      </c>
      <c r="G150" s="27">
        <v>0</v>
      </c>
    </row>
    <row r="151" spans="1:7" s="10" customFormat="1" ht="60">
      <c r="A151" s="23" t="s">
        <v>152</v>
      </c>
      <c r="B151" s="24" t="s">
        <v>756</v>
      </c>
      <c r="C151" s="25">
        <v>940.1</v>
      </c>
      <c r="D151" s="25">
        <v>-160.38</v>
      </c>
      <c r="E151" s="27">
        <v>0</v>
      </c>
      <c r="F151" s="25">
        <v>127520.3324</v>
      </c>
      <c r="G151" s="27">
        <v>0</v>
      </c>
    </row>
    <row r="152" spans="1:7" s="10" customFormat="1" ht="60">
      <c r="A152" s="23" t="s">
        <v>153</v>
      </c>
      <c r="B152" s="24" t="s">
        <v>757</v>
      </c>
      <c r="C152" s="25">
        <v>121943.35898</v>
      </c>
      <c r="D152" s="25">
        <v>116184.37254000001</v>
      </c>
      <c r="E152" s="27">
        <f t="shared" si="4"/>
        <v>95.27732671285155</v>
      </c>
      <c r="F152" s="25">
        <v>132147.63931</v>
      </c>
      <c r="G152" s="27">
        <f t="shared" si="5"/>
        <v>87.92012717491502</v>
      </c>
    </row>
    <row r="153" spans="1:7" s="10" customFormat="1" ht="60">
      <c r="A153" s="23" t="s">
        <v>154</v>
      </c>
      <c r="B153" s="24" t="s">
        <v>758</v>
      </c>
      <c r="C153" s="25">
        <v>169794.79434999998</v>
      </c>
      <c r="D153" s="25">
        <v>154691.41366999998</v>
      </c>
      <c r="E153" s="27">
        <f t="shared" si="4"/>
        <v>91.10492124460116</v>
      </c>
      <c r="F153" s="25">
        <v>239934.94451</v>
      </c>
      <c r="G153" s="27">
        <f t="shared" si="5"/>
        <v>64.47223183180503</v>
      </c>
    </row>
    <row r="154" spans="1:7" s="10" customFormat="1" ht="60">
      <c r="A154" s="23" t="s">
        <v>155</v>
      </c>
      <c r="B154" s="24" t="s">
        <v>759</v>
      </c>
      <c r="C154" s="25">
        <v>63215.3</v>
      </c>
      <c r="D154" s="25">
        <v>42945.84053</v>
      </c>
      <c r="E154" s="27">
        <f t="shared" si="4"/>
        <v>67.93583282844502</v>
      </c>
      <c r="F154" s="25">
        <v>71905.96215</v>
      </c>
      <c r="G154" s="27">
        <f t="shared" si="5"/>
        <v>59.72500644718791</v>
      </c>
    </row>
    <row r="155" spans="1:7" s="10" customFormat="1" ht="60">
      <c r="A155" s="23" t="s">
        <v>156</v>
      </c>
      <c r="B155" s="24" t="s">
        <v>760</v>
      </c>
      <c r="C155" s="25">
        <v>82750.82625</v>
      </c>
      <c r="D155" s="25">
        <v>93312.50854000001</v>
      </c>
      <c r="E155" s="27">
        <f t="shared" si="4"/>
        <v>112.7632348444376</v>
      </c>
      <c r="F155" s="25">
        <v>147330.0244</v>
      </c>
      <c r="G155" s="27">
        <f t="shared" si="5"/>
        <v>63.33570425988473</v>
      </c>
    </row>
    <row r="156" spans="1:7" s="10" customFormat="1" ht="60">
      <c r="A156" s="23" t="s">
        <v>157</v>
      </c>
      <c r="B156" s="24" t="s">
        <v>761</v>
      </c>
      <c r="C156" s="25">
        <v>6219.076230000001</v>
      </c>
      <c r="D156" s="25">
        <v>5181.57922</v>
      </c>
      <c r="E156" s="27">
        <f t="shared" si="4"/>
        <v>83.31750614351287</v>
      </c>
      <c r="F156" s="25">
        <v>4669.53478</v>
      </c>
      <c r="G156" s="27">
        <f t="shared" si="5"/>
        <v>110.96564142092116</v>
      </c>
    </row>
    <row r="157" spans="1:7" s="10" customFormat="1" ht="60">
      <c r="A157" s="23" t="s">
        <v>158</v>
      </c>
      <c r="B157" s="24" t="s">
        <v>762</v>
      </c>
      <c r="C157" s="25">
        <v>6128.563</v>
      </c>
      <c r="D157" s="25">
        <v>6350.827179999999</v>
      </c>
      <c r="E157" s="27">
        <f t="shared" si="4"/>
        <v>103.62669323950817</v>
      </c>
      <c r="F157" s="25">
        <v>2069.09496</v>
      </c>
      <c r="G157" s="27" t="s">
        <v>1631</v>
      </c>
    </row>
    <row r="158" spans="1:7" s="10" customFormat="1" ht="60">
      <c r="A158" s="23" t="s">
        <v>159</v>
      </c>
      <c r="B158" s="24" t="s">
        <v>763</v>
      </c>
      <c r="C158" s="25">
        <v>11481.028869999998</v>
      </c>
      <c r="D158" s="25">
        <v>6900.6582</v>
      </c>
      <c r="E158" s="27">
        <f t="shared" si="4"/>
        <v>60.10487629755434</v>
      </c>
      <c r="F158" s="25">
        <v>13960.328220000001</v>
      </c>
      <c r="G158" s="27">
        <f t="shared" si="5"/>
        <v>49.430486814156</v>
      </c>
    </row>
    <row r="159" spans="1:7" s="10" customFormat="1" ht="60">
      <c r="A159" s="23" t="s">
        <v>160</v>
      </c>
      <c r="B159" s="24" t="s">
        <v>764</v>
      </c>
      <c r="C159" s="25">
        <v>24596.95166</v>
      </c>
      <c r="D159" s="25">
        <v>17707.741690000003</v>
      </c>
      <c r="E159" s="27">
        <f t="shared" si="4"/>
        <v>71.99161072791247</v>
      </c>
      <c r="F159" s="25">
        <v>24526.32348</v>
      </c>
      <c r="G159" s="27">
        <f t="shared" si="5"/>
        <v>72.19892416586525</v>
      </c>
    </row>
    <row r="160" spans="1:7" s="10" customFormat="1" ht="60">
      <c r="A160" s="23" t="s">
        <v>161</v>
      </c>
      <c r="B160" s="24" t="s">
        <v>765</v>
      </c>
      <c r="C160" s="25">
        <v>8057.6</v>
      </c>
      <c r="D160" s="25">
        <v>3566.2292</v>
      </c>
      <c r="E160" s="27">
        <f t="shared" si="4"/>
        <v>44.25919876886418</v>
      </c>
      <c r="F160" s="25">
        <v>7846.76457</v>
      </c>
      <c r="G160" s="27">
        <f t="shared" si="5"/>
        <v>45.44840320091316</v>
      </c>
    </row>
    <row r="161" spans="1:7" s="10" customFormat="1" ht="48">
      <c r="A161" s="23" t="s">
        <v>162</v>
      </c>
      <c r="B161" s="24" t="s">
        <v>766</v>
      </c>
      <c r="C161" s="25">
        <v>5238.85666</v>
      </c>
      <c r="D161" s="25">
        <v>5227.8043099999995</v>
      </c>
      <c r="E161" s="27">
        <f t="shared" si="4"/>
        <v>99.78903125782409</v>
      </c>
      <c r="F161" s="25">
        <v>4520.46096</v>
      </c>
      <c r="G161" s="27">
        <f t="shared" si="5"/>
        <v>115.64759338171564</v>
      </c>
    </row>
    <row r="162" spans="1:7" s="10" customFormat="1" ht="48">
      <c r="A162" s="23" t="s">
        <v>163</v>
      </c>
      <c r="B162" s="24" t="s">
        <v>767</v>
      </c>
      <c r="C162" s="25">
        <v>5445.5</v>
      </c>
      <c r="D162" s="25">
        <v>5072.98811</v>
      </c>
      <c r="E162" s="27">
        <f t="shared" si="4"/>
        <v>93.15927114130935</v>
      </c>
      <c r="F162" s="25">
        <v>5442.00499</v>
      </c>
      <c r="G162" s="27">
        <f t="shared" si="5"/>
        <v>93.21910066826308</v>
      </c>
    </row>
    <row r="163" spans="1:7" s="10" customFormat="1" ht="48">
      <c r="A163" s="23" t="s">
        <v>164</v>
      </c>
      <c r="B163" s="24" t="s">
        <v>768</v>
      </c>
      <c r="C163" s="25">
        <v>5137.06</v>
      </c>
      <c r="D163" s="25">
        <v>3253.21323</v>
      </c>
      <c r="E163" s="27">
        <f t="shared" si="4"/>
        <v>63.3283089938603</v>
      </c>
      <c r="F163" s="25">
        <v>4697.93342</v>
      </c>
      <c r="G163" s="27">
        <f t="shared" si="5"/>
        <v>69.2477508546726</v>
      </c>
    </row>
    <row r="164" spans="1:7" s="10" customFormat="1" ht="48">
      <c r="A164" s="23" t="s">
        <v>165</v>
      </c>
      <c r="B164" s="24" t="s">
        <v>769</v>
      </c>
      <c r="C164" s="25">
        <v>717.935</v>
      </c>
      <c r="D164" s="25">
        <v>587.50684</v>
      </c>
      <c r="E164" s="27">
        <f t="shared" si="4"/>
        <v>81.83287344954627</v>
      </c>
      <c r="F164" s="25">
        <v>2019.15954</v>
      </c>
      <c r="G164" s="27">
        <f t="shared" si="5"/>
        <v>29.096603233244263</v>
      </c>
    </row>
    <row r="165" spans="1:7" s="10" customFormat="1" ht="36">
      <c r="A165" s="23" t="s">
        <v>166</v>
      </c>
      <c r="B165" s="24" t="s">
        <v>770</v>
      </c>
      <c r="C165" s="25">
        <v>466333.23532</v>
      </c>
      <c r="D165" s="25">
        <v>447182.29694</v>
      </c>
      <c r="E165" s="27">
        <f t="shared" si="4"/>
        <v>95.89329326552105</v>
      </c>
      <c r="F165" s="25">
        <v>500162.91621</v>
      </c>
      <c r="G165" s="27">
        <f t="shared" si="5"/>
        <v>89.40732758208819</v>
      </c>
    </row>
    <row r="166" spans="1:7" s="10" customFormat="1" ht="36">
      <c r="A166" s="23" t="s">
        <v>167</v>
      </c>
      <c r="B166" s="24" t="s">
        <v>771</v>
      </c>
      <c r="C166" s="25">
        <v>15703.4</v>
      </c>
      <c r="D166" s="25">
        <v>20039.11465</v>
      </c>
      <c r="E166" s="27">
        <f t="shared" si="4"/>
        <v>127.61003763516182</v>
      </c>
      <c r="F166" s="25">
        <v>15768.38364</v>
      </c>
      <c r="G166" s="27">
        <f t="shared" si="5"/>
        <v>127.08413942419783</v>
      </c>
    </row>
    <row r="167" spans="1:7" s="10" customFormat="1" ht="24">
      <c r="A167" s="23" t="s">
        <v>168</v>
      </c>
      <c r="B167" s="24" t="s">
        <v>772</v>
      </c>
      <c r="C167" s="25">
        <v>345740.52518</v>
      </c>
      <c r="D167" s="25">
        <v>335710.57609</v>
      </c>
      <c r="E167" s="27">
        <f t="shared" si="4"/>
        <v>97.09899524078695</v>
      </c>
      <c r="F167" s="25">
        <v>375993.35903</v>
      </c>
      <c r="G167" s="27">
        <f t="shared" si="5"/>
        <v>89.28630467199665</v>
      </c>
    </row>
    <row r="168" spans="1:7" s="10" customFormat="1" ht="24">
      <c r="A168" s="23" t="s">
        <v>169</v>
      </c>
      <c r="B168" s="24" t="s">
        <v>773</v>
      </c>
      <c r="C168" s="25">
        <v>45355.87523</v>
      </c>
      <c r="D168" s="25">
        <v>42189.705030000005</v>
      </c>
      <c r="E168" s="27">
        <f t="shared" si="4"/>
        <v>93.01927218040812</v>
      </c>
      <c r="F168" s="25">
        <v>47833.335009999995</v>
      </c>
      <c r="G168" s="27">
        <f t="shared" si="5"/>
        <v>88.2014708386523</v>
      </c>
    </row>
    <row r="169" spans="1:7" s="10" customFormat="1" ht="24">
      <c r="A169" s="23" t="s">
        <v>170</v>
      </c>
      <c r="B169" s="24" t="s">
        <v>774</v>
      </c>
      <c r="C169" s="25">
        <v>7578.25474</v>
      </c>
      <c r="D169" s="25">
        <v>6797.98033</v>
      </c>
      <c r="E169" s="27">
        <f t="shared" si="4"/>
        <v>89.70377168925836</v>
      </c>
      <c r="F169" s="25">
        <v>6172.74834</v>
      </c>
      <c r="G169" s="27">
        <f t="shared" si="5"/>
        <v>110.12890783102944</v>
      </c>
    </row>
    <row r="170" spans="1:7" s="10" customFormat="1" ht="24">
      <c r="A170" s="23" t="s">
        <v>171</v>
      </c>
      <c r="B170" s="24" t="s">
        <v>775</v>
      </c>
      <c r="C170" s="25">
        <v>51955.18017</v>
      </c>
      <c r="D170" s="25">
        <v>42444.920840000006</v>
      </c>
      <c r="E170" s="27">
        <f t="shared" si="4"/>
        <v>81.69526253420364</v>
      </c>
      <c r="F170" s="25">
        <v>54395.090189999995</v>
      </c>
      <c r="G170" s="27">
        <f t="shared" si="5"/>
        <v>78.03079412450921</v>
      </c>
    </row>
    <row r="171" spans="1:7" s="10" customFormat="1" ht="36">
      <c r="A171" s="23" t="s">
        <v>172</v>
      </c>
      <c r="B171" s="24" t="s">
        <v>776</v>
      </c>
      <c r="C171" s="25">
        <v>5335</v>
      </c>
      <c r="D171" s="25">
        <v>7524.5085</v>
      </c>
      <c r="E171" s="27">
        <f t="shared" si="4"/>
        <v>141.04045923149016</v>
      </c>
      <c r="F171" s="25">
        <v>6368.12296</v>
      </c>
      <c r="G171" s="27">
        <f t="shared" si="5"/>
        <v>118.15897003345552</v>
      </c>
    </row>
    <row r="172" spans="1:7" s="10" customFormat="1" ht="48">
      <c r="A172" s="23" t="s">
        <v>173</v>
      </c>
      <c r="B172" s="24" t="s">
        <v>777</v>
      </c>
      <c r="C172" s="25">
        <v>5335</v>
      </c>
      <c r="D172" s="25">
        <v>7524.5085</v>
      </c>
      <c r="E172" s="27">
        <f t="shared" si="4"/>
        <v>141.04045923149016</v>
      </c>
      <c r="F172" s="25">
        <v>6368.12296</v>
      </c>
      <c r="G172" s="27">
        <f t="shared" si="5"/>
        <v>118.15897003345552</v>
      </c>
    </row>
    <row r="173" spans="1:7" s="10" customFormat="1" ht="96">
      <c r="A173" s="23" t="s">
        <v>174</v>
      </c>
      <c r="B173" s="24" t="s">
        <v>778</v>
      </c>
      <c r="C173" s="25">
        <v>0</v>
      </c>
      <c r="D173" s="25">
        <v>0.733</v>
      </c>
      <c r="E173" s="27">
        <v>0</v>
      </c>
      <c r="F173" s="25">
        <v>0</v>
      </c>
      <c r="G173" s="27">
        <v>0</v>
      </c>
    </row>
    <row r="174" spans="1:7" s="10" customFormat="1" ht="36">
      <c r="A174" s="23" t="s">
        <v>175</v>
      </c>
      <c r="B174" s="24" t="s">
        <v>779</v>
      </c>
      <c r="C174" s="25">
        <v>925.944</v>
      </c>
      <c r="D174" s="25">
        <v>771.47429</v>
      </c>
      <c r="E174" s="27">
        <f t="shared" si="4"/>
        <v>83.31759696050733</v>
      </c>
      <c r="F174" s="25">
        <v>264.15821</v>
      </c>
      <c r="G174" s="27" t="s">
        <v>1631</v>
      </c>
    </row>
    <row r="175" spans="1:7" s="10" customFormat="1" ht="36">
      <c r="A175" s="23" t="s">
        <v>176</v>
      </c>
      <c r="B175" s="24" t="s">
        <v>780</v>
      </c>
      <c r="C175" s="25">
        <v>870.244</v>
      </c>
      <c r="D175" s="25">
        <v>618.54909</v>
      </c>
      <c r="E175" s="27">
        <f t="shared" si="4"/>
        <v>71.07766212694371</v>
      </c>
      <c r="F175" s="25">
        <v>252.27161999999998</v>
      </c>
      <c r="G175" s="27" t="s">
        <v>1631</v>
      </c>
    </row>
    <row r="176" spans="1:7" s="10" customFormat="1" ht="84">
      <c r="A176" s="23" t="s">
        <v>177</v>
      </c>
      <c r="B176" s="24" t="s">
        <v>781</v>
      </c>
      <c r="C176" s="25">
        <v>554.7</v>
      </c>
      <c r="D176" s="25">
        <v>209.37482</v>
      </c>
      <c r="E176" s="27">
        <f t="shared" si="4"/>
        <v>37.745595817559035</v>
      </c>
      <c r="F176" s="25">
        <v>138.32257</v>
      </c>
      <c r="G176" s="27">
        <f t="shared" si="5"/>
        <v>151.36706901845446</v>
      </c>
    </row>
    <row r="177" spans="1:7" s="10" customFormat="1" ht="84">
      <c r="A177" s="23" t="s">
        <v>178</v>
      </c>
      <c r="B177" s="24" t="s">
        <v>782</v>
      </c>
      <c r="C177" s="25">
        <v>314.3</v>
      </c>
      <c r="D177" s="25">
        <v>329.65942</v>
      </c>
      <c r="E177" s="27">
        <f t="shared" si="4"/>
        <v>104.88686605154311</v>
      </c>
      <c r="F177" s="25">
        <v>0.64934</v>
      </c>
      <c r="G177" s="27" t="s">
        <v>1631</v>
      </c>
    </row>
    <row r="178" spans="1:7" s="10" customFormat="1" ht="84">
      <c r="A178" s="23" t="s">
        <v>179</v>
      </c>
      <c r="B178" s="24" t="s">
        <v>783</v>
      </c>
      <c r="C178" s="25">
        <v>0</v>
      </c>
      <c r="D178" s="25">
        <v>3.56918</v>
      </c>
      <c r="E178" s="27">
        <v>0</v>
      </c>
      <c r="F178" s="25">
        <v>5E-05</v>
      </c>
      <c r="G178" s="27" t="s">
        <v>1631</v>
      </c>
    </row>
    <row r="179" spans="1:7" s="10" customFormat="1" ht="84">
      <c r="A179" s="23" t="s">
        <v>180</v>
      </c>
      <c r="B179" s="24" t="s">
        <v>784</v>
      </c>
      <c r="C179" s="25">
        <v>0.144</v>
      </c>
      <c r="D179" s="25">
        <v>71.42478</v>
      </c>
      <c r="E179" s="27" t="s">
        <v>1631</v>
      </c>
      <c r="F179" s="25">
        <v>113.29966</v>
      </c>
      <c r="G179" s="27">
        <f t="shared" si="5"/>
        <v>63.040595179191186</v>
      </c>
    </row>
    <row r="180" spans="1:7" s="10" customFormat="1" ht="84">
      <c r="A180" s="23" t="s">
        <v>181</v>
      </c>
      <c r="B180" s="24" t="s">
        <v>785</v>
      </c>
      <c r="C180" s="25">
        <v>1.1</v>
      </c>
      <c r="D180" s="25">
        <v>4.5208900000000005</v>
      </c>
      <c r="E180" s="27" t="s">
        <v>1631</v>
      </c>
      <c r="F180" s="25">
        <v>0</v>
      </c>
      <c r="G180" s="27">
        <v>0</v>
      </c>
    </row>
    <row r="181" spans="1:7" s="10" customFormat="1" ht="36">
      <c r="A181" s="23" t="s">
        <v>182</v>
      </c>
      <c r="B181" s="24" t="s">
        <v>786</v>
      </c>
      <c r="C181" s="25">
        <v>55.7</v>
      </c>
      <c r="D181" s="25">
        <v>152.92520000000002</v>
      </c>
      <c r="E181" s="27" t="s">
        <v>1631</v>
      </c>
      <c r="F181" s="25">
        <v>11.88659</v>
      </c>
      <c r="G181" s="27" t="s">
        <v>1631</v>
      </c>
    </row>
    <row r="182" spans="1:7" s="10" customFormat="1" ht="72">
      <c r="A182" s="23" t="s">
        <v>183</v>
      </c>
      <c r="B182" s="24" t="s">
        <v>787</v>
      </c>
      <c r="C182" s="25">
        <v>18.6</v>
      </c>
      <c r="D182" s="25">
        <v>18.59616</v>
      </c>
      <c r="E182" s="27">
        <f t="shared" si="4"/>
        <v>99.97935483870968</v>
      </c>
      <c r="F182" s="25">
        <v>0.12997999999999998</v>
      </c>
      <c r="G182" s="27" t="s">
        <v>1631</v>
      </c>
    </row>
    <row r="183" spans="1:7" s="10" customFormat="1" ht="72">
      <c r="A183" s="23" t="s">
        <v>184</v>
      </c>
      <c r="B183" s="24" t="s">
        <v>788</v>
      </c>
      <c r="C183" s="25">
        <v>12</v>
      </c>
      <c r="D183" s="25">
        <v>121.20303</v>
      </c>
      <c r="E183" s="27" t="s">
        <v>1631</v>
      </c>
      <c r="F183" s="25">
        <v>11.75661</v>
      </c>
      <c r="G183" s="27" t="s">
        <v>1631</v>
      </c>
    </row>
    <row r="184" spans="1:7" s="10" customFormat="1" ht="72">
      <c r="A184" s="23" t="s">
        <v>185</v>
      </c>
      <c r="B184" s="24" t="s">
        <v>789</v>
      </c>
      <c r="C184" s="25">
        <v>25.1</v>
      </c>
      <c r="D184" s="25">
        <v>12.99001</v>
      </c>
      <c r="E184" s="27">
        <f t="shared" si="4"/>
        <v>51.75302788844621</v>
      </c>
      <c r="F184" s="25">
        <v>0</v>
      </c>
      <c r="G184" s="27">
        <v>0</v>
      </c>
    </row>
    <row r="185" spans="1:7" s="10" customFormat="1" ht="72">
      <c r="A185" s="23" t="s">
        <v>186</v>
      </c>
      <c r="B185" s="24" t="s">
        <v>790</v>
      </c>
      <c r="C185" s="25">
        <v>0</v>
      </c>
      <c r="D185" s="25">
        <v>0.136</v>
      </c>
      <c r="E185" s="27">
        <v>0</v>
      </c>
      <c r="F185" s="25">
        <v>0</v>
      </c>
      <c r="G185" s="27">
        <v>0</v>
      </c>
    </row>
    <row r="186" spans="1:7" s="10" customFormat="1" ht="24">
      <c r="A186" s="23" t="s">
        <v>187</v>
      </c>
      <c r="B186" s="24" t="s">
        <v>791</v>
      </c>
      <c r="C186" s="25">
        <v>17938.67804</v>
      </c>
      <c r="D186" s="25">
        <v>18502.231649999998</v>
      </c>
      <c r="E186" s="27">
        <f t="shared" si="4"/>
        <v>103.14155596495671</v>
      </c>
      <c r="F186" s="25">
        <v>21597.246829999996</v>
      </c>
      <c r="G186" s="27">
        <f t="shared" si="5"/>
        <v>85.66939941761088</v>
      </c>
    </row>
    <row r="187" spans="1:7" s="10" customFormat="1" ht="36">
      <c r="A187" s="23" t="s">
        <v>188</v>
      </c>
      <c r="B187" s="24" t="s">
        <v>792</v>
      </c>
      <c r="C187" s="25">
        <v>17938.67804</v>
      </c>
      <c r="D187" s="25">
        <v>18502.231649999998</v>
      </c>
      <c r="E187" s="27">
        <f t="shared" si="4"/>
        <v>103.14155596495671</v>
      </c>
      <c r="F187" s="25">
        <v>21597.246829999996</v>
      </c>
      <c r="G187" s="27">
        <f t="shared" si="5"/>
        <v>85.66939941761088</v>
      </c>
    </row>
    <row r="188" spans="1:7" s="10" customFormat="1" ht="36">
      <c r="A188" s="23" t="s">
        <v>189</v>
      </c>
      <c r="B188" s="24" t="s">
        <v>793</v>
      </c>
      <c r="C188" s="25">
        <v>3128.8</v>
      </c>
      <c r="D188" s="25">
        <v>3703.4711</v>
      </c>
      <c r="E188" s="27">
        <f t="shared" si="4"/>
        <v>118.36714075683967</v>
      </c>
      <c r="F188" s="25">
        <v>3358.49485</v>
      </c>
      <c r="G188" s="27">
        <f t="shared" si="5"/>
        <v>110.27175164493703</v>
      </c>
    </row>
    <row r="189" spans="1:7" s="10" customFormat="1" ht="36">
      <c r="A189" s="23" t="s">
        <v>190</v>
      </c>
      <c r="B189" s="24" t="s">
        <v>794</v>
      </c>
      <c r="C189" s="25">
        <v>7471.582</v>
      </c>
      <c r="D189" s="25">
        <v>8006.57949</v>
      </c>
      <c r="E189" s="27">
        <f t="shared" si="4"/>
        <v>107.16043121791341</v>
      </c>
      <c r="F189" s="25">
        <v>9979.067710000001</v>
      </c>
      <c r="G189" s="27">
        <f t="shared" si="5"/>
        <v>80.23374249657235</v>
      </c>
    </row>
    <row r="190" spans="1:7" s="10" customFormat="1" ht="36">
      <c r="A190" s="23" t="s">
        <v>191</v>
      </c>
      <c r="B190" s="24" t="s">
        <v>795</v>
      </c>
      <c r="C190" s="25">
        <v>6328.059</v>
      </c>
      <c r="D190" s="25">
        <v>6039.2033</v>
      </c>
      <c r="E190" s="27">
        <f t="shared" si="4"/>
        <v>95.43531910811829</v>
      </c>
      <c r="F190" s="25">
        <v>7668.75991</v>
      </c>
      <c r="G190" s="27">
        <f t="shared" si="5"/>
        <v>78.75071551170781</v>
      </c>
    </row>
    <row r="191" spans="1:7" s="10" customFormat="1" ht="36">
      <c r="A191" s="23" t="s">
        <v>192</v>
      </c>
      <c r="B191" s="24" t="s">
        <v>796</v>
      </c>
      <c r="C191" s="25">
        <v>89.6</v>
      </c>
      <c r="D191" s="25">
        <v>39.578</v>
      </c>
      <c r="E191" s="27">
        <f t="shared" si="4"/>
        <v>44.17187500000001</v>
      </c>
      <c r="F191" s="25">
        <v>51.099</v>
      </c>
      <c r="G191" s="27">
        <f t="shared" si="5"/>
        <v>77.45357051997105</v>
      </c>
    </row>
    <row r="192" spans="1:7" s="10" customFormat="1" ht="36">
      <c r="A192" s="23" t="s">
        <v>193</v>
      </c>
      <c r="B192" s="24" t="s">
        <v>797</v>
      </c>
      <c r="C192" s="25">
        <v>920.6370400000001</v>
      </c>
      <c r="D192" s="25">
        <v>713.39976</v>
      </c>
      <c r="E192" s="27">
        <f t="shared" si="4"/>
        <v>77.48979554418102</v>
      </c>
      <c r="F192" s="25">
        <v>539.8253599999999</v>
      </c>
      <c r="G192" s="27">
        <f t="shared" si="5"/>
        <v>132.15380618650448</v>
      </c>
    </row>
    <row r="193" spans="1:7" s="10" customFormat="1" ht="60">
      <c r="A193" s="23" t="s">
        <v>194</v>
      </c>
      <c r="B193" s="24" t="s">
        <v>798</v>
      </c>
      <c r="C193" s="25">
        <v>46643.10286</v>
      </c>
      <c r="D193" s="25">
        <v>32683.904309999998</v>
      </c>
      <c r="E193" s="27">
        <f t="shared" si="4"/>
        <v>70.072320034328</v>
      </c>
      <c r="F193" s="25">
        <v>30851.42914</v>
      </c>
      <c r="G193" s="27">
        <f t="shared" si="5"/>
        <v>105.93967677051346</v>
      </c>
    </row>
    <row r="194" spans="1:7" s="10" customFormat="1" ht="36">
      <c r="A194" s="23" t="s">
        <v>1511</v>
      </c>
      <c r="B194" s="24" t="s">
        <v>1512</v>
      </c>
      <c r="C194" s="25">
        <v>0</v>
      </c>
      <c r="D194" s="25">
        <v>0</v>
      </c>
      <c r="E194" s="27">
        <v>0</v>
      </c>
      <c r="F194" s="25">
        <v>1.58</v>
      </c>
      <c r="G194" s="27">
        <f t="shared" si="5"/>
        <v>0</v>
      </c>
    </row>
    <row r="195" spans="1:7" s="10" customFormat="1" ht="36">
      <c r="A195" s="23" t="s">
        <v>1513</v>
      </c>
      <c r="B195" s="24" t="s">
        <v>1514</v>
      </c>
      <c r="C195" s="25">
        <v>0</v>
      </c>
      <c r="D195" s="25">
        <v>0</v>
      </c>
      <c r="E195" s="27">
        <v>0</v>
      </c>
      <c r="F195" s="25">
        <v>1.58</v>
      </c>
      <c r="G195" s="27">
        <f t="shared" si="5"/>
        <v>0</v>
      </c>
    </row>
    <row r="196" spans="1:7" s="10" customFormat="1" ht="60">
      <c r="A196" s="23" t="s">
        <v>195</v>
      </c>
      <c r="B196" s="24" t="s">
        <v>799</v>
      </c>
      <c r="C196" s="25">
        <v>46643.10286</v>
      </c>
      <c r="D196" s="25">
        <v>32683.904309999998</v>
      </c>
      <c r="E196" s="27">
        <f t="shared" si="4"/>
        <v>70.072320034328</v>
      </c>
      <c r="F196" s="25">
        <v>30849.849140000002</v>
      </c>
      <c r="G196" s="27">
        <f t="shared" si="5"/>
        <v>105.9451025568289</v>
      </c>
    </row>
    <row r="197" spans="1:7" s="10" customFormat="1" ht="72">
      <c r="A197" s="23" t="s">
        <v>196</v>
      </c>
      <c r="B197" s="24" t="s">
        <v>800</v>
      </c>
      <c r="C197" s="25">
        <v>356.7</v>
      </c>
      <c r="D197" s="25">
        <v>356.73326000000003</v>
      </c>
      <c r="E197" s="27">
        <f t="shared" si="4"/>
        <v>100.00932436220916</v>
      </c>
      <c r="F197" s="25">
        <v>163.49643</v>
      </c>
      <c r="G197" s="27" t="s">
        <v>1631</v>
      </c>
    </row>
    <row r="198" spans="1:7" s="10" customFormat="1" ht="60">
      <c r="A198" s="23" t="s">
        <v>197</v>
      </c>
      <c r="B198" s="24" t="s">
        <v>801</v>
      </c>
      <c r="C198" s="25">
        <v>41672.56</v>
      </c>
      <c r="D198" s="25">
        <v>28568.125210000002</v>
      </c>
      <c r="E198" s="27">
        <f t="shared" si="4"/>
        <v>68.55380425392633</v>
      </c>
      <c r="F198" s="25">
        <v>24353.815690000003</v>
      </c>
      <c r="G198" s="27">
        <f t="shared" si="5"/>
        <v>117.30451430545419</v>
      </c>
    </row>
    <row r="199" spans="1:7" s="10" customFormat="1" ht="60">
      <c r="A199" s="23" t="s">
        <v>198</v>
      </c>
      <c r="B199" s="24" t="s">
        <v>802</v>
      </c>
      <c r="C199" s="25">
        <v>2054.2</v>
      </c>
      <c r="D199" s="25">
        <v>1500.83236</v>
      </c>
      <c r="E199" s="27">
        <f t="shared" si="4"/>
        <v>73.06164735663519</v>
      </c>
      <c r="F199" s="25">
        <v>2461.7471600000003</v>
      </c>
      <c r="G199" s="27">
        <f t="shared" si="5"/>
        <v>60.966145686545644</v>
      </c>
    </row>
    <row r="200" spans="1:7" s="10" customFormat="1" ht="60">
      <c r="A200" s="23" t="s">
        <v>199</v>
      </c>
      <c r="B200" s="24" t="s">
        <v>803</v>
      </c>
      <c r="C200" s="25">
        <v>32.89</v>
      </c>
      <c r="D200" s="25">
        <v>88.1923</v>
      </c>
      <c r="E200" s="27" t="s">
        <v>1631</v>
      </c>
      <c r="F200" s="25">
        <v>7.78932</v>
      </c>
      <c r="G200" s="27" t="s">
        <v>1631</v>
      </c>
    </row>
    <row r="201" spans="1:7" s="10" customFormat="1" ht="60">
      <c r="A201" s="23" t="s">
        <v>200</v>
      </c>
      <c r="B201" s="24" t="s">
        <v>804</v>
      </c>
      <c r="C201" s="25">
        <v>2526.75286</v>
      </c>
      <c r="D201" s="25">
        <v>2170.02118</v>
      </c>
      <c r="E201" s="27">
        <f t="shared" si="4"/>
        <v>85.88181354626032</v>
      </c>
      <c r="F201" s="25">
        <v>3863.00054</v>
      </c>
      <c r="G201" s="27">
        <f t="shared" si="5"/>
        <v>56.17449848971546</v>
      </c>
    </row>
    <row r="202" spans="1:7" s="10" customFormat="1" ht="24">
      <c r="A202" s="40" t="s">
        <v>201</v>
      </c>
      <c r="B202" s="41" t="s">
        <v>805</v>
      </c>
      <c r="C202" s="42">
        <v>304474.89758999995</v>
      </c>
      <c r="D202" s="42">
        <v>322274.75865</v>
      </c>
      <c r="E202" s="39">
        <f t="shared" si="4"/>
        <v>105.8460849156665</v>
      </c>
      <c r="F202" s="42">
        <v>273299.39645999996</v>
      </c>
      <c r="G202" s="39">
        <f t="shared" si="5"/>
        <v>117.92004037490366</v>
      </c>
    </row>
    <row r="203" spans="1:7" s="10" customFormat="1" ht="12">
      <c r="A203" s="23" t="s">
        <v>202</v>
      </c>
      <c r="B203" s="24" t="s">
        <v>806</v>
      </c>
      <c r="C203" s="25">
        <v>102407.99759</v>
      </c>
      <c r="D203" s="25">
        <v>59699.12631</v>
      </c>
      <c r="E203" s="27">
        <f t="shared" si="4"/>
        <v>58.29537508292179</v>
      </c>
      <c r="F203" s="25">
        <v>78193.5322</v>
      </c>
      <c r="G203" s="27">
        <f t="shared" si="5"/>
        <v>76.34790836319324</v>
      </c>
    </row>
    <row r="204" spans="1:7" s="11" customFormat="1" ht="24">
      <c r="A204" s="23" t="s">
        <v>203</v>
      </c>
      <c r="B204" s="24" t="s">
        <v>807</v>
      </c>
      <c r="C204" s="25">
        <v>14316.45179</v>
      </c>
      <c r="D204" s="25">
        <v>12923.024539999999</v>
      </c>
      <c r="E204" s="27">
        <f t="shared" si="4"/>
        <v>90.26695112420728</v>
      </c>
      <c r="F204" s="25">
        <v>12667.510279999999</v>
      </c>
      <c r="G204" s="27">
        <f t="shared" si="5"/>
        <v>102.01708350222076</v>
      </c>
    </row>
    <row r="205" spans="1:7" s="10" customFormat="1" ht="24">
      <c r="A205" s="23" t="s">
        <v>204</v>
      </c>
      <c r="B205" s="24" t="s">
        <v>808</v>
      </c>
      <c r="C205" s="25">
        <v>99.25487</v>
      </c>
      <c r="D205" s="25">
        <v>169.93913</v>
      </c>
      <c r="E205" s="27">
        <f t="shared" si="4"/>
        <v>171.21490361127874</v>
      </c>
      <c r="F205" s="25">
        <v>633.60452</v>
      </c>
      <c r="G205" s="27">
        <f t="shared" si="5"/>
        <v>26.821009736483575</v>
      </c>
    </row>
    <row r="206" spans="1:7" s="10" customFormat="1" ht="12">
      <c r="A206" s="23" t="s">
        <v>205</v>
      </c>
      <c r="B206" s="24" t="s">
        <v>809</v>
      </c>
      <c r="C206" s="25">
        <v>35096.62815</v>
      </c>
      <c r="D206" s="25">
        <v>11183.44724</v>
      </c>
      <c r="E206" s="27">
        <f t="shared" si="4"/>
        <v>31.864734105518338</v>
      </c>
      <c r="F206" s="25">
        <v>21876.876620000003</v>
      </c>
      <c r="G206" s="27">
        <f t="shared" si="5"/>
        <v>51.1199447446534</v>
      </c>
    </row>
    <row r="207" spans="1:7" s="10" customFormat="1" ht="12">
      <c r="A207" s="23" t="s">
        <v>206</v>
      </c>
      <c r="B207" s="24" t="s">
        <v>810</v>
      </c>
      <c r="C207" s="25">
        <v>52895.66278</v>
      </c>
      <c r="D207" s="25">
        <v>35422.7154</v>
      </c>
      <c r="E207" s="27">
        <f t="shared" si="4"/>
        <v>66.96714539210468</v>
      </c>
      <c r="F207" s="25">
        <v>43015.54078</v>
      </c>
      <c r="G207" s="27">
        <f t="shared" si="5"/>
        <v>82.34864599556477</v>
      </c>
    </row>
    <row r="208" spans="1:7" s="10" customFormat="1" ht="12">
      <c r="A208" s="23" t="s">
        <v>207</v>
      </c>
      <c r="B208" s="24" t="s">
        <v>811</v>
      </c>
      <c r="C208" s="25">
        <v>8235</v>
      </c>
      <c r="D208" s="25">
        <v>26158.997170000002</v>
      </c>
      <c r="E208" s="27" t="s">
        <v>1631</v>
      </c>
      <c r="F208" s="25">
        <v>5840.5812000000005</v>
      </c>
      <c r="G208" s="27" t="s">
        <v>1631</v>
      </c>
    </row>
    <row r="209" spans="1:7" s="10" customFormat="1" ht="36">
      <c r="A209" s="23" t="s">
        <v>208</v>
      </c>
      <c r="B209" s="24" t="s">
        <v>812</v>
      </c>
      <c r="C209" s="25">
        <v>7064</v>
      </c>
      <c r="D209" s="25">
        <v>25552.824399999998</v>
      </c>
      <c r="E209" s="27" t="s">
        <v>1631</v>
      </c>
      <c r="F209" s="25">
        <v>4402.18919</v>
      </c>
      <c r="G209" s="27" t="s">
        <v>1631</v>
      </c>
    </row>
    <row r="210" spans="1:7" s="10" customFormat="1" ht="48">
      <c r="A210" s="23" t="s">
        <v>209</v>
      </c>
      <c r="B210" s="24" t="s">
        <v>813</v>
      </c>
      <c r="C210" s="25">
        <v>7064</v>
      </c>
      <c r="D210" s="25">
        <v>25552.824399999998</v>
      </c>
      <c r="E210" s="27" t="s">
        <v>1631</v>
      </c>
      <c r="F210" s="25">
        <v>4402.18919</v>
      </c>
      <c r="G210" s="27" t="s">
        <v>1631</v>
      </c>
    </row>
    <row r="211" spans="1:7" s="10" customFormat="1" ht="24">
      <c r="A211" s="23" t="s">
        <v>210</v>
      </c>
      <c r="B211" s="24" t="s">
        <v>814</v>
      </c>
      <c r="C211" s="25">
        <v>156</v>
      </c>
      <c r="D211" s="25">
        <v>111.17277</v>
      </c>
      <c r="E211" s="27">
        <f t="shared" si="4"/>
        <v>71.26459615384616</v>
      </c>
      <c r="F211" s="25">
        <v>168.39201</v>
      </c>
      <c r="G211" s="27">
        <f t="shared" si="5"/>
        <v>66.02021675493985</v>
      </c>
    </row>
    <row r="212" spans="1:7" s="10" customFormat="1" ht="36">
      <c r="A212" s="23" t="s">
        <v>211</v>
      </c>
      <c r="B212" s="24" t="s">
        <v>815</v>
      </c>
      <c r="C212" s="25">
        <v>555</v>
      </c>
      <c r="D212" s="25">
        <v>435</v>
      </c>
      <c r="E212" s="27">
        <f t="shared" si="4"/>
        <v>78.37837837837837</v>
      </c>
      <c r="F212" s="25">
        <v>950</v>
      </c>
      <c r="G212" s="27">
        <f t="shared" si="5"/>
        <v>45.78947368421053</v>
      </c>
    </row>
    <row r="213" spans="1:7" s="10" customFormat="1" ht="48">
      <c r="A213" s="23" t="s">
        <v>212</v>
      </c>
      <c r="B213" s="24" t="s">
        <v>816</v>
      </c>
      <c r="C213" s="25">
        <v>555</v>
      </c>
      <c r="D213" s="25">
        <v>435</v>
      </c>
      <c r="E213" s="27">
        <f aca="true" t="shared" si="6" ref="E213:E276">D213/C213*100</f>
        <v>78.37837837837837</v>
      </c>
      <c r="F213" s="25">
        <v>950</v>
      </c>
      <c r="G213" s="27">
        <f aca="true" t="shared" si="7" ref="G213:G276">D213/F213*100</f>
        <v>45.78947368421053</v>
      </c>
    </row>
    <row r="214" spans="1:7" s="10" customFormat="1" ht="24">
      <c r="A214" s="23" t="s">
        <v>213</v>
      </c>
      <c r="B214" s="24" t="s">
        <v>817</v>
      </c>
      <c r="C214" s="25">
        <v>460</v>
      </c>
      <c r="D214" s="25">
        <v>60</v>
      </c>
      <c r="E214" s="27">
        <f t="shared" si="6"/>
        <v>13.043478260869565</v>
      </c>
      <c r="F214" s="25">
        <v>320</v>
      </c>
      <c r="G214" s="27">
        <f t="shared" si="7"/>
        <v>18.75</v>
      </c>
    </row>
    <row r="215" spans="1:7" s="10" customFormat="1" ht="24">
      <c r="A215" s="23" t="s">
        <v>214</v>
      </c>
      <c r="B215" s="24" t="s">
        <v>818</v>
      </c>
      <c r="C215" s="25">
        <v>460</v>
      </c>
      <c r="D215" s="25">
        <v>60</v>
      </c>
      <c r="E215" s="27">
        <f t="shared" si="6"/>
        <v>13.043478260869565</v>
      </c>
      <c r="F215" s="25">
        <v>320</v>
      </c>
      <c r="G215" s="27">
        <f t="shared" si="7"/>
        <v>18.75</v>
      </c>
    </row>
    <row r="216" spans="1:7" s="10" customFormat="1" ht="12">
      <c r="A216" s="23" t="s">
        <v>215</v>
      </c>
      <c r="B216" s="24" t="s">
        <v>819</v>
      </c>
      <c r="C216" s="25">
        <v>193831.9</v>
      </c>
      <c r="D216" s="25">
        <v>236416.63517</v>
      </c>
      <c r="E216" s="27">
        <f t="shared" si="6"/>
        <v>121.96993124970659</v>
      </c>
      <c r="F216" s="25">
        <v>189265.28306000002</v>
      </c>
      <c r="G216" s="27">
        <f t="shared" si="7"/>
        <v>124.91283734009066</v>
      </c>
    </row>
    <row r="217" spans="1:7" s="10" customFormat="1" ht="24">
      <c r="A217" s="23" t="s">
        <v>216</v>
      </c>
      <c r="B217" s="24" t="s">
        <v>820</v>
      </c>
      <c r="C217" s="25">
        <v>193831.9</v>
      </c>
      <c r="D217" s="25">
        <v>236416.63517</v>
      </c>
      <c r="E217" s="27">
        <f t="shared" si="6"/>
        <v>121.96993124970659</v>
      </c>
      <c r="F217" s="25">
        <v>189265.28306000002</v>
      </c>
      <c r="G217" s="27">
        <f t="shared" si="7"/>
        <v>124.91283734009066</v>
      </c>
    </row>
    <row r="218" spans="1:7" s="10" customFormat="1" ht="36">
      <c r="A218" s="23" t="s">
        <v>217</v>
      </c>
      <c r="B218" s="24" t="s">
        <v>821</v>
      </c>
      <c r="C218" s="25">
        <v>14461.1</v>
      </c>
      <c r="D218" s="25">
        <v>26053.87657</v>
      </c>
      <c r="E218" s="27">
        <f t="shared" si="6"/>
        <v>180.16524724951768</v>
      </c>
      <c r="F218" s="25">
        <v>1643.81</v>
      </c>
      <c r="G218" s="27" t="s">
        <v>1631</v>
      </c>
    </row>
    <row r="219" spans="1:7" s="10" customFormat="1" ht="36">
      <c r="A219" s="23" t="s">
        <v>218</v>
      </c>
      <c r="B219" s="24" t="s">
        <v>822</v>
      </c>
      <c r="C219" s="25">
        <v>157772.1</v>
      </c>
      <c r="D219" s="25">
        <v>189380.08369</v>
      </c>
      <c r="E219" s="27">
        <f t="shared" si="6"/>
        <v>120.03395003932889</v>
      </c>
      <c r="F219" s="25">
        <v>165410.92929</v>
      </c>
      <c r="G219" s="27">
        <f t="shared" si="7"/>
        <v>114.49067150694563</v>
      </c>
    </row>
    <row r="220" spans="1:7" s="10" customFormat="1" ht="36">
      <c r="A220" s="23" t="s">
        <v>219</v>
      </c>
      <c r="B220" s="24" t="s">
        <v>823</v>
      </c>
      <c r="C220" s="25">
        <v>21598.7</v>
      </c>
      <c r="D220" s="25">
        <v>20982.67491</v>
      </c>
      <c r="E220" s="27">
        <f t="shared" si="6"/>
        <v>97.14786033418679</v>
      </c>
      <c r="F220" s="25">
        <v>22210.54377</v>
      </c>
      <c r="G220" s="27">
        <f t="shared" si="7"/>
        <v>94.47168483259517</v>
      </c>
    </row>
    <row r="221" spans="1:7" s="10" customFormat="1" ht="24">
      <c r="A221" s="40" t="s">
        <v>220</v>
      </c>
      <c r="B221" s="41" t="s">
        <v>824</v>
      </c>
      <c r="C221" s="42">
        <v>371259.81927</v>
      </c>
      <c r="D221" s="42">
        <v>386575.26331999997</v>
      </c>
      <c r="E221" s="39">
        <f t="shared" si="6"/>
        <v>104.12526302472334</v>
      </c>
      <c r="F221" s="42">
        <v>354134.29543</v>
      </c>
      <c r="G221" s="39">
        <f t="shared" si="7"/>
        <v>109.16063999128049</v>
      </c>
    </row>
    <row r="222" spans="1:7" s="10" customFormat="1" ht="12">
      <c r="A222" s="23" t="s">
        <v>221</v>
      </c>
      <c r="B222" s="24" t="s">
        <v>825</v>
      </c>
      <c r="C222" s="25">
        <v>85263.39893000001</v>
      </c>
      <c r="D222" s="25">
        <v>79704.8665</v>
      </c>
      <c r="E222" s="27">
        <f t="shared" si="6"/>
        <v>93.48075199938548</v>
      </c>
      <c r="F222" s="25">
        <v>81080.41831000001</v>
      </c>
      <c r="G222" s="27">
        <f t="shared" si="7"/>
        <v>98.3034722332823</v>
      </c>
    </row>
    <row r="223" spans="1:7" s="10" customFormat="1" ht="36">
      <c r="A223" s="23" t="s">
        <v>222</v>
      </c>
      <c r="B223" s="24" t="s">
        <v>826</v>
      </c>
      <c r="C223" s="25">
        <v>2.8</v>
      </c>
      <c r="D223" s="25">
        <v>4.3</v>
      </c>
      <c r="E223" s="27">
        <f t="shared" si="6"/>
        <v>153.57142857142858</v>
      </c>
      <c r="F223" s="25">
        <v>0</v>
      </c>
      <c r="G223" s="27">
        <v>0</v>
      </c>
    </row>
    <row r="224" spans="1:7" s="11" customFormat="1" ht="24">
      <c r="A224" s="23" t="s">
        <v>223</v>
      </c>
      <c r="B224" s="24" t="s">
        <v>827</v>
      </c>
      <c r="C224" s="25">
        <v>688</v>
      </c>
      <c r="D224" s="25">
        <v>226.09192000000002</v>
      </c>
      <c r="E224" s="27">
        <f t="shared" si="6"/>
        <v>32.86219767441861</v>
      </c>
      <c r="F224" s="25">
        <v>0</v>
      </c>
      <c r="G224" s="27">
        <v>0</v>
      </c>
    </row>
    <row r="225" spans="1:7" s="10" customFormat="1" ht="24">
      <c r="A225" s="23" t="s">
        <v>224</v>
      </c>
      <c r="B225" s="24" t="s">
        <v>828</v>
      </c>
      <c r="C225" s="25">
        <v>0.2</v>
      </c>
      <c r="D225" s="25">
        <v>0.2</v>
      </c>
      <c r="E225" s="27">
        <f t="shared" si="6"/>
        <v>100</v>
      </c>
      <c r="F225" s="25">
        <v>0</v>
      </c>
      <c r="G225" s="27">
        <v>0</v>
      </c>
    </row>
    <row r="226" spans="1:7" s="10" customFormat="1" ht="24">
      <c r="A226" s="23" t="s">
        <v>225</v>
      </c>
      <c r="B226" s="24" t="s">
        <v>829</v>
      </c>
      <c r="C226" s="25">
        <v>4.2</v>
      </c>
      <c r="D226" s="25">
        <v>28.5</v>
      </c>
      <c r="E226" s="27" t="s">
        <v>1631</v>
      </c>
      <c r="F226" s="25">
        <v>7.75</v>
      </c>
      <c r="G226" s="27" t="s">
        <v>1631</v>
      </c>
    </row>
    <row r="227" spans="1:7" s="10" customFormat="1" ht="72">
      <c r="A227" s="23" t="s">
        <v>226</v>
      </c>
      <c r="B227" s="24" t="s">
        <v>830</v>
      </c>
      <c r="C227" s="25">
        <v>4.2</v>
      </c>
      <c r="D227" s="25">
        <v>28.5</v>
      </c>
      <c r="E227" s="27" t="s">
        <v>1631</v>
      </c>
      <c r="F227" s="25">
        <v>7.75</v>
      </c>
      <c r="G227" s="27" t="s">
        <v>1631</v>
      </c>
    </row>
    <row r="228" spans="1:7" s="10" customFormat="1" ht="24">
      <c r="A228" s="23" t="s">
        <v>227</v>
      </c>
      <c r="B228" s="24" t="s">
        <v>831</v>
      </c>
      <c r="C228" s="25">
        <v>174.9</v>
      </c>
      <c r="D228" s="25">
        <v>116.615</v>
      </c>
      <c r="E228" s="27">
        <f t="shared" si="6"/>
        <v>66.6752429959977</v>
      </c>
      <c r="F228" s="25">
        <v>89.754</v>
      </c>
      <c r="G228" s="27">
        <f t="shared" si="7"/>
        <v>129.9273569980168</v>
      </c>
    </row>
    <row r="229" spans="1:7" s="10" customFormat="1" ht="48">
      <c r="A229" s="23" t="s">
        <v>228</v>
      </c>
      <c r="B229" s="24" t="s">
        <v>832</v>
      </c>
      <c r="C229" s="25">
        <v>174.9</v>
      </c>
      <c r="D229" s="25">
        <v>116.615</v>
      </c>
      <c r="E229" s="27">
        <f t="shared" si="6"/>
        <v>66.6752429959977</v>
      </c>
      <c r="F229" s="25">
        <v>89.754</v>
      </c>
      <c r="G229" s="27">
        <f t="shared" si="7"/>
        <v>129.9273569980168</v>
      </c>
    </row>
    <row r="230" spans="1:7" s="10" customFormat="1" ht="12">
      <c r="A230" s="23" t="s">
        <v>229</v>
      </c>
      <c r="B230" s="24" t="s">
        <v>833</v>
      </c>
      <c r="C230" s="25">
        <v>84393.29893</v>
      </c>
      <c r="D230" s="25">
        <v>79329.15957999999</v>
      </c>
      <c r="E230" s="27">
        <f t="shared" si="6"/>
        <v>93.9993584630452</v>
      </c>
      <c r="F230" s="25">
        <v>80982.91431000001</v>
      </c>
      <c r="G230" s="27">
        <f t="shared" si="7"/>
        <v>97.95789674391132</v>
      </c>
    </row>
    <row r="231" spans="1:7" s="10" customFormat="1" ht="24">
      <c r="A231" s="23" t="s">
        <v>230</v>
      </c>
      <c r="B231" s="24" t="s">
        <v>834</v>
      </c>
      <c r="C231" s="25">
        <v>15339.4</v>
      </c>
      <c r="D231" s="25">
        <v>19342.44245</v>
      </c>
      <c r="E231" s="27">
        <f t="shared" si="6"/>
        <v>126.09647346050042</v>
      </c>
      <c r="F231" s="25">
        <v>19222.94152</v>
      </c>
      <c r="G231" s="27">
        <f t="shared" si="7"/>
        <v>100.62165787621873</v>
      </c>
    </row>
    <row r="232" spans="1:7" s="10" customFormat="1" ht="24">
      <c r="A232" s="23" t="s">
        <v>231</v>
      </c>
      <c r="B232" s="24" t="s">
        <v>835</v>
      </c>
      <c r="C232" s="25">
        <v>29496.88025</v>
      </c>
      <c r="D232" s="25">
        <v>24759.6463</v>
      </c>
      <c r="E232" s="27">
        <f t="shared" si="6"/>
        <v>83.9398814049157</v>
      </c>
      <c r="F232" s="25">
        <v>22883.75759</v>
      </c>
      <c r="G232" s="27">
        <f t="shared" si="7"/>
        <v>108.19746801906234</v>
      </c>
    </row>
    <row r="233" spans="1:7" s="10" customFormat="1" ht="24">
      <c r="A233" s="23" t="s">
        <v>232</v>
      </c>
      <c r="B233" s="24" t="s">
        <v>836</v>
      </c>
      <c r="C233" s="25">
        <v>15062.04615</v>
      </c>
      <c r="D233" s="25">
        <v>14224.104800000001</v>
      </c>
      <c r="E233" s="27">
        <f t="shared" si="6"/>
        <v>94.43673627304615</v>
      </c>
      <c r="F233" s="25">
        <v>14104.96824</v>
      </c>
      <c r="G233" s="27">
        <f t="shared" si="7"/>
        <v>100.84464252576014</v>
      </c>
    </row>
    <row r="234" spans="1:7" s="10" customFormat="1" ht="24">
      <c r="A234" s="23" t="s">
        <v>233</v>
      </c>
      <c r="B234" s="24" t="s">
        <v>837</v>
      </c>
      <c r="C234" s="25">
        <v>6402.13904</v>
      </c>
      <c r="D234" s="25">
        <v>5673.75694</v>
      </c>
      <c r="E234" s="27">
        <f t="shared" si="6"/>
        <v>88.6228322214008</v>
      </c>
      <c r="F234" s="25">
        <v>5504.191940000001</v>
      </c>
      <c r="G234" s="27">
        <f t="shared" si="7"/>
        <v>103.08065201665187</v>
      </c>
    </row>
    <row r="235" spans="1:7" s="10" customFormat="1" ht="24">
      <c r="A235" s="23" t="s">
        <v>234</v>
      </c>
      <c r="B235" s="24" t="s">
        <v>838</v>
      </c>
      <c r="C235" s="25">
        <v>18092.833489999997</v>
      </c>
      <c r="D235" s="25">
        <v>15329.20909</v>
      </c>
      <c r="E235" s="27">
        <f t="shared" si="6"/>
        <v>84.72530904831757</v>
      </c>
      <c r="F235" s="25">
        <v>19267.05502</v>
      </c>
      <c r="G235" s="27">
        <f t="shared" si="7"/>
        <v>79.56176527283307</v>
      </c>
    </row>
    <row r="236" spans="1:7" s="10" customFormat="1" ht="12">
      <c r="A236" s="23" t="s">
        <v>235</v>
      </c>
      <c r="B236" s="24" t="s">
        <v>839</v>
      </c>
      <c r="C236" s="25">
        <v>285996.42033999995</v>
      </c>
      <c r="D236" s="25">
        <v>306870.39681999997</v>
      </c>
      <c r="E236" s="27">
        <f t="shared" si="6"/>
        <v>107.2986845273044</v>
      </c>
      <c r="F236" s="25">
        <v>273053.87712</v>
      </c>
      <c r="G236" s="27">
        <f t="shared" si="7"/>
        <v>112.38455943445128</v>
      </c>
    </row>
    <row r="237" spans="1:7" s="10" customFormat="1" ht="24">
      <c r="A237" s="23" t="s">
        <v>236</v>
      </c>
      <c r="B237" s="24" t="s">
        <v>840</v>
      </c>
      <c r="C237" s="25">
        <v>31652.42093</v>
      </c>
      <c r="D237" s="25">
        <v>36360.32565</v>
      </c>
      <c r="E237" s="27">
        <f t="shared" si="6"/>
        <v>114.87375872579109</v>
      </c>
      <c r="F237" s="25">
        <v>31061.746170000002</v>
      </c>
      <c r="G237" s="27">
        <f t="shared" si="7"/>
        <v>117.0582151145046</v>
      </c>
    </row>
    <row r="238" spans="1:7" s="10" customFormat="1" ht="36">
      <c r="A238" s="23" t="s">
        <v>237</v>
      </c>
      <c r="B238" s="24" t="s">
        <v>841</v>
      </c>
      <c r="C238" s="25">
        <v>7789.2</v>
      </c>
      <c r="D238" s="25">
        <v>8445.31265</v>
      </c>
      <c r="E238" s="27">
        <f t="shared" si="6"/>
        <v>108.42336376007806</v>
      </c>
      <c r="F238" s="25">
        <v>8440.7305</v>
      </c>
      <c r="G238" s="27">
        <f t="shared" si="7"/>
        <v>100.05428617819277</v>
      </c>
    </row>
    <row r="239" spans="1:7" s="10" customFormat="1" ht="24">
      <c r="A239" s="23" t="s">
        <v>238</v>
      </c>
      <c r="B239" s="24" t="s">
        <v>842</v>
      </c>
      <c r="C239" s="25">
        <v>1033.2</v>
      </c>
      <c r="D239" s="25">
        <v>1376.94776</v>
      </c>
      <c r="E239" s="27">
        <f t="shared" si="6"/>
        <v>133.27020518776615</v>
      </c>
      <c r="F239" s="25">
        <v>1103.2557</v>
      </c>
      <c r="G239" s="27">
        <f t="shared" si="7"/>
        <v>124.80767241900497</v>
      </c>
    </row>
    <row r="240" spans="1:7" s="10" customFormat="1" ht="24">
      <c r="A240" s="23" t="s">
        <v>239</v>
      </c>
      <c r="B240" s="24" t="s">
        <v>843</v>
      </c>
      <c r="C240" s="25">
        <v>2964.1</v>
      </c>
      <c r="D240" s="25">
        <v>3855.3217400000003</v>
      </c>
      <c r="E240" s="27">
        <f t="shared" si="6"/>
        <v>130.06719543875042</v>
      </c>
      <c r="F240" s="25">
        <v>3682.5962400000003</v>
      </c>
      <c r="G240" s="27">
        <f t="shared" si="7"/>
        <v>104.69031869755018</v>
      </c>
    </row>
    <row r="241" spans="1:7" s="10" customFormat="1" ht="24">
      <c r="A241" s="23" t="s">
        <v>240</v>
      </c>
      <c r="B241" s="24" t="s">
        <v>844</v>
      </c>
      <c r="C241" s="25">
        <v>18428.72093</v>
      </c>
      <c r="D241" s="25">
        <v>21565.286399999997</v>
      </c>
      <c r="E241" s="27">
        <f t="shared" si="6"/>
        <v>117.01998463113088</v>
      </c>
      <c r="F241" s="25">
        <v>15997.65178</v>
      </c>
      <c r="G241" s="27">
        <f t="shared" si="7"/>
        <v>134.80282416798545</v>
      </c>
    </row>
    <row r="242" spans="1:7" s="10" customFormat="1" ht="24">
      <c r="A242" s="23" t="s">
        <v>241</v>
      </c>
      <c r="B242" s="24" t="s">
        <v>845</v>
      </c>
      <c r="C242" s="25">
        <v>1437.2</v>
      </c>
      <c r="D242" s="25">
        <v>1117.4571</v>
      </c>
      <c r="E242" s="27">
        <f t="shared" si="6"/>
        <v>77.75237266907877</v>
      </c>
      <c r="F242" s="25">
        <v>1837.5119499999998</v>
      </c>
      <c r="G242" s="27">
        <f t="shared" si="7"/>
        <v>60.81359634150951</v>
      </c>
    </row>
    <row r="243" spans="1:7" s="10" customFormat="1" ht="12">
      <c r="A243" s="23" t="s">
        <v>242</v>
      </c>
      <c r="B243" s="24" t="s">
        <v>846</v>
      </c>
      <c r="C243" s="25">
        <v>254343.99941</v>
      </c>
      <c r="D243" s="25">
        <v>270510.07117</v>
      </c>
      <c r="E243" s="27">
        <f t="shared" si="6"/>
        <v>106.35598708737</v>
      </c>
      <c r="F243" s="25">
        <v>241992.13095</v>
      </c>
      <c r="G243" s="27">
        <f t="shared" si="7"/>
        <v>111.78465601672491</v>
      </c>
    </row>
    <row r="244" spans="1:7" s="10" customFormat="1" ht="24">
      <c r="A244" s="23" t="s">
        <v>243</v>
      </c>
      <c r="B244" s="24" t="s">
        <v>847</v>
      </c>
      <c r="C244" s="25">
        <v>197213.3</v>
      </c>
      <c r="D244" s="25">
        <v>230766.87072</v>
      </c>
      <c r="E244" s="27">
        <f t="shared" si="6"/>
        <v>117.01384780843888</v>
      </c>
      <c r="F244" s="25">
        <v>212379.44311000002</v>
      </c>
      <c r="G244" s="27">
        <f t="shared" si="7"/>
        <v>108.65781892105085</v>
      </c>
    </row>
    <row r="245" spans="1:7" s="10" customFormat="1" ht="24">
      <c r="A245" s="23" t="s">
        <v>244</v>
      </c>
      <c r="B245" s="24" t="s">
        <v>848</v>
      </c>
      <c r="C245" s="25">
        <v>21523.216</v>
      </c>
      <c r="D245" s="25">
        <v>25303.88419</v>
      </c>
      <c r="E245" s="27">
        <f t="shared" si="6"/>
        <v>117.56553569875432</v>
      </c>
      <c r="F245" s="25">
        <v>18969.33038</v>
      </c>
      <c r="G245" s="27">
        <f t="shared" si="7"/>
        <v>133.3936606253573</v>
      </c>
    </row>
    <row r="246" spans="1:7" s="10" customFormat="1" ht="24">
      <c r="A246" s="23" t="s">
        <v>245</v>
      </c>
      <c r="B246" s="24" t="s">
        <v>849</v>
      </c>
      <c r="C246" s="25">
        <v>3746.8769500000003</v>
      </c>
      <c r="D246" s="25">
        <v>5177.8093499999995</v>
      </c>
      <c r="E246" s="27">
        <f t="shared" si="6"/>
        <v>138.19000247659585</v>
      </c>
      <c r="F246" s="25">
        <v>3508.04969</v>
      </c>
      <c r="G246" s="27">
        <f t="shared" si="7"/>
        <v>147.5979477930371</v>
      </c>
    </row>
    <row r="247" spans="1:7" s="10" customFormat="1" ht="24">
      <c r="A247" s="23" t="s">
        <v>246</v>
      </c>
      <c r="B247" s="24" t="s">
        <v>850</v>
      </c>
      <c r="C247" s="25">
        <v>6259.45651</v>
      </c>
      <c r="D247" s="25">
        <v>5501.01422</v>
      </c>
      <c r="E247" s="27">
        <f t="shared" si="6"/>
        <v>87.8832564969766</v>
      </c>
      <c r="F247" s="25">
        <v>4247.76991</v>
      </c>
      <c r="G247" s="27">
        <f t="shared" si="7"/>
        <v>129.50358273996062</v>
      </c>
    </row>
    <row r="248" spans="1:7" s="10" customFormat="1" ht="24">
      <c r="A248" s="23" t="s">
        <v>247</v>
      </c>
      <c r="B248" s="24" t="s">
        <v>851</v>
      </c>
      <c r="C248" s="25">
        <v>25601.14995</v>
      </c>
      <c r="D248" s="25">
        <v>3760.49269</v>
      </c>
      <c r="E248" s="27">
        <f t="shared" si="6"/>
        <v>14.688764752147392</v>
      </c>
      <c r="F248" s="25">
        <v>2887.53786</v>
      </c>
      <c r="G248" s="27">
        <f t="shared" si="7"/>
        <v>130.2318055147509</v>
      </c>
    </row>
    <row r="249" spans="1:7" s="10" customFormat="1" ht="24">
      <c r="A249" s="40" t="s">
        <v>248</v>
      </c>
      <c r="B249" s="41" t="s">
        <v>852</v>
      </c>
      <c r="C249" s="42">
        <v>1442388.99277</v>
      </c>
      <c r="D249" s="42">
        <v>1027328.3567</v>
      </c>
      <c r="E249" s="39">
        <f t="shared" si="6"/>
        <v>71.22408461583535</v>
      </c>
      <c r="F249" s="42">
        <v>1222467.9321199998</v>
      </c>
      <c r="G249" s="39">
        <f t="shared" si="7"/>
        <v>84.03724381697364</v>
      </c>
    </row>
    <row r="250" spans="1:7" s="10" customFormat="1" ht="12">
      <c r="A250" s="23" t="s">
        <v>249</v>
      </c>
      <c r="B250" s="24" t="s">
        <v>853</v>
      </c>
      <c r="C250" s="25">
        <v>6615.883</v>
      </c>
      <c r="D250" s="25">
        <v>5614.929</v>
      </c>
      <c r="E250" s="27">
        <f t="shared" si="6"/>
        <v>84.87043981884203</v>
      </c>
      <c r="F250" s="25">
        <v>3131.45208</v>
      </c>
      <c r="G250" s="27">
        <f t="shared" si="7"/>
        <v>179.30751793589636</v>
      </c>
    </row>
    <row r="251" spans="1:7" s="10" customFormat="1" ht="24">
      <c r="A251" s="23" t="s">
        <v>250</v>
      </c>
      <c r="B251" s="24" t="s">
        <v>854</v>
      </c>
      <c r="C251" s="25">
        <v>78.5</v>
      </c>
      <c r="D251" s="25">
        <v>0</v>
      </c>
      <c r="E251" s="27">
        <f t="shared" si="6"/>
        <v>0</v>
      </c>
      <c r="F251" s="25">
        <v>59.68108</v>
      </c>
      <c r="G251" s="27">
        <f t="shared" si="7"/>
        <v>0</v>
      </c>
    </row>
    <row r="252" spans="1:7" s="10" customFormat="1" ht="24">
      <c r="A252" s="23" t="s">
        <v>251</v>
      </c>
      <c r="B252" s="24" t="s">
        <v>855</v>
      </c>
      <c r="C252" s="25">
        <v>4999</v>
      </c>
      <c r="D252" s="25">
        <v>4181.713</v>
      </c>
      <c r="E252" s="27">
        <f t="shared" si="6"/>
        <v>83.6509901980396</v>
      </c>
      <c r="F252" s="25">
        <v>2937.771</v>
      </c>
      <c r="G252" s="27">
        <f t="shared" si="7"/>
        <v>142.34305533004442</v>
      </c>
    </row>
    <row r="253" spans="1:7" s="10" customFormat="1" ht="24">
      <c r="A253" s="23" t="s">
        <v>252</v>
      </c>
      <c r="B253" s="24" t="s">
        <v>856</v>
      </c>
      <c r="C253" s="25">
        <v>100</v>
      </c>
      <c r="D253" s="25">
        <v>100</v>
      </c>
      <c r="E253" s="27">
        <f t="shared" si="6"/>
        <v>100</v>
      </c>
      <c r="F253" s="25">
        <v>84</v>
      </c>
      <c r="G253" s="27">
        <f t="shared" si="7"/>
        <v>119.04761904761905</v>
      </c>
    </row>
    <row r="254" spans="1:7" s="10" customFormat="1" ht="24">
      <c r="A254" s="23" t="s">
        <v>253</v>
      </c>
      <c r="B254" s="24" t="s">
        <v>857</v>
      </c>
      <c r="C254" s="25">
        <v>1438.383</v>
      </c>
      <c r="D254" s="25">
        <v>1333.216</v>
      </c>
      <c r="E254" s="27">
        <f t="shared" si="6"/>
        <v>92.68852593502565</v>
      </c>
      <c r="F254" s="25">
        <v>50</v>
      </c>
      <c r="G254" s="27" t="s">
        <v>1631</v>
      </c>
    </row>
    <row r="255" spans="1:7" s="10" customFormat="1" ht="60">
      <c r="A255" s="23" t="s">
        <v>254</v>
      </c>
      <c r="B255" s="24" t="s">
        <v>858</v>
      </c>
      <c r="C255" s="25">
        <v>862839.40297</v>
      </c>
      <c r="D255" s="25">
        <v>637552.46355</v>
      </c>
      <c r="E255" s="27">
        <f t="shared" si="6"/>
        <v>73.89004968427096</v>
      </c>
      <c r="F255" s="25">
        <v>738074.18514</v>
      </c>
      <c r="G255" s="27">
        <f t="shared" si="7"/>
        <v>86.38053956988988</v>
      </c>
    </row>
    <row r="256" spans="1:7" s="10" customFormat="1" ht="84">
      <c r="A256" s="23" t="s">
        <v>255</v>
      </c>
      <c r="B256" s="24" t="s">
        <v>859</v>
      </c>
      <c r="C256" s="25">
        <v>32477.4</v>
      </c>
      <c r="D256" s="25">
        <v>1749.59469</v>
      </c>
      <c r="E256" s="27">
        <f t="shared" si="6"/>
        <v>5.387114393393559</v>
      </c>
      <c r="F256" s="25">
        <v>3678.61957</v>
      </c>
      <c r="G256" s="27">
        <f t="shared" si="7"/>
        <v>47.561174965423234</v>
      </c>
    </row>
    <row r="257" spans="1:7" s="10" customFormat="1" ht="84">
      <c r="A257" s="23" t="s">
        <v>256</v>
      </c>
      <c r="B257" s="24" t="s">
        <v>860</v>
      </c>
      <c r="C257" s="25">
        <v>0</v>
      </c>
      <c r="D257" s="25">
        <v>46.17132</v>
      </c>
      <c r="E257" s="27">
        <v>0</v>
      </c>
      <c r="F257" s="25">
        <v>0.60585</v>
      </c>
      <c r="G257" s="27" t="s">
        <v>1631</v>
      </c>
    </row>
    <row r="258" spans="1:7" s="10" customFormat="1" ht="72">
      <c r="A258" s="23" t="s">
        <v>257</v>
      </c>
      <c r="B258" s="24" t="s">
        <v>861</v>
      </c>
      <c r="C258" s="25">
        <v>112</v>
      </c>
      <c r="D258" s="25">
        <v>362.80975</v>
      </c>
      <c r="E258" s="27" t="s">
        <v>1631</v>
      </c>
      <c r="F258" s="25">
        <v>286.43207</v>
      </c>
      <c r="G258" s="27">
        <f t="shared" si="7"/>
        <v>126.66519848842346</v>
      </c>
    </row>
    <row r="259" spans="1:7" s="10" customFormat="1" ht="72">
      <c r="A259" s="23" t="s">
        <v>258</v>
      </c>
      <c r="B259" s="24" t="s">
        <v>862</v>
      </c>
      <c r="C259" s="25">
        <v>0</v>
      </c>
      <c r="D259" s="25">
        <v>46.17132</v>
      </c>
      <c r="E259" s="27">
        <v>0</v>
      </c>
      <c r="F259" s="25">
        <v>0.60585</v>
      </c>
      <c r="G259" s="27" t="s">
        <v>1631</v>
      </c>
    </row>
    <row r="260" spans="1:7" s="10" customFormat="1" ht="84">
      <c r="A260" s="23" t="s">
        <v>259</v>
      </c>
      <c r="B260" s="24" t="s">
        <v>863</v>
      </c>
      <c r="C260" s="25">
        <v>32365.4</v>
      </c>
      <c r="D260" s="25">
        <v>1386.78494</v>
      </c>
      <c r="E260" s="27">
        <f t="shared" si="6"/>
        <v>4.2847761498390255</v>
      </c>
      <c r="F260" s="25">
        <v>3392.1875</v>
      </c>
      <c r="G260" s="27">
        <f t="shared" si="7"/>
        <v>40.88173015200368</v>
      </c>
    </row>
    <row r="261" spans="1:7" s="10" customFormat="1" ht="72">
      <c r="A261" s="23" t="s">
        <v>260</v>
      </c>
      <c r="B261" s="24" t="s">
        <v>864</v>
      </c>
      <c r="C261" s="25">
        <v>689196.8731699999</v>
      </c>
      <c r="D261" s="25">
        <v>557217.6855599999</v>
      </c>
      <c r="E261" s="27">
        <f t="shared" si="6"/>
        <v>80.85029216645249</v>
      </c>
      <c r="F261" s="25">
        <v>645031.5564199999</v>
      </c>
      <c r="G261" s="27">
        <f t="shared" si="7"/>
        <v>86.38611243341687</v>
      </c>
    </row>
    <row r="262" spans="1:7" s="10" customFormat="1" ht="60">
      <c r="A262" s="23" t="s">
        <v>261</v>
      </c>
      <c r="B262" s="24" t="s">
        <v>865</v>
      </c>
      <c r="C262" s="25">
        <v>0.1</v>
      </c>
      <c r="D262" s="25">
        <v>594.0227</v>
      </c>
      <c r="E262" s="27" t="s">
        <v>1631</v>
      </c>
      <c r="F262" s="25">
        <v>34.172599999999996</v>
      </c>
      <c r="G262" s="27" t="s">
        <v>1631</v>
      </c>
    </row>
    <row r="263" spans="1:7" s="10" customFormat="1" ht="60">
      <c r="A263" s="23" t="s">
        <v>262</v>
      </c>
      <c r="B263" s="24" t="s">
        <v>866</v>
      </c>
      <c r="C263" s="25">
        <v>0.1</v>
      </c>
      <c r="D263" s="25">
        <v>44.2665</v>
      </c>
      <c r="E263" s="27" t="s">
        <v>1631</v>
      </c>
      <c r="F263" s="25">
        <v>33.5643</v>
      </c>
      <c r="G263" s="27">
        <f t="shared" si="7"/>
        <v>131.88566423253278</v>
      </c>
    </row>
    <row r="264" spans="1:7" s="10" customFormat="1" ht="72">
      <c r="A264" s="23" t="s">
        <v>263</v>
      </c>
      <c r="B264" s="24" t="s">
        <v>867</v>
      </c>
      <c r="C264" s="25">
        <v>689196.8731699999</v>
      </c>
      <c r="D264" s="25">
        <v>557217.6855599999</v>
      </c>
      <c r="E264" s="27">
        <f t="shared" si="6"/>
        <v>80.85029216645249</v>
      </c>
      <c r="F264" s="25">
        <v>645031.5564199999</v>
      </c>
      <c r="G264" s="27">
        <f t="shared" si="7"/>
        <v>86.38611243341687</v>
      </c>
    </row>
    <row r="265" spans="1:7" s="10" customFormat="1" ht="72">
      <c r="A265" s="23" t="s">
        <v>264</v>
      </c>
      <c r="B265" s="24" t="s">
        <v>868</v>
      </c>
      <c r="C265" s="25">
        <v>0</v>
      </c>
      <c r="D265" s="25">
        <v>549.7561999999999</v>
      </c>
      <c r="E265" s="27">
        <v>0</v>
      </c>
      <c r="F265" s="25">
        <v>0.6083</v>
      </c>
      <c r="G265" s="27" t="s">
        <v>1631</v>
      </c>
    </row>
    <row r="266" spans="1:7" s="10" customFormat="1" ht="72">
      <c r="A266" s="23" t="s">
        <v>265</v>
      </c>
      <c r="B266" s="24" t="s">
        <v>869</v>
      </c>
      <c r="C266" s="25">
        <v>70595.28499</v>
      </c>
      <c r="D266" s="25">
        <v>31957.10987</v>
      </c>
      <c r="E266" s="27">
        <f t="shared" si="6"/>
        <v>45.26805136423319</v>
      </c>
      <c r="F266" s="25">
        <v>55060.61642</v>
      </c>
      <c r="G266" s="27">
        <f t="shared" si="7"/>
        <v>58.03986941634025</v>
      </c>
    </row>
    <row r="267" spans="1:7" s="10" customFormat="1" ht="72">
      <c r="A267" s="23" t="s">
        <v>266</v>
      </c>
      <c r="B267" s="24" t="s">
        <v>870</v>
      </c>
      <c r="C267" s="25">
        <v>41.3</v>
      </c>
      <c r="D267" s="25">
        <v>75.30933999999999</v>
      </c>
      <c r="E267" s="27">
        <f t="shared" si="6"/>
        <v>182.34707021791766</v>
      </c>
      <c r="F267" s="25">
        <v>99.542</v>
      </c>
      <c r="G267" s="27">
        <f t="shared" si="7"/>
        <v>75.65584376444113</v>
      </c>
    </row>
    <row r="268" spans="1:7" s="10" customFormat="1" ht="72">
      <c r="A268" s="23" t="s">
        <v>267</v>
      </c>
      <c r="B268" s="24" t="s">
        <v>871</v>
      </c>
      <c r="C268" s="25">
        <v>32632.53609</v>
      </c>
      <c r="D268" s="25">
        <v>14553.527619999999</v>
      </c>
      <c r="E268" s="27">
        <f t="shared" si="6"/>
        <v>44.598211980403875</v>
      </c>
      <c r="F268" s="25">
        <v>3661.7115</v>
      </c>
      <c r="G268" s="27" t="s">
        <v>1631</v>
      </c>
    </row>
    <row r="269" spans="1:7" s="10" customFormat="1" ht="60">
      <c r="A269" s="23" t="s">
        <v>268</v>
      </c>
      <c r="B269" s="24" t="s">
        <v>872</v>
      </c>
      <c r="C269" s="25">
        <v>37.6</v>
      </c>
      <c r="D269" s="25">
        <v>65.594</v>
      </c>
      <c r="E269" s="27">
        <f t="shared" si="6"/>
        <v>174.45212765957444</v>
      </c>
      <c r="F269" s="25">
        <v>125.0424</v>
      </c>
      <c r="G269" s="27">
        <f t="shared" si="7"/>
        <v>52.45740644773292</v>
      </c>
    </row>
    <row r="270" spans="1:7" s="10" customFormat="1" ht="72">
      <c r="A270" s="23" t="s">
        <v>269</v>
      </c>
      <c r="B270" s="24" t="s">
        <v>873</v>
      </c>
      <c r="C270" s="25">
        <v>37839.10872</v>
      </c>
      <c r="D270" s="25">
        <v>31094.29045</v>
      </c>
      <c r="E270" s="27">
        <f t="shared" si="6"/>
        <v>82.17500755657335</v>
      </c>
      <c r="F270" s="25">
        <v>30325.34216</v>
      </c>
      <c r="G270" s="27">
        <f t="shared" si="7"/>
        <v>102.53566237090727</v>
      </c>
    </row>
    <row r="271" spans="1:7" s="10" customFormat="1" ht="60">
      <c r="A271" s="23" t="s">
        <v>270</v>
      </c>
      <c r="B271" s="24" t="s">
        <v>874</v>
      </c>
      <c r="C271" s="25">
        <v>19.2</v>
      </c>
      <c r="D271" s="25">
        <v>199.158</v>
      </c>
      <c r="E271" s="27" t="s">
        <v>1631</v>
      </c>
      <c r="F271" s="25">
        <v>56.97622</v>
      </c>
      <c r="G271" s="27" t="s">
        <v>1631</v>
      </c>
    </row>
    <row r="272" spans="1:7" s="10" customFormat="1" ht="60">
      <c r="A272" s="23" t="s">
        <v>271</v>
      </c>
      <c r="B272" s="24" t="s">
        <v>875</v>
      </c>
      <c r="C272" s="25">
        <v>0</v>
      </c>
      <c r="D272" s="25">
        <v>5.073300000000001</v>
      </c>
      <c r="E272" s="27">
        <v>0</v>
      </c>
      <c r="F272" s="25">
        <v>22.867</v>
      </c>
      <c r="G272" s="27">
        <f t="shared" si="7"/>
        <v>22.18611973586391</v>
      </c>
    </row>
    <row r="273" spans="1:7" s="10" customFormat="1" ht="60">
      <c r="A273" s="23" t="s">
        <v>272</v>
      </c>
      <c r="B273" s="24" t="s">
        <v>876</v>
      </c>
      <c r="C273" s="25">
        <v>5256.7</v>
      </c>
      <c r="D273" s="25">
        <v>102.74463</v>
      </c>
      <c r="E273" s="27">
        <f t="shared" si="6"/>
        <v>1.9545461981851733</v>
      </c>
      <c r="F273" s="25">
        <v>0</v>
      </c>
      <c r="G273" s="27">
        <v>0</v>
      </c>
    </row>
    <row r="274" spans="1:7" s="10" customFormat="1" ht="60">
      <c r="A274" s="23" t="s">
        <v>273</v>
      </c>
      <c r="B274" s="24" t="s">
        <v>877</v>
      </c>
      <c r="C274" s="25">
        <v>0</v>
      </c>
      <c r="D274" s="25">
        <v>27.994</v>
      </c>
      <c r="E274" s="27">
        <v>0</v>
      </c>
      <c r="F274" s="25">
        <v>0</v>
      </c>
      <c r="G274" s="27">
        <v>0</v>
      </c>
    </row>
    <row r="275" spans="1:7" s="10" customFormat="1" ht="60">
      <c r="A275" s="45" t="s">
        <v>1515</v>
      </c>
      <c r="B275" s="24" t="s">
        <v>1516</v>
      </c>
      <c r="C275" s="25">
        <v>0</v>
      </c>
      <c r="D275" s="25">
        <v>0</v>
      </c>
      <c r="E275" s="27">
        <v>0</v>
      </c>
      <c r="F275" s="25">
        <v>220.36</v>
      </c>
      <c r="G275" s="27">
        <f t="shared" si="7"/>
        <v>0</v>
      </c>
    </row>
    <row r="276" spans="1:7" s="10" customFormat="1" ht="72">
      <c r="A276" s="23" t="s">
        <v>274</v>
      </c>
      <c r="B276" s="24" t="s">
        <v>878</v>
      </c>
      <c r="C276" s="25">
        <v>70595.28499</v>
      </c>
      <c r="D276" s="25">
        <v>31957.10987</v>
      </c>
      <c r="E276" s="27">
        <f t="shared" si="6"/>
        <v>45.26805136423319</v>
      </c>
      <c r="F276" s="25">
        <v>55037.74942</v>
      </c>
      <c r="G276" s="27">
        <f t="shared" si="7"/>
        <v>58.06398373256738</v>
      </c>
    </row>
    <row r="277" spans="1:7" s="10" customFormat="1" ht="72">
      <c r="A277" s="23" t="s">
        <v>275</v>
      </c>
      <c r="B277" s="24" t="s">
        <v>879</v>
      </c>
      <c r="C277" s="25">
        <v>41.3</v>
      </c>
      <c r="D277" s="25">
        <v>70.23603999999999</v>
      </c>
      <c r="E277" s="27">
        <f aca="true" t="shared" si="8" ref="E277:E344">D277/C277*100</f>
        <v>170.06305084745762</v>
      </c>
      <c r="F277" s="25">
        <v>99.542</v>
      </c>
      <c r="G277" s="27">
        <f aca="true" t="shared" si="9" ref="G277:G344">D277/F277*100</f>
        <v>70.55920114122681</v>
      </c>
    </row>
    <row r="278" spans="1:7" s="10" customFormat="1" ht="72">
      <c r="A278" s="23" t="s">
        <v>276</v>
      </c>
      <c r="B278" s="24" t="s">
        <v>880</v>
      </c>
      <c r="C278" s="25">
        <v>27375.83609</v>
      </c>
      <c r="D278" s="25">
        <v>14450.78299</v>
      </c>
      <c r="E278" s="27">
        <f t="shared" si="8"/>
        <v>52.786636150552724</v>
      </c>
      <c r="F278" s="25">
        <v>3661.7115</v>
      </c>
      <c r="G278" s="27" t="s">
        <v>1631</v>
      </c>
    </row>
    <row r="279" spans="1:7" s="10" customFormat="1" ht="72">
      <c r="A279" s="23" t="s">
        <v>277</v>
      </c>
      <c r="B279" s="24" t="s">
        <v>881</v>
      </c>
      <c r="C279" s="25">
        <v>37.6</v>
      </c>
      <c r="D279" s="25">
        <v>37.6</v>
      </c>
      <c r="E279" s="27">
        <f t="shared" si="8"/>
        <v>100</v>
      </c>
      <c r="F279" s="25">
        <v>125.0424</v>
      </c>
      <c r="G279" s="27">
        <f t="shared" si="9"/>
        <v>30.06980032373019</v>
      </c>
    </row>
    <row r="280" spans="1:7" s="10" customFormat="1" ht="72">
      <c r="A280" s="23" t="s">
        <v>278</v>
      </c>
      <c r="B280" s="24" t="s">
        <v>882</v>
      </c>
      <c r="C280" s="25">
        <v>37839.10872</v>
      </c>
      <c r="D280" s="25">
        <v>31094.29045</v>
      </c>
      <c r="E280" s="27">
        <f t="shared" si="8"/>
        <v>82.17500755657335</v>
      </c>
      <c r="F280" s="25">
        <v>30104.98216</v>
      </c>
      <c r="G280" s="27">
        <f t="shared" si="9"/>
        <v>103.28619457318422</v>
      </c>
    </row>
    <row r="281" spans="1:7" s="10" customFormat="1" ht="72">
      <c r="A281" s="23" t="s">
        <v>279</v>
      </c>
      <c r="B281" s="24" t="s">
        <v>883</v>
      </c>
      <c r="C281" s="25">
        <v>19.2</v>
      </c>
      <c r="D281" s="25">
        <v>199.158</v>
      </c>
      <c r="E281" s="27" t="s">
        <v>1631</v>
      </c>
      <c r="F281" s="25">
        <v>56.97622</v>
      </c>
      <c r="G281" s="27" t="s">
        <v>1631</v>
      </c>
    </row>
    <row r="282" spans="1:7" s="10" customFormat="1" ht="36">
      <c r="A282" s="23" t="s">
        <v>1517</v>
      </c>
      <c r="B282" s="24" t="s">
        <v>1518</v>
      </c>
      <c r="C282" s="25">
        <v>0</v>
      </c>
      <c r="D282" s="25">
        <v>0</v>
      </c>
      <c r="E282" s="27">
        <v>0</v>
      </c>
      <c r="F282" s="25">
        <v>125.07544</v>
      </c>
      <c r="G282" s="27">
        <f t="shared" si="9"/>
        <v>0</v>
      </c>
    </row>
    <row r="283" spans="1:7" s="10" customFormat="1" ht="36">
      <c r="A283" s="23" t="s">
        <v>1519</v>
      </c>
      <c r="B283" s="24" t="s">
        <v>1520</v>
      </c>
      <c r="C283" s="25">
        <v>0</v>
      </c>
      <c r="D283" s="25">
        <v>0</v>
      </c>
      <c r="E283" s="27">
        <v>0</v>
      </c>
      <c r="F283" s="25">
        <v>125.07544</v>
      </c>
      <c r="G283" s="27">
        <f t="shared" si="9"/>
        <v>0</v>
      </c>
    </row>
    <row r="284" spans="1:7" s="10" customFormat="1" ht="24">
      <c r="A284" s="23" t="s">
        <v>280</v>
      </c>
      <c r="B284" s="24" t="s">
        <v>884</v>
      </c>
      <c r="C284" s="25">
        <v>509652.32519999996</v>
      </c>
      <c r="D284" s="25">
        <v>307736.42585</v>
      </c>
      <c r="E284" s="27">
        <f t="shared" si="8"/>
        <v>60.381638743478064</v>
      </c>
      <c r="F284" s="25">
        <v>432982.82956</v>
      </c>
      <c r="G284" s="27">
        <f t="shared" si="9"/>
        <v>71.07358648903556</v>
      </c>
    </row>
    <row r="285" spans="1:7" s="10" customFormat="1" ht="24">
      <c r="A285" s="23" t="s">
        <v>281</v>
      </c>
      <c r="B285" s="24" t="s">
        <v>885</v>
      </c>
      <c r="C285" s="25">
        <v>202844.93543</v>
      </c>
      <c r="D285" s="25">
        <v>169742.9118</v>
      </c>
      <c r="E285" s="27">
        <f t="shared" si="8"/>
        <v>83.68111899869287</v>
      </c>
      <c r="F285" s="25">
        <v>359106.17285000003</v>
      </c>
      <c r="G285" s="27">
        <f t="shared" si="9"/>
        <v>47.268168757127505</v>
      </c>
    </row>
    <row r="286" spans="1:7" s="10" customFormat="1" ht="36">
      <c r="A286" s="23" t="s">
        <v>282</v>
      </c>
      <c r="B286" s="24" t="s">
        <v>886</v>
      </c>
      <c r="C286" s="25">
        <v>53654.6</v>
      </c>
      <c r="D286" s="25">
        <v>61642.99315</v>
      </c>
      <c r="E286" s="27">
        <f t="shared" si="8"/>
        <v>114.88855223969614</v>
      </c>
      <c r="F286" s="25">
        <v>98279.9545</v>
      </c>
      <c r="G286" s="27">
        <f t="shared" si="9"/>
        <v>62.72183728982088</v>
      </c>
    </row>
    <row r="287" spans="1:7" s="10" customFormat="1" ht="48">
      <c r="A287" s="23" t="s">
        <v>283</v>
      </c>
      <c r="B287" s="24" t="s">
        <v>887</v>
      </c>
      <c r="C287" s="25">
        <v>106545.27316</v>
      </c>
      <c r="D287" s="25">
        <v>78339.44855</v>
      </c>
      <c r="E287" s="27">
        <f t="shared" si="8"/>
        <v>73.52691135566094</v>
      </c>
      <c r="F287" s="25">
        <v>0</v>
      </c>
      <c r="G287" s="27">
        <v>0</v>
      </c>
    </row>
    <row r="288" spans="1:7" s="10" customFormat="1" ht="36">
      <c r="A288" s="23" t="s">
        <v>284</v>
      </c>
      <c r="B288" s="24" t="s">
        <v>888</v>
      </c>
      <c r="C288" s="25">
        <v>827.78</v>
      </c>
      <c r="D288" s="25">
        <v>-53.832</v>
      </c>
      <c r="E288" s="27">
        <v>0</v>
      </c>
      <c r="F288" s="25">
        <v>211774.85206</v>
      </c>
      <c r="G288" s="27">
        <v>0</v>
      </c>
    </row>
    <row r="289" spans="1:7" s="10" customFormat="1" ht="36">
      <c r="A289" s="23" t="s">
        <v>285</v>
      </c>
      <c r="B289" s="24" t="s">
        <v>889</v>
      </c>
      <c r="C289" s="25">
        <v>41817.28227</v>
      </c>
      <c r="D289" s="25">
        <v>29814.3021</v>
      </c>
      <c r="E289" s="27">
        <f t="shared" si="8"/>
        <v>71.29660389572705</v>
      </c>
      <c r="F289" s="25">
        <v>49051.36629</v>
      </c>
      <c r="G289" s="27">
        <f t="shared" si="9"/>
        <v>60.781797440121835</v>
      </c>
    </row>
    <row r="290" spans="1:7" s="10" customFormat="1" ht="36">
      <c r="A290" s="23" t="s">
        <v>286</v>
      </c>
      <c r="B290" s="24" t="s">
        <v>890</v>
      </c>
      <c r="C290" s="25">
        <v>306807.38977</v>
      </c>
      <c r="D290" s="25">
        <v>137993.51405</v>
      </c>
      <c r="E290" s="27">
        <f t="shared" si="8"/>
        <v>44.97724587189626</v>
      </c>
      <c r="F290" s="25">
        <v>73876.65671</v>
      </c>
      <c r="G290" s="27">
        <f t="shared" si="9"/>
        <v>186.78906192478132</v>
      </c>
    </row>
    <row r="291" spans="1:7" s="10" customFormat="1" ht="48">
      <c r="A291" s="23" t="s">
        <v>287</v>
      </c>
      <c r="B291" s="24" t="s">
        <v>891</v>
      </c>
      <c r="C291" s="25">
        <v>60745</v>
      </c>
      <c r="D291" s="25">
        <v>1562.10919</v>
      </c>
      <c r="E291" s="27">
        <f t="shared" si="8"/>
        <v>2.571584805333772</v>
      </c>
      <c r="F291" s="25">
        <v>4960.02484</v>
      </c>
      <c r="G291" s="27">
        <f t="shared" si="9"/>
        <v>31.493979171281726</v>
      </c>
    </row>
    <row r="292" spans="1:7" s="10" customFormat="1" ht="36">
      <c r="A292" s="23" t="s">
        <v>288</v>
      </c>
      <c r="B292" s="24" t="s">
        <v>892</v>
      </c>
      <c r="C292" s="25">
        <v>96179</v>
      </c>
      <c r="D292" s="25">
        <v>74848.42440999999</v>
      </c>
      <c r="E292" s="27">
        <f t="shared" si="8"/>
        <v>77.82200315037585</v>
      </c>
      <c r="F292" s="25">
        <v>22790.529899999998</v>
      </c>
      <c r="G292" s="27" t="s">
        <v>1631</v>
      </c>
    </row>
    <row r="293" spans="1:7" s="10" customFormat="1" ht="36">
      <c r="A293" s="23" t="s">
        <v>289</v>
      </c>
      <c r="B293" s="24" t="s">
        <v>893</v>
      </c>
      <c r="C293" s="25">
        <v>37607.66167</v>
      </c>
      <c r="D293" s="25">
        <v>4090.3655</v>
      </c>
      <c r="E293" s="27">
        <f t="shared" si="8"/>
        <v>10.87641538549291</v>
      </c>
      <c r="F293" s="25">
        <v>5576.18657</v>
      </c>
      <c r="G293" s="27">
        <f t="shared" si="9"/>
        <v>73.3541722223975</v>
      </c>
    </row>
    <row r="294" spans="1:7" s="10" customFormat="1" ht="36">
      <c r="A294" s="23" t="s">
        <v>290</v>
      </c>
      <c r="B294" s="24" t="s">
        <v>894</v>
      </c>
      <c r="C294" s="25">
        <v>48370.847</v>
      </c>
      <c r="D294" s="25">
        <v>42291.36052</v>
      </c>
      <c r="E294" s="27">
        <f t="shared" si="8"/>
        <v>87.43150708111438</v>
      </c>
      <c r="F294" s="25">
        <v>23680.37198</v>
      </c>
      <c r="G294" s="27">
        <f t="shared" si="9"/>
        <v>178.59246702593396</v>
      </c>
    </row>
    <row r="295" spans="1:7" s="10" customFormat="1" ht="36">
      <c r="A295" s="23" t="s">
        <v>291</v>
      </c>
      <c r="B295" s="24" t="s">
        <v>895</v>
      </c>
      <c r="C295" s="25">
        <v>63904.8811</v>
      </c>
      <c r="D295" s="25">
        <v>15201.254429999999</v>
      </c>
      <c r="E295" s="27">
        <f t="shared" si="8"/>
        <v>23.787313532768625</v>
      </c>
      <c r="F295" s="25">
        <v>16869.54342</v>
      </c>
      <c r="G295" s="27">
        <f t="shared" si="9"/>
        <v>90.11064527080127</v>
      </c>
    </row>
    <row r="296" spans="1:7" s="10" customFormat="1" ht="48">
      <c r="A296" s="23" t="s">
        <v>292</v>
      </c>
      <c r="B296" s="24" t="s">
        <v>896</v>
      </c>
      <c r="C296" s="25">
        <v>63281.3816</v>
      </c>
      <c r="D296" s="25">
        <v>76424.5383</v>
      </c>
      <c r="E296" s="27">
        <f t="shared" si="8"/>
        <v>120.76938961775132</v>
      </c>
      <c r="F296" s="25">
        <v>48154.3899</v>
      </c>
      <c r="G296" s="27">
        <f t="shared" si="9"/>
        <v>158.70731299619268</v>
      </c>
    </row>
    <row r="297" spans="1:7" s="10" customFormat="1" ht="48">
      <c r="A297" s="23" t="s">
        <v>293</v>
      </c>
      <c r="B297" s="24" t="s">
        <v>897</v>
      </c>
      <c r="C297" s="25">
        <v>62049.3216</v>
      </c>
      <c r="D297" s="25">
        <v>75029.35429999999</v>
      </c>
      <c r="E297" s="27">
        <f t="shared" si="8"/>
        <v>120.91889542914839</v>
      </c>
      <c r="F297" s="25">
        <v>46817.46239</v>
      </c>
      <c r="G297" s="27">
        <f t="shared" si="9"/>
        <v>160.25933587555124</v>
      </c>
    </row>
    <row r="298" spans="1:7" s="10" customFormat="1" ht="60">
      <c r="A298" s="23" t="s">
        <v>294</v>
      </c>
      <c r="B298" s="24" t="s">
        <v>898</v>
      </c>
      <c r="C298" s="25">
        <v>6968.91559</v>
      </c>
      <c r="D298" s="25">
        <v>10566.9682</v>
      </c>
      <c r="E298" s="27">
        <f t="shared" si="8"/>
        <v>151.6300213933284</v>
      </c>
      <c r="F298" s="25">
        <v>4245.17621</v>
      </c>
      <c r="G298" s="27" t="s">
        <v>1631</v>
      </c>
    </row>
    <row r="299" spans="1:7" s="10" customFormat="1" ht="60">
      <c r="A299" s="23" t="s">
        <v>295</v>
      </c>
      <c r="B299" s="24" t="s">
        <v>899</v>
      </c>
      <c r="C299" s="25">
        <v>49883.58399</v>
      </c>
      <c r="D299" s="25">
        <v>58540.65396</v>
      </c>
      <c r="E299" s="27">
        <f t="shared" si="8"/>
        <v>117.35454688206737</v>
      </c>
      <c r="F299" s="25">
        <v>35441.57583</v>
      </c>
      <c r="G299" s="27">
        <f t="shared" si="9"/>
        <v>165.17508770151093</v>
      </c>
    </row>
    <row r="300" spans="1:7" s="10" customFormat="1" ht="60">
      <c r="A300" s="23" t="s">
        <v>296</v>
      </c>
      <c r="B300" s="24" t="s">
        <v>900</v>
      </c>
      <c r="C300" s="25">
        <v>5196.82202</v>
      </c>
      <c r="D300" s="25">
        <v>5921.73214</v>
      </c>
      <c r="E300" s="27">
        <f t="shared" si="8"/>
        <v>113.94910422581685</v>
      </c>
      <c r="F300" s="25">
        <v>7130.710349999999</v>
      </c>
      <c r="G300" s="27">
        <f t="shared" si="9"/>
        <v>83.04547302219338</v>
      </c>
    </row>
    <row r="301" spans="1:7" s="10" customFormat="1" ht="48">
      <c r="A301" s="23" t="s">
        <v>297</v>
      </c>
      <c r="B301" s="24" t="s">
        <v>901</v>
      </c>
      <c r="C301" s="25">
        <v>1232.06</v>
      </c>
      <c r="D301" s="25">
        <v>1395.184</v>
      </c>
      <c r="E301" s="27">
        <f t="shared" si="8"/>
        <v>113.23993961333052</v>
      </c>
      <c r="F301" s="25">
        <v>1336.92751</v>
      </c>
      <c r="G301" s="27">
        <f t="shared" si="9"/>
        <v>104.35749055683654</v>
      </c>
    </row>
    <row r="302" spans="1:7" s="10" customFormat="1" ht="48">
      <c r="A302" s="23" t="s">
        <v>298</v>
      </c>
      <c r="B302" s="24" t="s">
        <v>902</v>
      </c>
      <c r="C302" s="25">
        <v>26</v>
      </c>
      <c r="D302" s="25">
        <v>0</v>
      </c>
      <c r="E302" s="27">
        <f t="shared" si="8"/>
        <v>0</v>
      </c>
      <c r="F302" s="25">
        <v>218.771</v>
      </c>
      <c r="G302" s="27">
        <f t="shared" si="9"/>
        <v>0</v>
      </c>
    </row>
    <row r="303" spans="1:7" s="10" customFormat="1" ht="48">
      <c r="A303" s="23" t="s">
        <v>299</v>
      </c>
      <c r="B303" s="24" t="s">
        <v>903</v>
      </c>
      <c r="C303" s="25">
        <v>1206.06</v>
      </c>
      <c r="D303" s="25">
        <v>1395.184</v>
      </c>
      <c r="E303" s="27">
        <f t="shared" si="8"/>
        <v>115.6811435583636</v>
      </c>
      <c r="F303" s="25">
        <v>459.73123</v>
      </c>
      <c r="G303" s="27" t="s">
        <v>1631</v>
      </c>
    </row>
    <row r="304" spans="1:7" s="10" customFormat="1" ht="48">
      <c r="A304" s="23" t="s">
        <v>1521</v>
      </c>
      <c r="B304" s="24" t="s">
        <v>1522</v>
      </c>
      <c r="C304" s="25">
        <v>0</v>
      </c>
      <c r="D304" s="25">
        <v>0</v>
      </c>
      <c r="E304" s="27">
        <v>0</v>
      </c>
      <c r="F304" s="25">
        <v>658.42528</v>
      </c>
      <c r="G304" s="27">
        <f t="shared" si="9"/>
        <v>0</v>
      </c>
    </row>
    <row r="305" spans="1:7" s="10" customFormat="1" ht="12">
      <c r="A305" s="40" t="s">
        <v>300</v>
      </c>
      <c r="B305" s="41" t="s">
        <v>904</v>
      </c>
      <c r="C305" s="42">
        <v>6177.8</v>
      </c>
      <c r="D305" s="42">
        <v>6043.902440000001</v>
      </c>
      <c r="E305" s="39">
        <f t="shared" si="8"/>
        <v>97.8326012496358</v>
      </c>
      <c r="F305" s="42">
        <v>5807.58559</v>
      </c>
      <c r="G305" s="39">
        <f t="shared" si="9"/>
        <v>104.06910662508207</v>
      </c>
    </row>
    <row r="306" spans="1:7" s="10" customFormat="1" ht="24">
      <c r="A306" s="23" t="s">
        <v>301</v>
      </c>
      <c r="B306" s="24" t="s">
        <v>905</v>
      </c>
      <c r="C306" s="25">
        <v>6177.8</v>
      </c>
      <c r="D306" s="25">
        <v>6043.902440000001</v>
      </c>
      <c r="E306" s="27">
        <f t="shared" si="8"/>
        <v>97.8326012496358</v>
      </c>
      <c r="F306" s="25">
        <v>5807.58559</v>
      </c>
      <c r="G306" s="27">
        <f t="shared" si="9"/>
        <v>104.06910662508207</v>
      </c>
    </row>
    <row r="307" spans="1:7" s="10" customFormat="1" ht="36">
      <c r="A307" s="23" t="s">
        <v>302</v>
      </c>
      <c r="B307" s="24" t="s">
        <v>906</v>
      </c>
      <c r="C307" s="25">
        <v>6177.8</v>
      </c>
      <c r="D307" s="25">
        <v>6043.902440000001</v>
      </c>
      <c r="E307" s="27">
        <f t="shared" si="8"/>
        <v>97.8326012496358</v>
      </c>
      <c r="F307" s="25">
        <v>5807.58559</v>
      </c>
      <c r="G307" s="27">
        <f t="shared" si="9"/>
        <v>104.06910662508207</v>
      </c>
    </row>
    <row r="308" spans="1:7" s="11" customFormat="1" ht="12">
      <c r="A308" s="40" t="s">
        <v>303</v>
      </c>
      <c r="B308" s="41" t="s">
        <v>907</v>
      </c>
      <c r="C308" s="42">
        <v>1139114.1449000002</v>
      </c>
      <c r="D308" s="42">
        <v>1315432.29104</v>
      </c>
      <c r="E308" s="39">
        <f t="shared" si="8"/>
        <v>115.47853188632631</v>
      </c>
      <c r="F308" s="42">
        <v>1238793.8401300001</v>
      </c>
      <c r="G308" s="39">
        <f t="shared" si="9"/>
        <v>106.18653793935215</v>
      </c>
    </row>
    <row r="309" spans="1:7" s="10" customFormat="1" ht="60">
      <c r="A309" s="23" t="s">
        <v>304</v>
      </c>
      <c r="B309" s="24" t="s">
        <v>908</v>
      </c>
      <c r="C309" s="25">
        <v>923</v>
      </c>
      <c r="D309" s="25">
        <v>909.9441800000001</v>
      </c>
      <c r="E309" s="27">
        <f t="shared" si="8"/>
        <v>98.58550162513544</v>
      </c>
      <c r="F309" s="25">
        <v>971.67781</v>
      </c>
      <c r="G309" s="27">
        <f t="shared" si="9"/>
        <v>93.64669756120088</v>
      </c>
    </row>
    <row r="310" spans="1:7" s="10" customFormat="1" ht="60">
      <c r="A310" s="23" t="s">
        <v>305</v>
      </c>
      <c r="B310" s="24" t="s">
        <v>909</v>
      </c>
      <c r="C310" s="25">
        <v>923</v>
      </c>
      <c r="D310" s="25">
        <v>909.9441800000001</v>
      </c>
      <c r="E310" s="27">
        <f t="shared" si="8"/>
        <v>98.58550162513544</v>
      </c>
      <c r="F310" s="25">
        <v>971.67781</v>
      </c>
      <c r="G310" s="27">
        <f t="shared" si="9"/>
        <v>93.64669756120088</v>
      </c>
    </row>
    <row r="311" spans="1:7" s="11" customFormat="1" ht="24">
      <c r="A311" s="23" t="s">
        <v>306</v>
      </c>
      <c r="B311" s="24" t="s">
        <v>910</v>
      </c>
      <c r="C311" s="25">
        <v>3328.76395</v>
      </c>
      <c r="D311" s="25">
        <v>5667.61693</v>
      </c>
      <c r="E311" s="27">
        <f t="shared" si="8"/>
        <v>170.26190547395228</v>
      </c>
      <c r="F311" s="25">
        <v>2594.76271</v>
      </c>
      <c r="G311" s="27" t="s">
        <v>1631</v>
      </c>
    </row>
    <row r="312" spans="1:7" s="10" customFormat="1" ht="60">
      <c r="A312" s="23" t="s">
        <v>307</v>
      </c>
      <c r="B312" s="24" t="s">
        <v>911</v>
      </c>
      <c r="C312" s="25">
        <v>3007.56395</v>
      </c>
      <c r="D312" s="25">
        <v>5410.7229800000005</v>
      </c>
      <c r="E312" s="27">
        <f t="shared" si="8"/>
        <v>179.90383812121436</v>
      </c>
      <c r="F312" s="25">
        <v>2300.42075</v>
      </c>
      <c r="G312" s="27" t="s">
        <v>1631</v>
      </c>
    </row>
    <row r="313" spans="1:7" s="10" customFormat="1" ht="36">
      <c r="A313" s="23" t="s">
        <v>1523</v>
      </c>
      <c r="B313" s="24" t="s">
        <v>1524</v>
      </c>
      <c r="C313" s="25">
        <v>0</v>
      </c>
      <c r="D313" s="25">
        <v>0</v>
      </c>
      <c r="E313" s="27">
        <v>0</v>
      </c>
      <c r="F313" s="25">
        <v>0.15</v>
      </c>
      <c r="G313" s="27">
        <f t="shared" si="9"/>
        <v>0</v>
      </c>
    </row>
    <row r="314" spans="1:7" s="10" customFormat="1" ht="48">
      <c r="A314" s="23" t="s">
        <v>308</v>
      </c>
      <c r="B314" s="24" t="s">
        <v>912</v>
      </c>
      <c r="C314" s="25">
        <v>321.2</v>
      </c>
      <c r="D314" s="25">
        <v>256.89395</v>
      </c>
      <c r="E314" s="27">
        <f t="shared" si="8"/>
        <v>79.97943648816937</v>
      </c>
      <c r="F314" s="25">
        <v>294.19196</v>
      </c>
      <c r="G314" s="27">
        <f t="shared" si="9"/>
        <v>87.3218799045358</v>
      </c>
    </row>
    <row r="315" spans="1:7" s="10" customFormat="1" ht="48">
      <c r="A315" s="23" t="s">
        <v>309</v>
      </c>
      <c r="B315" s="24" t="s">
        <v>913</v>
      </c>
      <c r="C315" s="25">
        <v>675</v>
      </c>
      <c r="D315" s="25">
        <v>645.34676</v>
      </c>
      <c r="E315" s="27">
        <f t="shared" si="8"/>
        <v>95.60692740740741</v>
      </c>
      <c r="F315" s="25">
        <v>762.11392</v>
      </c>
      <c r="G315" s="27">
        <f t="shared" si="9"/>
        <v>84.67851630370431</v>
      </c>
    </row>
    <row r="316" spans="1:7" s="10" customFormat="1" ht="48">
      <c r="A316" s="23" t="s">
        <v>310</v>
      </c>
      <c r="B316" s="24" t="s">
        <v>914</v>
      </c>
      <c r="C316" s="25">
        <v>11550.64</v>
      </c>
      <c r="D316" s="25">
        <v>10704.85214</v>
      </c>
      <c r="E316" s="27">
        <f t="shared" si="8"/>
        <v>92.67756713047936</v>
      </c>
      <c r="F316" s="25">
        <v>9728.12317</v>
      </c>
      <c r="G316" s="27">
        <f t="shared" si="9"/>
        <v>110.0402611370308</v>
      </c>
    </row>
    <row r="317" spans="1:7" s="10" customFormat="1" ht="48">
      <c r="A317" s="23" t="s">
        <v>311</v>
      </c>
      <c r="B317" s="24" t="s">
        <v>915</v>
      </c>
      <c r="C317" s="25">
        <v>11418.24</v>
      </c>
      <c r="D317" s="25">
        <v>10419.90801</v>
      </c>
      <c r="E317" s="27">
        <f t="shared" si="8"/>
        <v>91.25669113628719</v>
      </c>
      <c r="F317" s="25">
        <v>9702.62317</v>
      </c>
      <c r="G317" s="27">
        <f t="shared" si="9"/>
        <v>107.39268986780613</v>
      </c>
    </row>
    <row r="318" spans="1:7" s="10" customFormat="1" ht="36">
      <c r="A318" s="23" t="s">
        <v>312</v>
      </c>
      <c r="B318" s="24" t="s">
        <v>916</v>
      </c>
      <c r="C318" s="25">
        <v>132.4</v>
      </c>
      <c r="D318" s="25">
        <v>284.94413000000003</v>
      </c>
      <c r="E318" s="27" t="s">
        <v>1631</v>
      </c>
      <c r="F318" s="25">
        <v>25.5</v>
      </c>
      <c r="G318" s="27" t="s">
        <v>1631</v>
      </c>
    </row>
    <row r="319" spans="1:7" s="10" customFormat="1" ht="24">
      <c r="A319" s="23" t="s">
        <v>313</v>
      </c>
      <c r="B319" s="24" t="s">
        <v>917</v>
      </c>
      <c r="C319" s="25">
        <v>164.3</v>
      </c>
      <c r="D319" s="25">
        <v>378.06534999999997</v>
      </c>
      <c r="E319" s="27" t="s">
        <v>1631</v>
      </c>
      <c r="F319" s="25">
        <v>393.1528</v>
      </c>
      <c r="G319" s="27">
        <f t="shared" si="9"/>
        <v>96.16244625499296</v>
      </c>
    </row>
    <row r="320" spans="1:7" s="10" customFormat="1" ht="36">
      <c r="A320" s="23" t="s">
        <v>314</v>
      </c>
      <c r="B320" s="24" t="s">
        <v>918</v>
      </c>
      <c r="C320" s="25">
        <v>144.3</v>
      </c>
      <c r="D320" s="25">
        <v>294.45405</v>
      </c>
      <c r="E320" s="27" t="s">
        <v>1631</v>
      </c>
      <c r="F320" s="25">
        <v>207.673</v>
      </c>
      <c r="G320" s="27">
        <f t="shared" si="9"/>
        <v>141.78735319468586</v>
      </c>
    </row>
    <row r="321" spans="1:7" s="10" customFormat="1" ht="24">
      <c r="A321" s="23" t="s">
        <v>315</v>
      </c>
      <c r="B321" s="24" t="s">
        <v>919</v>
      </c>
      <c r="C321" s="25">
        <v>20</v>
      </c>
      <c r="D321" s="25">
        <v>20</v>
      </c>
      <c r="E321" s="27">
        <f t="shared" si="8"/>
        <v>100</v>
      </c>
      <c r="F321" s="25">
        <v>6.88</v>
      </c>
      <c r="G321" s="27" t="s">
        <v>1631</v>
      </c>
    </row>
    <row r="322" spans="1:7" s="10" customFormat="1" ht="24">
      <c r="A322" s="23" t="s">
        <v>1525</v>
      </c>
      <c r="B322" s="24" t="s">
        <v>1526</v>
      </c>
      <c r="C322" s="25">
        <v>0</v>
      </c>
      <c r="D322" s="25">
        <v>0</v>
      </c>
      <c r="E322" s="27">
        <v>0</v>
      </c>
      <c r="F322" s="25">
        <v>148.5998</v>
      </c>
      <c r="G322" s="27">
        <f t="shared" si="9"/>
        <v>0</v>
      </c>
    </row>
    <row r="323" spans="1:7" s="10" customFormat="1" ht="24">
      <c r="A323" s="23" t="s">
        <v>316</v>
      </c>
      <c r="B323" s="24" t="s">
        <v>920</v>
      </c>
      <c r="C323" s="25">
        <v>0</v>
      </c>
      <c r="D323" s="25">
        <v>13.6113</v>
      </c>
      <c r="E323" s="27">
        <v>0</v>
      </c>
      <c r="F323" s="25">
        <v>20</v>
      </c>
      <c r="G323" s="27">
        <f t="shared" si="9"/>
        <v>68.0565</v>
      </c>
    </row>
    <row r="324" spans="1:7" s="10" customFormat="1" ht="24">
      <c r="A324" s="23" t="s">
        <v>317</v>
      </c>
      <c r="B324" s="24" t="s">
        <v>921</v>
      </c>
      <c r="C324" s="25">
        <v>0</v>
      </c>
      <c r="D324" s="25">
        <v>50</v>
      </c>
      <c r="E324" s="27">
        <v>0</v>
      </c>
      <c r="F324" s="25">
        <v>10</v>
      </c>
      <c r="G324" s="27" t="s">
        <v>1631</v>
      </c>
    </row>
    <row r="325" spans="1:7" s="10" customFormat="1" ht="36">
      <c r="A325" s="23" t="s">
        <v>318</v>
      </c>
      <c r="B325" s="24" t="s">
        <v>922</v>
      </c>
      <c r="C325" s="25">
        <v>589.9</v>
      </c>
      <c r="D325" s="25">
        <v>884.42505</v>
      </c>
      <c r="E325" s="27">
        <f t="shared" si="8"/>
        <v>149.9279623665028</v>
      </c>
      <c r="F325" s="25">
        <v>145.14845000000003</v>
      </c>
      <c r="G325" s="27" t="s">
        <v>1631</v>
      </c>
    </row>
    <row r="326" spans="1:7" s="10" customFormat="1" ht="48">
      <c r="A326" s="23" t="s">
        <v>319</v>
      </c>
      <c r="B326" s="24" t="s">
        <v>923</v>
      </c>
      <c r="C326" s="25">
        <v>10.5</v>
      </c>
      <c r="D326" s="25">
        <v>0</v>
      </c>
      <c r="E326" s="27">
        <f t="shared" si="8"/>
        <v>0</v>
      </c>
      <c r="F326" s="25">
        <v>0</v>
      </c>
      <c r="G326" s="27">
        <v>0</v>
      </c>
    </row>
    <row r="327" spans="1:7" s="10" customFormat="1" ht="36">
      <c r="A327" s="23" t="s">
        <v>320</v>
      </c>
      <c r="B327" s="24" t="s">
        <v>924</v>
      </c>
      <c r="C327" s="25">
        <v>0</v>
      </c>
      <c r="D327" s="25">
        <v>300</v>
      </c>
      <c r="E327" s="27">
        <v>0</v>
      </c>
      <c r="F327" s="25">
        <v>0</v>
      </c>
      <c r="G327" s="27">
        <v>0</v>
      </c>
    </row>
    <row r="328" spans="1:7" s="10" customFormat="1" ht="36">
      <c r="A328" s="23" t="s">
        <v>321</v>
      </c>
      <c r="B328" s="24" t="s">
        <v>925</v>
      </c>
      <c r="C328" s="25">
        <v>579.4</v>
      </c>
      <c r="D328" s="25">
        <v>584.42505</v>
      </c>
      <c r="E328" s="27">
        <f t="shared" si="8"/>
        <v>100.86728512254058</v>
      </c>
      <c r="F328" s="25">
        <v>0.14845</v>
      </c>
      <c r="G328" s="27" t="s">
        <v>1631</v>
      </c>
    </row>
    <row r="329" spans="1:7" s="10" customFormat="1" ht="36">
      <c r="A329" s="23" t="s">
        <v>1527</v>
      </c>
      <c r="B329" s="24" t="s">
        <v>1528</v>
      </c>
      <c r="C329" s="25">
        <v>0</v>
      </c>
      <c r="D329" s="25">
        <v>0</v>
      </c>
      <c r="E329" s="27">
        <v>0</v>
      </c>
      <c r="F329" s="25">
        <v>145</v>
      </c>
      <c r="G329" s="27">
        <f t="shared" si="9"/>
        <v>0</v>
      </c>
    </row>
    <row r="330" spans="1:7" s="10" customFormat="1" ht="24">
      <c r="A330" s="23" t="s">
        <v>322</v>
      </c>
      <c r="B330" s="24" t="s">
        <v>926</v>
      </c>
      <c r="C330" s="25">
        <v>329.319</v>
      </c>
      <c r="D330" s="25">
        <v>600.22723</v>
      </c>
      <c r="E330" s="27">
        <f t="shared" si="8"/>
        <v>182.2631642875145</v>
      </c>
      <c r="F330" s="25">
        <v>836.47939</v>
      </c>
      <c r="G330" s="27">
        <f t="shared" si="9"/>
        <v>71.75636807979214</v>
      </c>
    </row>
    <row r="331" spans="1:7" s="10" customFormat="1" ht="36">
      <c r="A331" s="23" t="s">
        <v>323</v>
      </c>
      <c r="B331" s="24" t="s">
        <v>927</v>
      </c>
      <c r="C331" s="25">
        <v>122.9</v>
      </c>
      <c r="D331" s="25">
        <v>100.5305</v>
      </c>
      <c r="E331" s="27">
        <f t="shared" si="8"/>
        <v>81.79861676159479</v>
      </c>
      <c r="F331" s="25">
        <v>190.36679999999998</v>
      </c>
      <c r="G331" s="27">
        <f t="shared" si="9"/>
        <v>52.80884061716644</v>
      </c>
    </row>
    <row r="332" spans="1:7" s="10" customFormat="1" ht="48">
      <c r="A332" s="23" t="s">
        <v>324</v>
      </c>
      <c r="B332" s="24" t="s">
        <v>928</v>
      </c>
      <c r="C332" s="25">
        <v>122.9</v>
      </c>
      <c r="D332" s="25">
        <v>100.5305</v>
      </c>
      <c r="E332" s="27">
        <f t="shared" si="8"/>
        <v>81.79861676159479</v>
      </c>
      <c r="F332" s="25">
        <v>190.36679999999998</v>
      </c>
      <c r="G332" s="27">
        <f t="shared" si="9"/>
        <v>52.80884061716644</v>
      </c>
    </row>
    <row r="333" spans="1:7" s="10" customFormat="1" ht="36">
      <c r="A333" s="23" t="s">
        <v>325</v>
      </c>
      <c r="B333" s="24" t="s">
        <v>929</v>
      </c>
      <c r="C333" s="25">
        <v>27.2</v>
      </c>
      <c r="D333" s="25">
        <v>110.9788</v>
      </c>
      <c r="E333" s="27" t="s">
        <v>1631</v>
      </c>
      <c r="F333" s="25">
        <v>111.1</v>
      </c>
      <c r="G333" s="27">
        <f t="shared" si="9"/>
        <v>99.89090909090909</v>
      </c>
    </row>
    <row r="334" spans="1:7" s="10" customFormat="1" ht="48">
      <c r="A334" s="23" t="s">
        <v>326</v>
      </c>
      <c r="B334" s="24" t="s">
        <v>930</v>
      </c>
      <c r="C334" s="25">
        <v>27.2</v>
      </c>
      <c r="D334" s="25">
        <v>110.9788</v>
      </c>
      <c r="E334" s="27" t="s">
        <v>1631</v>
      </c>
      <c r="F334" s="25">
        <v>111.1</v>
      </c>
      <c r="G334" s="27">
        <f t="shared" si="9"/>
        <v>99.89090909090909</v>
      </c>
    </row>
    <row r="335" spans="1:7" s="10" customFormat="1" ht="36">
      <c r="A335" s="23" t="s">
        <v>327</v>
      </c>
      <c r="B335" s="24" t="s">
        <v>931</v>
      </c>
      <c r="C335" s="25">
        <v>153.219</v>
      </c>
      <c r="D335" s="25">
        <v>341.88458</v>
      </c>
      <c r="E335" s="27" t="s">
        <v>1631</v>
      </c>
      <c r="F335" s="25">
        <v>130.8307</v>
      </c>
      <c r="G335" s="27" t="s">
        <v>1631</v>
      </c>
    </row>
    <row r="336" spans="1:7" s="10" customFormat="1" ht="36">
      <c r="A336" s="23" t="s">
        <v>328</v>
      </c>
      <c r="B336" s="24" t="s">
        <v>932</v>
      </c>
      <c r="C336" s="25">
        <v>0</v>
      </c>
      <c r="D336" s="25">
        <v>32.3</v>
      </c>
      <c r="E336" s="27">
        <v>0</v>
      </c>
      <c r="F336" s="25">
        <v>353.5</v>
      </c>
      <c r="G336" s="27">
        <f t="shared" si="9"/>
        <v>9.137199434229135</v>
      </c>
    </row>
    <row r="337" spans="1:7" s="10" customFormat="1" ht="36">
      <c r="A337" s="23" t="s">
        <v>329</v>
      </c>
      <c r="B337" s="24" t="s">
        <v>933</v>
      </c>
      <c r="C337" s="25">
        <v>26</v>
      </c>
      <c r="D337" s="25">
        <v>14.53335</v>
      </c>
      <c r="E337" s="27">
        <f t="shared" si="8"/>
        <v>55.8975</v>
      </c>
      <c r="F337" s="25">
        <v>50.68189</v>
      </c>
      <c r="G337" s="27">
        <f t="shared" si="9"/>
        <v>28.67562752691346</v>
      </c>
    </row>
    <row r="338" spans="1:7" s="10" customFormat="1" ht="48">
      <c r="A338" s="23" t="s">
        <v>330</v>
      </c>
      <c r="B338" s="24" t="s">
        <v>934</v>
      </c>
      <c r="C338" s="25">
        <v>144.219</v>
      </c>
      <c r="D338" s="25">
        <v>234.219</v>
      </c>
      <c r="E338" s="27">
        <f t="shared" si="8"/>
        <v>162.40509225552807</v>
      </c>
      <c r="F338" s="25">
        <v>67.0277</v>
      </c>
      <c r="G338" s="27" t="s">
        <v>1631</v>
      </c>
    </row>
    <row r="339" spans="1:7" s="10" customFormat="1" ht="48">
      <c r="A339" s="23" t="s">
        <v>331</v>
      </c>
      <c r="B339" s="24" t="s">
        <v>935</v>
      </c>
      <c r="C339" s="25">
        <v>0</v>
      </c>
      <c r="D339" s="25">
        <v>32.3</v>
      </c>
      <c r="E339" s="27">
        <v>0</v>
      </c>
      <c r="F339" s="25">
        <v>353.5</v>
      </c>
      <c r="G339" s="27">
        <f t="shared" si="9"/>
        <v>9.137199434229135</v>
      </c>
    </row>
    <row r="340" spans="1:7" s="10" customFormat="1" ht="48">
      <c r="A340" s="23" t="s">
        <v>1529</v>
      </c>
      <c r="B340" s="24" t="s">
        <v>1530</v>
      </c>
      <c r="C340" s="25">
        <v>0</v>
      </c>
      <c r="D340" s="25">
        <v>0</v>
      </c>
      <c r="E340" s="27">
        <v>0</v>
      </c>
      <c r="F340" s="25">
        <v>11.741100000000001</v>
      </c>
      <c r="G340" s="27">
        <f t="shared" si="9"/>
        <v>0</v>
      </c>
    </row>
    <row r="341" spans="1:7" s="10" customFormat="1" ht="36">
      <c r="A341" s="23" t="s">
        <v>332</v>
      </c>
      <c r="B341" s="24" t="s">
        <v>936</v>
      </c>
      <c r="C341" s="25">
        <v>9</v>
      </c>
      <c r="D341" s="25">
        <v>107.66558</v>
      </c>
      <c r="E341" s="27" t="s">
        <v>1631</v>
      </c>
      <c r="F341" s="25">
        <v>63.803</v>
      </c>
      <c r="G341" s="27">
        <f t="shared" si="9"/>
        <v>168.7468927793364</v>
      </c>
    </row>
    <row r="342" spans="1:7" s="10" customFormat="1" ht="36">
      <c r="A342" s="23" t="s">
        <v>333</v>
      </c>
      <c r="B342" s="24" t="s">
        <v>937</v>
      </c>
      <c r="C342" s="25">
        <v>26</v>
      </c>
      <c r="D342" s="25">
        <v>14.53335</v>
      </c>
      <c r="E342" s="27">
        <f t="shared" si="8"/>
        <v>55.8975</v>
      </c>
      <c r="F342" s="25">
        <v>38.94079</v>
      </c>
      <c r="G342" s="27">
        <f t="shared" si="9"/>
        <v>37.321661938548246</v>
      </c>
    </row>
    <row r="343" spans="1:7" s="10" customFormat="1" ht="84">
      <c r="A343" s="23" t="s">
        <v>334</v>
      </c>
      <c r="B343" s="24" t="s">
        <v>938</v>
      </c>
      <c r="C343" s="25">
        <v>21305.803760000003</v>
      </c>
      <c r="D343" s="25">
        <v>28927.95854</v>
      </c>
      <c r="E343" s="27">
        <f t="shared" si="8"/>
        <v>135.7750163563883</v>
      </c>
      <c r="F343" s="25">
        <v>28661.107079999998</v>
      </c>
      <c r="G343" s="27">
        <f t="shared" si="9"/>
        <v>100.93105775452133</v>
      </c>
    </row>
    <row r="344" spans="1:7" s="10" customFormat="1" ht="24">
      <c r="A344" s="23" t="s">
        <v>335</v>
      </c>
      <c r="B344" s="24" t="s">
        <v>939</v>
      </c>
      <c r="C344" s="25">
        <v>993</v>
      </c>
      <c r="D344" s="25">
        <v>2020.93027</v>
      </c>
      <c r="E344" s="27" t="s">
        <v>1631</v>
      </c>
      <c r="F344" s="25">
        <v>3034.5</v>
      </c>
      <c r="G344" s="27">
        <f t="shared" si="9"/>
        <v>66.59846004284067</v>
      </c>
    </row>
    <row r="345" spans="1:7" s="10" customFormat="1" ht="36">
      <c r="A345" s="23" t="s">
        <v>336</v>
      </c>
      <c r="B345" s="24" t="s">
        <v>940</v>
      </c>
      <c r="C345" s="25">
        <v>721.1</v>
      </c>
      <c r="D345" s="25">
        <v>1161.25048</v>
      </c>
      <c r="E345" s="27">
        <f aca="true" t="shared" si="10" ref="E345:E410">D345/C345*100</f>
        <v>161.03875745388987</v>
      </c>
      <c r="F345" s="25">
        <v>976.8580400000001</v>
      </c>
      <c r="G345" s="27">
        <f aca="true" t="shared" si="11" ref="G345:G410">D345/F345*100</f>
        <v>118.87607333405373</v>
      </c>
    </row>
    <row r="346" spans="1:7" s="10" customFormat="1" ht="24">
      <c r="A346" s="23" t="s">
        <v>337</v>
      </c>
      <c r="B346" s="24" t="s">
        <v>941</v>
      </c>
      <c r="C346" s="25">
        <v>1830.1725700000002</v>
      </c>
      <c r="D346" s="25">
        <v>2814.69391</v>
      </c>
      <c r="E346" s="27">
        <f t="shared" si="10"/>
        <v>153.7939075329929</v>
      </c>
      <c r="F346" s="25">
        <v>5590.61781</v>
      </c>
      <c r="G346" s="27">
        <f t="shared" si="11"/>
        <v>50.3467417315726</v>
      </c>
    </row>
    <row r="347" spans="1:7" s="10" customFormat="1" ht="24">
      <c r="A347" s="23" t="s">
        <v>338</v>
      </c>
      <c r="B347" s="24" t="s">
        <v>942</v>
      </c>
      <c r="C347" s="25">
        <v>4</v>
      </c>
      <c r="D347" s="25">
        <v>0</v>
      </c>
      <c r="E347" s="27">
        <f t="shared" si="10"/>
        <v>0</v>
      </c>
      <c r="F347" s="25">
        <v>0</v>
      </c>
      <c r="G347" s="27">
        <v>0</v>
      </c>
    </row>
    <row r="348" spans="1:7" s="10" customFormat="1" ht="24">
      <c r="A348" s="23" t="s">
        <v>339</v>
      </c>
      <c r="B348" s="24" t="s">
        <v>943</v>
      </c>
      <c r="C348" s="25">
        <v>5687.17363</v>
      </c>
      <c r="D348" s="25">
        <v>8322.84021</v>
      </c>
      <c r="E348" s="27">
        <f t="shared" si="10"/>
        <v>146.34404981231424</v>
      </c>
      <c r="F348" s="25">
        <v>6716.18729</v>
      </c>
      <c r="G348" s="27">
        <f t="shared" si="11"/>
        <v>123.92209821772258</v>
      </c>
    </row>
    <row r="349" spans="1:7" s="10" customFormat="1" ht="24">
      <c r="A349" s="23" t="s">
        <v>340</v>
      </c>
      <c r="B349" s="24" t="s">
        <v>944</v>
      </c>
      <c r="C349" s="25">
        <v>11376.65756</v>
      </c>
      <c r="D349" s="25">
        <v>10738.66384</v>
      </c>
      <c r="E349" s="27">
        <f t="shared" si="10"/>
        <v>94.39208118346492</v>
      </c>
      <c r="F349" s="25">
        <v>12270.11971</v>
      </c>
      <c r="G349" s="27">
        <f t="shared" si="11"/>
        <v>87.51881883636486</v>
      </c>
    </row>
    <row r="350" spans="1:7" s="10" customFormat="1" ht="24">
      <c r="A350" s="23" t="s">
        <v>341</v>
      </c>
      <c r="B350" s="24" t="s">
        <v>945</v>
      </c>
      <c r="C350" s="25">
        <v>693.7</v>
      </c>
      <c r="D350" s="25">
        <v>3869.57983</v>
      </c>
      <c r="E350" s="27" t="s">
        <v>1631</v>
      </c>
      <c r="F350" s="25">
        <v>72.82423</v>
      </c>
      <c r="G350" s="27" t="s">
        <v>1631</v>
      </c>
    </row>
    <row r="351" spans="1:7" s="10" customFormat="1" ht="36">
      <c r="A351" s="23" t="s">
        <v>342</v>
      </c>
      <c r="B351" s="24" t="s">
        <v>946</v>
      </c>
      <c r="C351" s="25">
        <v>7</v>
      </c>
      <c r="D351" s="25">
        <v>0</v>
      </c>
      <c r="E351" s="27">
        <f t="shared" si="10"/>
        <v>0</v>
      </c>
      <c r="F351" s="25">
        <v>-474.28503</v>
      </c>
      <c r="G351" s="27">
        <f t="shared" si="11"/>
        <v>0</v>
      </c>
    </row>
    <row r="352" spans="1:7" s="10" customFormat="1" ht="36">
      <c r="A352" s="23" t="s">
        <v>1531</v>
      </c>
      <c r="B352" s="24" t="s">
        <v>1532</v>
      </c>
      <c r="C352" s="25">
        <v>0</v>
      </c>
      <c r="D352" s="25">
        <v>0</v>
      </c>
      <c r="E352" s="27">
        <v>0</v>
      </c>
      <c r="F352" s="25">
        <v>3</v>
      </c>
      <c r="G352" s="27">
        <f t="shared" si="11"/>
        <v>0</v>
      </c>
    </row>
    <row r="353" spans="1:7" s="10" customFormat="1" ht="48">
      <c r="A353" s="23" t="s">
        <v>343</v>
      </c>
      <c r="B353" s="24" t="s">
        <v>947</v>
      </c>
      <c r="C353" s="25">
        <v>686.7</v>
      </c>
      <c r="D353" s="25">
        <v>3869.57983</v>
      </c>
      <c r="E353" s="27" t="s">
        <v>1631</v>
      </c>
      <c r="F353" s="25">
        <v>544.1092600000001</v>
      </c>
      <c r="G353" s="27" t="s">
        <v>1631</v>
      </c>
    </row>
    <row r="354" spans="1:7" s="10" customFormat="1" ht="24">
      <c r="A354" s="23" t="s">
        <v>344</v>
      </c>
      <c r="B354" s="24" t="s">
        <v>948</v>
      </c>
      <c r="C354" s="25">
        <v>285</v>
      </c>
      <c r="D354" s="25">
        <v>136.49846</v>
      </c>
      <c r="E354" s="27">
        <f t="shared" si="10"/>
        <v>47.89419649122807</v>
      </c>
      <c r="F354" s="25">
        <v>224.46457999999998</v>
      </c>
      <c r="G354" s="27">
        <f t="shared" si="11"/>
        <v>60.81069004294575</v>
      </c>
    </row>
    <row r="355" spans="1:7" s="10" customFormat="1" ht="24">
      <c r="A355" s="23" t="s">
        <v>345</v>
      </c>
      <c r="B355" s="24" t="s">
        <v>949</v>
      </c>
      <c r="C355" s="25">
        <v>5261.5</v>
      </c>
      <c r="D355" s="25">
        <v>4179.55149</v>
      </c>
      <c r="E355" s="27">
        <f t="shared" si="10"/>
        <v>79.43650080775444</v>
      </c>
      <c r="F355" s="25">
        <v>6342.34911</v>
      </c>
      <c r="G355" s="27">
        <f t="shared" si="11"/>
        <v>65.89910800416345</v>
      </c>
    </row>
    <row r="356" spans="1:7" s="10" customFormat="1" ht="36">
      <c r="A356" s="23" t="s">
        <v>346</v>
      </c>
      <c r="B356" s="24" t="s">
        <v>950</v>
      </c>
      <c r="C356" s="25">
        <v>19247.9</v>
      </c>
      <c r="D356" s="25">
        <v>15137.60794</v>
      </c>
      <c r="E356" s="27">
        <f t="shared" si="10"/>
        <v>78.64550387314979</v>
      </c>
      <c r="F356" s="25">
        <v>23012.182350000003</v>
      </c>
      <c r="G356" s="27">
        <f t="shared" si="11"/>
        <v>65.78084472722769</v>
      </c>
    </row>
    <row r="357" spans="1:7" s="10" customFormat="1" ht="24">
      <c r="A357" s="23" t="s">
        <v>347</v>
      </c>
      <c r="B357" s="24" t="s">
        <v>951</v>
      </c>
      <c r="C357" s="25">
        <v>920225</v>
      </c>
      <c r="D357" s="25">
        <v>972419.04708</v>
      </c>
      <c r="E357" s="27">
        <f t="shared" si="10"/>
        <v>105.67187884267435</v>
      </c>
      <c r="F357" s="25">
        <v>900716.71822</v>
      </c>
      <c r="G357" s="27">
        <f t="shared" si="11"/>
        <v>107.96058598775633</v>
      </c>
    </row>
    <row r="358" spans="1:7" s="10" customFormat="1" ht="36">
      <c r="A358" s="23" t="s">
        <v>348</v>
      </c>
      <c r="B358" s="24" t="s">
        <v>952</v>
      </c>
      <c r="C358" s="25">
        <v>850</v>
      </c>
      <c r="D358" s="25">
        <v>780.8305</v>
      </c>
      <c r="E358" s="27">
        <f t="shared" si="10"/>
        <v>91.86241176470588</v>
      </c>
      <c r="F358" s="25">
        <v>919.5647700000001</v>
      </c>
      <c r="G358" s="27">
        <f t="shared" si="11"/>
        <v>84.91305076857174</v>
      </c>
    </row>
    <row r="359" spans="1:7" s="10" customFormat="1" ht="48">
      <c r="A359" s="23" t="s">
        <v>349</v>
      </c>
      <c r="B359" s="24" t="s">
        <v>953</v>
      </c>
      <c r="C359" s="25">
        <v>845</v>
      </c>
      <c r="D359" s="25">
        <v>771.3305</v>
      </c>
      <c r="E359" s="27">
        <f t="shared" si="10"/>
        <v>91.28171597633137</v>
      </c>
      <c r="F359" s="25">
        <v>918.0647700000001</v>
      </c>
      <c r="G359" s="27">
        <f t="shared" si="11"/>
        <v>84.01700241694276</v>
      </c>
    </row>
    <row r="360" spans="1:7" s="10" customFormat="1" ht="36">
      <c r="A360" s="23" t="s">
        <v>350</v>
      </c>
      <c r="B360" s="24" t="s">
        <v>954</v>
      </c>
      <c r="C360" s="25">
        <v>5</v>
      </c>
      <c r="D360" s="25">
        <v>9.5</v>
      </c>
      <c r="E360" s="27">
        <f t="shared" si="10"/>
        <v>190</v>
      </c>
      <c r="F360" s="25">
        <v>1.5</v>
      </c>
      <c r="G360" s="27" t="s">
        <v>1631</v>
      </c>
    </row>
    <row r="361" spans="1:7" s="10" customFormat="1" ht="24">
      <c r="A361" s="23" t="s">
        <v>351</v>
      </c>
      <c r="B361" s="24" t="s">
        <v>955</v>
      </c>
      <c r="C361" s="25">
        <v>916065.7</v>
      </c>
      <c r="D361" s="25">
        <v>962224.8354</v>
      </c>
      <c r="E361" s="27">
        <f t="shared" si="10"/>
        <v>105.03884551075322</v>
      </c>
      <c r="F361" s="25">
        <v>894344.86903</v>
      </c>
      <c r="G361" s="27">
        <f t="shared" si="11"/>
        <v>107.58990952154981</v>
      </c>
    </row>
    <row r="362" spans="1:7" s="10" customFormat="1" ht="24">
      <c r="A362" s="23" t="s">
        <v>352</v>
      </c>
      <c r="B362" s="24" t="s">
        <v>956</v>
      </c>
      <c r="C362" s="25">
        <v>3309.3</v>
      </c>
      <c r="D362" s="25">
        <v>9413.38118</v>
      </c>
      <c r="E362" s="27" t="s">
        <v>1631</v>
      </c>
      <c r="F362" s="25">
        <v>5452.28442</v>
      </c>
      <c r="G362" s="27">
        <f t="shared" si="11"/>
        <v>172.65022245482933</v>
      </c>
    </row>
    <row r="363" spans="1:7" s="10" customFormat="1" ht="36">
      <c r="A363" s="23" t="s">
        <v>353</v>
      </c>
      <c r="B363" s="24" t="s">
        <v>957</v>
      </c>
      <c r="C363" s="25">
        <v>0</v>
      </c>
      <c r="D363" s="25">
        <v>0.5</v>
      </c>
      <c r="E363" s="27">
        <v>0</v>
      </c>
      <c r="F363" s="25">
        <v>0</v>
      </c>
      <c r="G363" s="27">
        <v>0</v>
      </c>
    </row>
    <row r="364" spans="1:7" s="10" customFormat="1" ht="48">
      <c r="A364" s="23" t="s">
        <v>354</v>
      </c>
      <c r="B364" s="24" t="s">
        <v>958</v>
      </c>
      <c r="C364" s="25">
        <v>0</v>
      </c>
      <c r="D364" s="25">
        <v>0.5</v>
      </c>
      <c r="E364" s="27">
        <v>0</v>
      </c>
      <c r="F364" s="25">
        <v>0</v>
      </c>
      <c r="G364" s="27">
        <v>0</v>
      </c>
    </row>
    <row r="365" spans="1:7" s="10" customFormat="1" ht="48">
      <c r="A365" s="23" t="s">
        <v>355</v>
      </c>
      <c r="B365" s="24" t="s">
        <v>959</v>
      </c>
      <c r="C365" s="25">
        <v>0</v>
      </c>
      <c r="D365" s="25">
        <v>0</v>
      </c>
      <c r="E365" s="27">
        <v>0</v>
      </c>
      <c r="F365" s="25">
        <v>0</v>
      </c>
      <c r="G365" s="27">
        <v>0</v>
      </c>
    </row>
    <row r="366" spans="1:7" s="10" customFormat="1" ht="48">
      <c r="A366" s="23" t="s">
        <v>356</v>
      </c>
      <c r="B366" s="24" t="s">
        <v>960</v>
      </c>
      <c r="C366" s="25">
        <v>1129.23</v>
      </c>
      <c r="D366" s="25">
        <v>3010.91646</v>
      </c>
      <c r="E366" s="27" t="s">
        <v>1631</v>
      </c>
      <c r="F366" s="25">
        <v>2302.5908799999997</v>
      </c>
      <c r="G366" s="27">
        <f t="shared" si="11"/>
        <v>130.76211176516082</v>
      </c>
    </row>
    <row r="367" spans="1:7" s="10" customFormat="1" ht="48">
      <c r="A367" s="23" t="s">
        <v>357</v>
      </c>
      <c r="B367" s="24" t="s">
        <v>961</v>
      </c>
      <c r="C367" s="25">
        <v>418</v>
      </c>
      <c r="D367" s="25">
        <v>477.72058000000004</v>
      </c>
      <c r="E367" s="27">
        <f t="shared" si="10"/>
        <v>114.28722009569378</v>
      </c>
      <c r="F367" s="25">
        <v>656.65707</v>
      </c>
      <c r="G367" s="27">
        <f t="shared" si="11"/>
        <v>72.75039009326437</v>
      </c>
    </row>
    <row r="368" spans="1:7" s="10" customFormat="1" ht="48">
      <c r="A368" s="23" t="s">
        <v>358</v>
      </c>
      <c r="B368" s="24" t="s">
        <v>962</v>
      </c>
      <c r="C368" s="25">
        <v>168</v>
      </c>
      <c r="D368" s="25">
        <v>742.04106</v>
      </c>
      <c r="E368" s="27" t="s">
        <v>1631</v>
      </c>
      <c r="F368" s="25">
        <v>114.473</v>
      </c>
      <c r="G368" s="27" t="s">
        <v>1631</v>
      </c>
    </row>
    <row r="369" spans="1:7" s="10" customFormat="1" ht="48">
      <c r="A369" s="23" t="s">
        <v>359</v>
      </c>
      <c r="B369" s="24" t="s">
        <v>963</v>
      </c>
      <c r="C369" s="25">
        <v>318.4</v>
      </c>
      <c r="D369" s="25">
        <v>1359.8093600000002</v>
      </c>
      <c r="E369" s="27" t="s">
        <v>1631</v>
      </c>
      <c r="F369" s="25">
        <v>1112.3356299999998</v>
      </c>
      <c r="G369" s="27">
        <f t="shared" si="11"/>
        <v>122.24811678467951</v>
      </c>
    </row>
    <row r="370" spans="1:7" s="10" customFormat="1" ht="48">
      <c r="A370" s="23" t="s">
        <v>360</v>
      </c>
      <c r="B370" s="24" t="s">
        <v>964</v>
      </c>
      <c r="C370" s="25">
        <v>34.83</v>
      </c>
      <c r="D370" s="25">
        <v>173.34546</v>
      </c>
      <c r="E370" s="27" t="s">
        <v>1631</v>
      </c>
      <c r="F370" s="25">
        <v>260.62518</v>
      </c>
      <c r="G370" s="27">
        <f t="shared" si="11"/>
        <v>66.51140154608238</v>
      </c>
    </row>
    <row r="371" spans="1:7" s="10" customFormat="1" ht="48">
      <c r="A371" s="23" t="s">
        <v>361</v>
      </c>
      <c r="B371" s="24" t="s">
        <v>965</v>
      </c>
      <c r="C371" s="25">
        <v>190</v>
      </c>
      <c r="D371" s="25">
        <v>258</v>
      </c>
      <c r="E371" s="27">
        <f t="shared" si="10"/>
        <v>135.78947368421052</v>
      </c>
      <c r="F371" s="25">
        <v>158.5</v>
      </c>
      <c r="G371" s="27">
        <f t="shared" si="11"/>
        <v>162.77602523659306</v>
      </c>
    </row>
    <row r="372" spans="1:7" s="10" customFormat="1" ht="24">
      <c r="A372" s="23" t="s">
        <v>362</v>
      </c>
      <c r="B372" s="24" t="s">
        <v>966</v>
      </c>
      <c r="C372" s="25">
        <v>480</v>
      </c>
      <c r="D372" s="25">
        <v>1264.6560200000001</v>
      </c>
      <c r="E372" s="27" t="s">
        <v>1631</v>
      </c>
      <c r="F372" s="25">
        <v>3810.4391499999997</v>
      </c>
      <c r="G372" s="27">
        <f t="shared" si="11"/>
        <v>33.189245916707534</v>
      </c>
    </row>
    <row r="373" spans="1:7" s="10" customFormat="1" ht="24">
      <c r="A373" s="23" t="s">
        <v>363</v>
      </c>
      <c r="B373" s="24" t="s">
        <v>967</v>
      </c>
      <c r="C373" s="25">
        <v>40</v>
      </c>
      <c r="D373" s="25">
        <v>666.51462</v>
      </c>
      <c r="E373" s="27" t="s">
        <v>1631</v>
      </c>
      <c r="F373" s="25">
        <v>580.78733</v>
      </c>
      <c r="G373" s="27">
        <f t="shared" si="11"/>
        <v>114.76053033043956</v>
      </c>
    </row>
    <row r="374" spans="1:7" s="10" customFormat="1" ht="24">
      <c r="A374" s="23" t="s">
        <v>364</v>
      </c>
      <c r="B374" s="24" t="s">
        <v>968</v>
      </c>
      <c r="C374" s="25">
        <v>440</v>
      </c>
      <c r="D374" s="25">
        <v>598.1414</v>
      </c>
      <c r="E374" s="27">
        <f t="shared" si="10"/>
        <v>135.94122727272725</v>
      </c>
      <c r="F374" s="25">
        <v>3229.65182</v>
      </c>
      <c r="G374" s="27">
        <f t="shared" si="11"/>
        <v>18.52030600623692</v>
      </c>
    </row>
    <row r="375" spans="1:7" s="10" customFormat="1" ht="48">
      <c r="A375" s="23" t="s">
        <v>365</v>
      </c>
      <c r="B375" s="24" t="s">
        <v>969</v>
      </c>
      <c r="C375" s="25">
        <v>6138.4648</v>
      </c>
      <c r="D375" s="25">
        <v>11032.24711</v>
      </c>
      <c r="E375" s="27">
        <f t="shared" si="10"/>
        <v>179.72322835507669</v>
      </c>
      <c r="F375" s="25">
        <v>6976.213650000001</v>
      </c>
      <c r="G375" s="27">
        <f t="shared" si="11"/>
        <v>158.14090083092566</v>
      </c>
    </row>
    <row r="376" spans="1:8" s="10" customFormat="1" ht="60">
      <c r="A376" s="23" t="s">
        <v>366</v>
      </c>
      <c r="B376" s="24" t="s">
        <v>970</v>
      </c>
      <c r="C376" s="25">
        <v>5353.2</v>
      </c>
      <c r="D376" s="25">
        <v>5743.92314</v>
      </c>
      <c r="E376" s="27">
        <f t="shared" si="10"/>
        <v>107.29887058208175</v>
      </c>
      <c r="F376" s="25">
        <v>6184.879400000001</v>
      </c>
      <c r="G376" s="27">
        <f t="shared" si="11"/>
        <v>92.87041457914279</v>
      </c>
      <c r="H376" s="35"/>
    </row>
    <row r="377" spans="1:8" s="10" customFormat="1" ht="60">
      <c r="A377" s="23" t="s">
        <v>367</v>
      </c>
      <c r="B377" s="24" t="s">
        <v>971</v>
      </c>
      <c r="C377" s="25">
        <v>600</v>
      </c>
      <c r="D377" s="25">
        <v>5161.5591699999995</v>
      </c>
      <c r="E377" s="27" t="s">
        <v>1631</v>
      </c>
      <c r="F377" s="25">
        <v>669.15425</v>
      </c>
      <c r="G377" s="27" t="s">
        <v>1631</v>
      </c>
      <c r="H377" s="35"/>
    </row>
    <row r="378" spans="1:7" s="10" customFormat="1" ht="60">
      <c r="A378" s="23" t="s">
        <v>368</v>
      </c>
      <c r="B378" s="24" t="s">
        <v>972</v>
      </c>
      <c r="C378" s="25">
        <v>185.26479999999998</v>
      </c>
      <c r="D378" s="25">
        <v>126.76480000000001</v>
      </c>
      <c r="E378" s="27">
        <f t="shared" si="10"/>
        <v>68.42357533649135</v>
      </c>
      <c r="F378" s="25">
        <v>122.18</v>
      </c>
      <c r="G378" s="27">
        <f t="shared" si="11"/>
        <v>103.75249631690949</v>
      </c>
    </row>
    <row r="379" spans="1:7" s="10" customFormat="1" ht="24">
      <c r="A379" s="23" t="s">
        <v>369</v>
      </c>
      <c r="B379" s="24" t="s">
        <v>973</v>
      </c>
      <c r="C379" s="25">
        <v>1869</v>
      </c>
      <c r="D379" s="25">
        <v>4697.364259999999</v>
      </c>
      <c r="E379" s="27" t="s">
        <v>1631</v>
      </c>
      <c r="F379" s="25">
        <v>112966.98432999999</v>
      </c>
      <c r="G379" s="27">
        <f t="shared" si="11"/>
        <v>4.158174432875028</v>
      </c>
    </row>
    <row r="380" spans="1:7" s="10" customFormat="1" ht="24">
      <c r="A380" s="23" t="s">
        <v>370</v>
      </c>
      <c r="B380" s="24" t="s">
        <v>974</v>
      </c>
      <c r="C380" s="25">
        <v>295.4</v>
      </c>
      <c r="D380" s="25">
        <v>0</v>
      </c>
      <c r="E380" s="27">
        <f t="shared" si="10"/>
        <v>0</v>
      </c>
      <c r="F380" s="25">
        <v>0</v>
      </c>
      <c r="G380" s="27">
        <v>0</v>
      </c>
    </row>
    <row r="381" spans="1:7" s="10" customFormat="1" ht="36">
      <c r="A381" s="23" t="s">
        <v>371</v>
      </c>
      <c r="B381" s="24" t="s">
        <v>975</v>
      </c>
      <c r="C381" s="25">
        <v>295.4</v>
      </c>
      <c r="D381" s="25">
        <v>0</v>
      </c>
      <c r="E381" s="27">
        <f t="shared" si="10"/>
        <v>0</v>
      </c>
      <c r="F381" s="25">
        <v>0</v>
      </c>
      <c r="G381" s="27">
        <v>0</v>
      </c>
    </row>
    <row r="382" spans="1:7" s="10" customFormat="1" ht="48">
      <c r="A382" s="23" t="s">
        <v>372</v>
      </c>
      <c r="B382" s="24" t="s">
        <v>976</v>
      </c>
      <c r="C382" s="25">
        <v>4965.519179999999</v>
      </c>
      <c r="D382" s="25">
        <v>6688.419349999999</v>
      </c>
      <c r="E382" s="27">
        <f t="shared" si="10"/>
        <v>134.6972815438808</v>
      </c>
      <c r="F382" s="25">
        <v>5266.6467999999995</v>
      </c>
      <c r="G382" s="27">
        <f t="shared" si="11"/>
        <v>126.99578316130864</v>
      </c>
    </row>
    <row r="383" spans="1:8" s="10" customFormat="1" ht="24">
      <c r="A383" s="23" t="s">
        <v>373</v>
      </c>
      <c r="B383" s="24" t="s">
        <v>977</v>
      </c>
      <c r="C383" s="25">
        <v>6512</v>
      </c>
      <c r="D383" s="25">
        <v>7013.4931799999995</v>
      </c>
      <c r="E383" s="27">
        <f t="shared" si="10"/>
        <v>107.70106234643735</v>
      </c>
      <c r="F383" s="25">
        <v>5245.21664</v>
      </c>
      <c r="G383" s="27">
        <f t="shared" si="11"/>
        <v>133.7121736119559</v>
      </c>
      <c r="H383" s="35"/>
    </row>
    <row r="384" spans="1:7" s="10" customFormat="1" ht="60">
      <c r="A384" s="23" t="s">
        <v>374</v>
      </c>
      <c r="B384" s="24" t="s">
        <v>978</v>
      </c>
      <c r="C384" s="25">
        <v>5784.1</v>
      </c>
      <c r="D384" s="25">
        <v>37505.05629</v>
      </c>
      <c r="E384" s="27" t="s">
        <v>1631</v>
      </c>
      <c r="F384" s="25">
        <v>9093.67398</v>
      </c>
      <c r="G384" s="27" t="s">
        <v>1631</v>
      </c>
    </row>
    <row r="385" spans="1:7" s="10" customFormat="1" ht="60">
      <c r="A385" s="23" t="s">
        <v>375</v>
      </c>
      <c r="B385" s="24" t="s">
        <v>979</v>
      </c>
      <c r="C385" s="25">
        <v>5784.1</v>
      </c>
      <c r="D385" s="25">
        <v>37505.05629</v>
      </c>
      <c r="E385" s="27" t="s">
        <v>1631</v>
      </c>
      <c r="F385" s="25">
        <v>8986.74075</v>
      </c>
      <c r="G385" s="27" t="s">
        <v>1631</v>
      </c>
    </row>
    <row r="386" spans="1:7" s="10" customFormat="1" ht="72">
      <c r="A386" s="23" t="s">
        <v>1533</v>
      </c>
      <c r="B386" s="24" t="s">
        <v>1534</v>
      </c>
      <c r="C386" s="25">
        <v>0</v>
      </c>
      <c r="D386" s="25">
        <v>0</v>
      </c>
      <c r="E386" s="27">
        <v>0</v>
      </c>
      <c r="F386" s="25">
        <v>106.93323</v>
      </c>
      <c r="G386" s="27">
        <f t="shared" si="11"/>
        <v>0</v>
      </c>
    </row>
    <row r="387" spans="1:7" s="10" customFormat="1" ht="24">
      <c r="A387" s="23" t="s">
        <v>376</v>
      </c>
      <c r="B387" s="24" t="s">
        <v>980</v>
      </c>
      <c r="C387" s="25">
        <v>0</v>
      </c>
      <c r="D387" s="25">
        <v>4</v>
      </c>
      <c r="E387" s="27">
        <v>0</v>
      </c>
      <c r="F387" s="25">
        <v>2</v>
      </c>
      <c r="G387" s="27" t="s">
        <v>1631</v>
      </c>
    </row>
    <row r="388" spans="1:7" s="10" customFormat="1" ht="36">
      <c r="A388" s="23" t="s">
        <v>377</v>
      </c>
      <c r="B388" s="24" t="s">
        <v>981</v>
      </c>
      <c r="C388" s="25">
        <v>20578.55</v>
      </c>
      <c r="D388" s="25">
        <v>21981.58059</v>
      </c>
      <c r="E388" s="27">
        <f t="shared" si="10"/>
        <v>106.81792735639782</v>
      </c>
      <c r="F388" s="25">
        <v>14453.92311</v>
      </c>
      <c r="G388" s="27">
        <f t="shared" si="11"/>
        <v>152.0803758447557</v>
      </c>
    </row>
    <row r="389" spans="1:7" s="10" customFormat="1" ht="36">
      <c r="A389" s="23" t="s">
        <v>378</v>
      </c>
      <c r="B389" s="24" t="s">
        <v>982</v>
      </c>
      <c r="C389" s="25">
        <v>19944.5</v>
      </c>
      <c r="D389" s="25">
        <v>21465.403039999997</v>
      </c>
      <c r="E389" s="27">
        <f t="shared" si="10"/>
        <v>107.6256764521547</v>
      </c>
      <c r="F389" s="25">
        <v>13861.29003</v>
      </c>
      <c r="G389" s="27">
        <f t="shared" si="11"/>
        <v>154.8586242228711</v>
      </c>
    </row>
    <row r="390" spans="1:7" s="10" customFormat="1" ht="36">
      <c r="A390" s="23" t="s">
        <v>379</v>
      </c>
      <c r="B390" s="24" t="s">
        <v>983</v>
      </c>
      <c r="C390" s="25">
        <v>121.2</v>
      </c>
      <c r="D390" s="25">
        <v>78.85623</v>
      </c>
      <c r="E390" s="27">
        <f t="shared" si="10"/>
        <v>65.06289603960396</v>
      </c>
      <c r="F390" s="25">
        <v>60.441739999999996</v>
      </c>
      <c r="G390" s="27">
        <f t="shared" si="11"/>
        <v>130.46651204945456</v>
      </c>
    </row>
    <row r="391" spans="1:7" s="10" customFormat="1" ht="36">
      <c r="A391" s="23" t="s">
        <v>380</v>
      </c>
      <c r="B391" s="24" t="s">
        <v>984</v>
      </c>
      <c r="C391" s="25">
        <v>512.85</v>
      </c>
      <c r="D391" s="25">
        <v>437.32132</v>
      </c>
      <c r="E391" s="27">
        <f t="shared" si="10"/>
        <v>85.27275421663253</v>
      </c>
      <c r="F391" s="25">
        <v>532.19134</v>
      </c>
      <c r="G391" s="27">
        <f t="shared" si="11"/>
        <v>82.17370090990207</v>
      </c>
    </row>
    <row r="392" spans="1:7" s="10" customFormat="1" ht="24">
      <c r="A392" s="23" t="s">
        <v>381</v>
      </c>
      <c r="B392" s="24" t="s">
        <v>985</v>
      </c>
      <c r="C392" s="25">
        <v>107475.75421</v>
      </c>
      <c r="D392" s="25">
        <v>181642.91663</v>
      </c>
      <c r="E392" s="27">
        <f t="shared" si="10"/>
        <v>169.00827350797894</v>
      </c>
      <c r="F392" s="25">
        <v>104287.872</v>
      </c>
      <c r="G392" s="27">
        <f t="shared" si="11"/>
        <v>174.17453549152867</v>
      </c>
    </row>
    <row r="393" spans="1:7" s="10" customFormat="1" ht="36">
      <c r="A393" s="23" t="s">
        <v>382</v>
      </c>
      <c r="B393" s="24" t="s">
        <v>986</v>
      </c>
      <c r="C393" s="25">
        <v>4682.6</v>
      </c>
      <c r="D393" s="25">
        <v>39323.33547</v>
      </c>
      <c r="E393" s="27" t="s">
        <v>1631</v>
      </c>
      <c r="F393" s="25">
        <v>10965.488210000001</v>
      </c>
      <c r="G393" s="27" t="s">
        <v>1631</v>
      </c>
    </row>
    <row r="394" spans="1:7" s="10" customFormat="1" ht="36">
      <c r="A394" s="23" t="s">
        <v>383</v>
      </c>
      <c r="B394" s="24" t="s">
        <v>987</v>
      </c>
      <c r="C394" s="25">
        <v>35940.60949</v>
      </c>
      <c r="D394" s="25">
        <v>68250.95333</v>
      </c>
      <c r="E394" s="27">
        <f t="shared" si="10"/>
        <v>189.89926520024633</v>
      </c>
      <c r="F394" s="25">
        <v>44534.75264</v>
      </c>
      <c r="G394" s="27">
        <f t="shared" si="11"/>
        <v>153.25324445318398</v>
      </c>
    </row>
    <row r="395" spans="1:8" s="10" customFormat="1" ht="36">
      <c r="A395" s="23" t="s">
        <v>384</v>
      </c>
      <c r="B395" s="24" t="s">
        <v>988</v>
      </c>
      <c r="C395" s="25">
        <v>60382.0262</v>
      </c>
      <c r="D395" s="25">
        <v>70182.50399</v>
      </c>
      <c r="E395" s="27">
        <f t="shared" si="10"/>
        <v>116.23078655482415</v>
      </c>
      <c r="F395" s="25">
        <v>45645.13764</v>
      </c>
      <c r="G395" s="27">
        <f t="shared" si="11"/>
        <v>153.7568021889308</v>
      </c>
      <c r="H395" s="18"/>
    </row>
    <row r="396" spans="1:8" s="10" customFormat="1" ht="36">
      <c r="A396" s="23" t="s">
        <v>385</v>
      </c>
      <c r="B396" s="24" t="s">
        <v>989</v>
      </c>
      <c r="C396" s="25">
        <v>764.9710200000001</v>
      </c>
      <c r="D396" s="25">
        <v>965.34357</v>
      </c>
      <c r="E396" s="27">
        <f t="shared" si="10"/>
        <v>126.19348246682598</v>
      </c>
      <c r="F396" s="25">
        <v>281.32125</v>
      </c>
      <c r="G396" s="27" t="s">
        <v>1631</v>
      </c>
      <c r="H396" s="18"/>
    </row>
    <row r="397" spans="1:8" s="10" customFormat="1" ht="36">
      <c r="A397" s="23" t="s">
        <v>386</v>
      </c>
      <c r="B397" s="24" t="s">
        <v>990</v>
      </c>
      <c r="C397" s="25">
        <v>5705.5475</v>
      </c>
      <c r="D397" s="25">
        <v>2920.78027</v>
      </c>
      <c r="E397" s="27">
        <f t="shared" si="10"/>
        <v>51.19193679484748</v>
      </c>
      <c r="F397" s="25">
        <v>2861.17226</v>
      </c>
      <c r="G397" s="27">
        <f t="shared" si="11"/>
        <v>102.08334223120144</v>
      </c>
      <c r="H397" s="18"/>
    </row>
    <row r="398" spans="1:9" s="10" customFormat="1" ht="12">
      <c r="A398" s="40" t="s">
        <v>387</v>
      </c>
      <c r="B398" s="41" t="s">
        <v>991</v>
      </c>
      <c r="C398" s="42">
        <v>6408.9508</v>
      </c>
      <c r="D398" s="42">
        <v>11191.823859999999</v>
      </c>
      <c r="E398" s="39">
        <f t="shared" si="10"/>
        <v>174.62801961282025</v>
      </c>
      <c r="F398" s="42">
        <v>46219.926009999996</v>
      </c>
      <c r="G398" s="39">
        <f t="shared" si="11"/>
        <v>24.21428337548306</v>
      </c>
      <c r="H398" s="18"/>
      <c r="I398" s="18"/>
    </row>
    <row r="399" spans="1:9" s="10" customFormat="1" ht="12">
      <c r="A399" s="23" t="s">
        <v>388</v>
      </c>
      <c r="B399" s="24" t="s">
        <v>992</v>
      </c>
      <c r="C399" s="25">
        <v>13.94</v>
      </c>
      <c r="D399" s="25">
        <v>3176.38569</v>
      </c>
      <c r="E399" s="27" t="s">
        <v>1631</v>
      </c>
      <c r="F399" s="25">
        <v>990.25808</v>
      </c>
      <c r="G399" s="27" t="s">
        <v>1631</v>
      </c>
      <c r="H399" s="18"/>
      <c r="I399" s="18"/>
    </row>
    <row r="400" spans="1:8" s="10" customFormat="1" ht="24">
      <c r="A400" s="23" t="s">
        <v>389</v>
      </c>
      <c r="B400" s="24" t="s">
        <v>993</v>
      </c>
      <c r="C400" s="25">
        <v>0</v>
      </c>
      <c r="D400" s="25">
        <v>3822.25858</v>
      </c>
      <c r="E400" s="27">
        <v>0</v>
      </c>
      <c r="F400" s="25">
        <v>38.048230000000004</v>
      </c>
      <c r="G400" s="27" t="s">
        <v>1631</v>
      </c>
      <c r="H400" s="18"/>
    </row>
    <row r="401" spans="1:9" s="10" customFormat="1" ht="24">
      <c r="A401" s="23" t="s">
        <v>390</v>
      </c>
      <c r="B401" s="26" t="s">
        <v>994</v>
      </c>
      <c r="C401" s="27">
        <v>0</v>
      </c>
      <c r="D401" s="27">
        <v>-667.90084</v>
      </c>
      <c r="E401" s="27">
        <v>0</v>
      </c>
      <c r="F401" s="25">
        <v>708.07961</v>
      </c>
      <c r="G401" s="27">
        <v>0</v>
      </c>
      <c r="H401" s="18"/>
      <c r="I401" s="18"/>
    </row>
    <row r="402" spans="1:8" s="11" customFormat="1" ht="24">
      <c r="A402" s="28" t="s">
        <v>391</v>
      </c>
      <c r="B402" s="24" t="s">
        <v>995</v>
      </c>
      <c r="C402" s="25">
        <v>13.61</v>
      </c>
      <c r="D402" s="25">
        <v>4.93072</v>
      </c>
      <c r="E402" s="27">
        <f t="shared" si="10"/>
        <v>36.22865540044085</v>
      </c>
      <c r="F402" s="25">
        <v>40.60501</v>
      </c>
      <c r="G402" s="27">
        <f t="shared" si="11"/>
        <v>12.143132091335527</v>
      </c>
      <c r="H402" s="18"/>
    </row>
    <row r="403" spans="1:8" s="11" customFormat="1" ht="24">
      <c r="A403" s="28" t="s">
        <v>392</v>
      </c>
      <c r="B403" s="24" t="s">
        <v>996</v>
      </c>
      <c r="C403" s="25">
        <v>0.33</v>
      </c>
      <c r="D403" s="25">
        <v>40.31361</v>
      </c>
      <c r="E403" s="27" t="s">
        <v>1631</v>
      </c>
      <c r="F403" s="25">
        <v>18.858849999999997</v>
      </c>
      <c r="G403" s="27" t="s">
        <v>1631</v>
      </c>
      <c r="H403" s="18"/>
    </row>
    <row r="404" spans="1:7" s="10" customFormat="1" ht="24">
      <c r="A404" s="28" t="s">
        <v>393</v>
      </c>
      <c r="B404" s="24" t="s">
        <v>997</v>
      </c>
      <c r="C404" s="25">
        <v>0</v>
      </c>
      <c r="D404" s="25">
        <v>-23.21638</v>
      </c>
      <c r="E404" s="27">
        <v>0</v>
      </c>
      <c r="F404" s="25">
        <v>184.66638</v>
      </c>
      <c r="G404" s="27">
        <v>0</v>
      </c>
    </row>
    <row r="405" spans="1:7" s="10" customFormat="1" ht="12">
      <c r="A405" s="28" t="s">
        <v>394</v>
      </c>
      <c r="B405" s="24" t="s">
        <v>998</v>
      </c>
      <c r="C405" s="25">
        <v>5496.0108</v>
      </c>
      <c r="D405" s="25">
        <v>7091.539769999999</v>
      </c>
      <c r="E405" s="27">
        <f t="shared" si="10"/>
        <v>129.0306738480208</v>
      </c>
      <c r="F405" s="25">
        <v>44429.53938</v>
      </c>
      <c r="G405" s="27">
        <f t="shared" si="11"/>
        <v>15.96131733292797</v>
      </c>
    </row>
    <row r="406" spans="1:7" s="10" customFormat="1" ht="24">
      <c r="A406" s="28" t="s">
        <v>395</v>
      </c>
      <c r="B406" s="24" t="s">
        <v>999</v>
      </c>
      <c r="C406" s="25">
        <v>145.3</v>
      </c>
      <c r="D406" s="25">
        <v>232.42829</v>
      </c>
      <c r="E406" s="27">
        <f t="shared" si="10"/>
        <v>159.9644115622849</v>
      </c>
      <c r="F406" s="25">
        <v>39195.69352</v>
      </c>
      <c r="G406" s="27">
        <f t="shared" si="11"/>
        <v>0.5929944571114709</v>
      </c>
    </row>
    <row r="407" spans="1:7" s="10" customFormat="1" ht="12">
      <c r="A407" s="28" t="s">
        <v>396</v>
      </c>
      <c r="B407" s="24" t="s">
        <v>1000</v>
      </c>
      <c r="C407" s="25">
        <v>365.1</v>
      </c>
      <c r="D407" s="25">
        <v>1573.51149</v>
      </c>
      <c r="E407" s="27" t="s">
        <v>1631</v>
      </c>
      <c r="F407" s="25">
        <v>1798.20851</v>
      </c>
      <c r="G407" s="27">
        <f t="shared" si="11"/>
        <v>87.50439569435694</v>
      </c>
    </row>
    <row r="408" spans="1:7" s="10" customFormat="1" ht="12">
      <c r="A408" s="28" t="s">
        <v>397</v>
      </c>
      <c r="B408" s="24" t="s">
        <v>1001</v>
      </c>
      <c r="C408" s="25">
        <v>1659.8335</v>
      </c>
      <c r="D408" s="25">
        <v>1726.35602</v>
      </c>
      <c r="E408" s="27">
        <f t="shared" si="10"/>
        <v>104.00778270832586</v>
      </c>
      <c r="F408" s="25">
        <v>1511.1961999999999</v>
      </c>
      <c r="G408" s="27">
        <f t="shared" si="11"/>
        <v>114.23771579097408</v>
      </c>
    </row>
    <row r="409" spans="1:7" s="10" customFormat="1" ht="12">
      <c r="A409" s="28" t="s">
        <v>398</v>
      </c>
      <c r="B409" s="24" t="s">
        <v>1002</v>
      </c>
      <c r="C409" s="25">
        <v>173.127</v>
      </c>
      <c r="D409" s="25">
        <v>308.80875</v>
      </c>
      <c r="E409" s="27">
        <f t="shared" si="10"/>
        <v>178.37122459235127</v>
      </c>
      <c r="F409" s="25">
        <v>1109.89392</v>
      </c>
      <c r="G409" s="27">
        <f t="shared" si="11"/>
        <v>27.823267110067597</v>
      </c>
    </row>
    <row r="410" spans="1:10" ht="12.75">
      <c r="A410" s="28" t="s">
        <v>399</v>
      </c>
      <c r="B410" s="24" t="s">
        <v>1003</v>
      </c>
      <c r="C410" s="25">
        <v>3152.6503</v>
      </c>
      <c r="D410" s="25">
        <v>3250.4352200000003</v>
      </c>
      <c r="E410" s="27">
        <f t="shared" si="10"/>
        <v>103.10167353480341</v>
      </c>
      <c r="F410" s="25">
        <v>814.54723</v>
      </c>
      <c r="G410" s="27" t="s">
        <v>1631</v>
      </c>
      <c r="J410" s="20"/>
    </row>
    <row r="411" spans="1:7" ht="12.75">
      <c r="A411" s="28" t="s">
        <v>400</v>
      </c>
      <c r="B411" s="24" t="s">
        <v>1004</v>
      </c>
      <c r="C411" s="25">
        <v>899</v>
      </c>
      <c r="D411" s="25">
        <v>923.8984</v>
      </c>
      <c r="E411" s="27">
        <f aca="true" t="shared" si="12" ref="E411:E447">D411/C411*100</f>
        <v>102.7695661846496</v>
      </c>
      <c r="F411" s="25">
        <v>800.12855</v>
      </c>
      <c r="G411" s="27">
        <f aca="true" t="shared" si="13" ref="G411:G447">D411/F411*100</f>
        <v>115.46874561593884</v>
      </c>
    </row>
    <row r="412" spans="1:10" ht="24">
      <c r="A412" s="28" t="s">
        <v>401</v>
      </c>
      <c r="B412" s="24" t="s">
        <v>1005</v>
      </c>
      <c r="C412" s="25">
        <v>899</v>
      </c>
      <c r="D412" s="25">
        <v>923.8984</v>
      </c>
      <c r="E412" s="27">
        <f t="shared" si="12"/>
        <v>102.7695661846496</v>
      </c>
      <c r="F412" s="25">
        <v>800.12855</v>
      </c>
      <c r="G412" s="27">
        <f t="shared" si="13"/>
        <v>115.46874561593884</v>
      </c>
      <c r="J412" s="20"/>
    </row>
    <row r="413" spans="1:7" ht="12.75">
      <c r="A413" s="53" t="s">
        <v>402</v>
      </c>
      <c r="B413" s="41" t="s">
        <v>1006</v>
      </c>
      <c r="C413" s="42">
        <f>C414+C565+C571+C586+C603+C635</f>
        <v>14221822.08746</v>
      </c>
      <c r="D413" s="42">
        <v>13605200.748459999</v>
      </c>
      <c r="E413" s="39">
        <f t="shared" si="12"/>
        <v>95.6642592263638</v>
      </c>
      <c r="F413" s="42">
        <v>11543609.41731</v>
      </c>
      <c r="G413" s="39">
        <f t="shared" si="13"/>
        <v>117.85915701599</v>
      </c>
    </row>
    <row r="414" spans="1:7" ht="29.25" customHeight="1">
      <c r="A414" s="53" t="s">
        <v>403</v>
      </c>
      <c r="B414" s="41" t="s">
        <v>1007</v>
      </c>
      <c r="C414" s="42">
        <f>C415+C424+C484+C522</f>
        <v>13826346.69317</v>
      </c>
      <c r="D414" s="42">
        <v>13481817.378719999</v>
      </c>
      <c r="E414" s="39">
        <f t="shared" si="12"/>
        <v>97.50816812209553</v>
      </c>
      <c r="F414" s="42">
        <v>10812271.95518</v>
      </c>
      <c r="G414" s="39">
        <f t="shared" si="13"/>
        <v>124.68995817535887</v>
      </c>
    </row>
    <row r="415" spans="1:9" ht="12.75">
      <c r="A415" s="28" t="s">
        <v>404</v>
      </c>
      <c r="B415" s="24" t="s">
        <v>1008</v>
      </c>
      <c r="C415" s="25">
        <v>5177649.5</v>
      </c>
      <c r="D415" s="25">
        <v>5177649.3</v>
      </c>
      <c r="E415" s="27">
        <f t="shared" si="12"/>
        <v>99.99999613724336</v>
      </c>
      <c r="F415" s="25">
        <v>3760613.9</v>
      </c>
      <c r="G415" s="27">
        <f t="shared" si="13"/>
        <v>137.68095948376939</v>
      </c>
      <c r="H415" s="25"/>
      <c r="I415" s="36"/>
    </row>
    <row r="416" spans="1:9" ht="12.75">
      <c r="A416" s="28" t="s">
        <v>405</v>
      </c>
      <c r="B416" s="24" t="s">
        <v>1009</v>
      </c>
      <c r="C416" s="25">
        <v>3903597.2</v>
      </c>
      <c r="D416" s="25">
        <v>3903597.2</v>
      </c>
      <c r="E416" s="27">
        <f t="shared" si="12"/>
        <v>100</v>
      </c>
      <c r="F416" s="25">
        <v>2632549.6</v>
      </c>
      <c r="G416" s="27">
        <f t="shared" si="13"/>
        <v>148.2820000808342</v>
      </c>
      <c r="H416" s="25"/>
      <c r="I416" s="36"/>
    </row>
    <row r="417" spans="1:9" ht="24">
      <c r="A417" s="28" t="s">
        <v>406</v>
      </c>
      <c r="B417" s="24" t="s">
        <v>1010</v>
      </c>
      <c r="C417" s="25">
        <v>3903597.2</v>
      </c>
      <c r="D417" s="25">
        <v>3903597.2</v>
      </c>
      <c r="E417" s="27">
        <f t="shared" si="12"/>
        <v>100</v>
      </c>
      <c r="F417" s="25">
        <v>2632549.6</v>
      </c>
      <c r="G417" s="27">
        <f t="shared" si="13"/>
        <v>148.2820000808342</v>
      </c>
      <c r="H417" s="43"/>
      <c r="I417" s="36"/>
    </row>
    <row r="418" spans="1:9" ht="24">
      <c r="A418" s="28" t="s">
        <v>407</v>
      </c>
      <c r="B418" s="24" t="s">
        <v>1011</v>
      </c>
      <c r="C418" s="25">
        <v>641712</v>
      </c>
      <c r="D418" s="25">
        <v>641711.8</v>
      </c>
      <c r="E418" s="27">
        <f t="shared" si="12"/>
        <v>99.99996883337074</v>
      </c>
      <c r="F418" s="25">
        <v>896207.3</v>
      </c>
      <c r="G418" s="27">
        <f t="shared" si="13"/>
        <v>71.60305433798632</v>
      </c>
      <c r="H418" s="25">
        <v>11148968.01287</v>
      </c>
      <c r="I418" s="36">
        <f>H418+H472+H492+H504+H522</f>
        <v>12996521.395480001</v>
      </c>
    </row>
    <row r="419" spans="1:7" ht="24">
      <c r="A419" s="28" t="s">
        <v>408</v>
      </c>
      <c r="B419" s="24" t="s">
        <v>1012</v>
      </c>
      <c r="C419" s="25">
        <v>641712</v>
      </c>
      <c r="D419" s="25">
        <v>641711.8</v>
      </c>
      <c r="E419" s="27">
        <f t="shared" si="12"/>
        <v>99.99996883337074</v>
      </c>
      <c r="F419" s="25">
        <v>896207.3</v>
      </c>
      <c r="G419" s="27">
        <f t="shared" si="13"/>
        <v>71.60305433798632</v>
      </c>
    </row>
    <row r="420" spans="1:7" ht="36">
      <c r="A420" s="28" t="s">
        <v>409</v>
      </c>
      <c r="B420" s="24" t="s">
        <v>1013</v>
      </c>
      <c r="C420" s="25">
        <v>399450.3</v>
      </c>
      <c r="D420" s="25">
        <v>399450.3</v>
      </c>
      <c r="E420" s="27">
        <f t="shared" si="12"/>
        <v>100</v>
      </c>
      <c r="F420" s="25">
        <v>0</v>
      </c>
      <c r="G420" s="27">
        <v>0</v>
      </c>
    </row>
    <row r="421" spans="1:7" ht="36">
      <c r="A421" s="28" t="s">
        <v>410</v>
      </c>
      <c r="B421" s="24" t="s">
        <v>1014</v>
      </c>
      <c r="C421" s="25">
        <v>399450.3</v>
      </c>
      <c r="D421" s="25">
        <v>399450.3</v>
      </c>
      <c r="E421" s="27">
        <f t="shared" si="12"/>
        <v>100</v>
      </c>
      <c r="F421" s="25">
        <v>0</v>
      </c>
      <c r="G421" s="27">
        <v>0</v>
      </c>
    </row>
    <row r="422" spans="1:7" ht="36">
      <c r="A422" s="28" t="s">
        <v>411</v>
      </c>
      <c r="B422" s="24" t="s">
        <v>1015</v>
      </c>
      <c r="C422" s="25">
        <v>232890</v>
      </c>
      <c r="D422" s="25">
        <v>232890</v>
      </c>
      <c r="E422" s="27">
        <f t="shared" si="12"/>
        <v>100</v>
      </c>
      <c r="F422" s="25">
        <v>231857</v>
      </c>
      <c r="G422" s="27">
        <f t="shared" si="13"/>
        <v>100.44553323815973</v>
      </c>
    </row>
    <row r="423" spans="1:8" ht="36">
      <c r="A423" s="28" t="s">
        <v>412</v>
      </c>
      <c r="B423" s="24" t="s">
        <v>1016</v>
      </c>
      <c r="C423" s="25">
        <v>232890</v>
      </c>
      <c r="D423" s="25">
        <v>232890</v>
      </c>
      <c r="E423" s="27">
        <f t="shared" si="12"/>
        <v>100</v>
      </c>
      <c r="F423" s="25">
        <v>231857</v>
      </c>
      <c r="G423" s="27">
        <f t="shared" si="13"/>
        <v>100.44553323815973</v>
      </c>
      <c r="H423" s="25"/>
    </row>
    <row r="424" spans="1:10" ht="24">
      <c r="A424" s="28" t="s">
        <v>413</v>
      </c>
      <c r="B424" s="24" t="s">
        <v>1017</v>
      </c>
      <c r="C424" s="25">
        <f>C425+C434+C436+C438+C440+C441+C443+C444+C445+C447+C449+C450+C451+C452+C453+C455+C457+C459+C463+C465+C467+C468+C469+C470+C471+C473+C474+C476+C478+C480+C431</f>
        <v>4263719.031110001</v>
      </c>
      <c r="D424" s="25">
        <v>4069388.8345500003</v>
      </c>
      <c r="E424" s="27">
        <f t="shared" si="12"/>
        <v>95.44223727825214</v>
      </c>
      <c r="F424" s="25">
        <v>2192009.97921</v>
      </c>
      <c r="G424" s="27">
        <f t="shared" si="13"/>
        <v>185.64645567975958</v>
      </c>
      <c r="H424" s="36">
        <f>F425+F426+F427+F429+F431+F434+F436+F440+F441+F443+F444+F445+F447+F449+F450+F451+F465+F467+F468+F469+F470</f>
        <v>2192009.9792099996</v>
      </c>
      <c r="I424" s="36"/>
      <c r="J424" s="36"/>
    </row>
    <row r="425" spans="1:7" ht="22.5" customHeight="1">
      <c r="A425" s="28" t="s">
        <v>1535</v>
      </c>
      <c r="B425" s="24" t="s">
        <v>1536</v>
      </c>
      <c r="C425" s="25">
        <v>0</v>
      </c>
      <c r="D425" s="25">
        <v>0</v>
      </c>
      <c r="E425" s="27">
        <v>0</v>
      </c>
      <c r="F425" s="25">
        <v>1600</v>
      </c>
      <c r="G425" s="27">
        <f t="shared" si="13"/>
        <v>0</v>
      </c>
    </row>
    <row r="426" spans="1:7" ht="39.75" customHeight="1">
      <c r="A426" s="28" t="s">
        <v>1537</v>
      </c>
      <c r="B426" s="24" t="s">
        <v>1538</v>
      </c>
      <c r="C426" s="25">
        <v>0</v>
      </c>
      <c r="D426" s="25">
        <v>0</v>
      </c>
      <c r="E426" s="27">
        <v>0</v>
      </c>
      <c r="F426" s="25">
        <v>88</v>
      </c>
      <c r="G426" s="27">
        <f t="shared" si="13"/>
        <v>0</v>
      </c>
    </row>
    <row r="427" spans="1:7" ht="37.5" customHeight="1">
      <c r="A427" s="28" t="s">
        <v>1539</v>
      </c>
      <c r="B427" s="24" t="s">
        <v>1540</v>
      </c>
      <c r="C427" s="25">
        <v>0</v>
      </c>
      <c r="D427" s="25">
        <v>0</v>
      </c>
      <c r="E427" s="27">
        <v>0</v>
      </c>
      <c r="F427" s="25">
        <v>828.52537</v>
      </c>
      <c r="G427" s="27">
        <v>0</v>
      </c>
    </row>
    <row r="428" spans="1:7" ht="48.75" customHeight="1">
      <c r="A428" s="28" t="s">
        <v>1541</v>
      </c>
      <c r="B428" s="24" t="s">
        <v>1542</v>
      </c>
      <c r="C428" s="25">
        <v>0</v>
      </c>
      <c r="D428" s="25">
        <v>0</v>
      </c>
      <c r="E428" s="27">
        <v>0</v>
      </c>
      <c r="F428" s="25">
        <v>828.52537</v>
      </c>
      <c r="G428" s="27">
        <v>0</v>
      </c>
    </row>
    <row r="429" spans="1:7" ht="36">
      <c r="A429" s="28" t="s">
        <v>436</v>
      </c>
      <c r="B429" s="24" t="s">
        <v>1543</v>
      </c>
      <c r="C429" s="25">
        <v>0</v>
      </c>
      <c r="D429" s="25">
        <v>0</v>
      </c>
      <c r="E429" s="27">
        <v>0</v>
      </c>
      <c r="F429" s="25">
        <v>42736.51143</v>
      </c>
      <c r="G429" s="27">
        <v>0</v>
      </c>
    </row>
    <row r="430" spans="1:7" ht="36">
      <c r="A430" s="28" t="s">
        <v>437</v>
      </c>
      <c r="B430" s="24" t="s">
        <v>1544</v>
      </c>
      <c r="C430" s="25">
        <v>0</v>
      </c>
      <c r="D430" s="25">
        <v>0</v>
      </c>
      <c r="E430" s="27">
        <v>0</v>
      </c>
      <c r="F430" s="25">
        <v>42736.51143</v>
      </c>
      <c r="G430" s="27">
        <v>0</v>
      </c>
    </row>
    <row r="431" spans="1:7" ht="15.75" customHeight="1">
      <c r="A431" s="28" t="s">
        <v>414</v>
      </c>
      <c r="B431" s="24" t="s">
        <v>1018</v>
      </c>
      <c r="C431" s="25">
        <v>34196.3337</v>
      </c>
      <c r="D431" s="25">
        <v>33631.01892</v>
      </c>
      <c r="E431" s="27">
        <v>98.34685558703622</v>
      </c>
      <c r="F431" s="25">
        <v>60635.796579999995</v>
      </c>
      <c r="G431" s="27">
        <v>0</v>
      </c>
    </row>
    <row r="432" spans="1:7" ht="24">
      <c r="A432" s="28" t="s">
        <v>415</v>
      </c>
      <c r="B432" s="24" t="s">
        <v>1019</v>
      </c>
      <c r="C432" s="25">
        <v>33937.8</v>
      </c>
      <c r="D432" s="25">
        <v>33631.01892</v>
      </c>
      <c r="E432" s="27">
        <f t="shared" si="12"/>
        <v>99.09604900730159</v>
      </c>
      <c r="F432" s="25">
        <v>60635.796579999995</v>
      </c>
      <c r="G432" s="27">
        <f t="shared" si="13"/>
        <v>55.463968178646475</v>
      </c>
    </row>
    <row r="433" spans="1:8" ht="24">
      <c r="A433" s="28" t="s">
        <v>416</v>
      </c>
      <c r="B433" s="24" t="s">
        <v>1020</v>
      </c>
      <c r="C433" s="25">
        <v>258.49</v>
      </c>
      <c r="D433" s="25">
        <v>0</v>
      </c>
      <c r="E433" s="27">
        <f t="shared" si="12"/>
        <v>0</v>
      </c>
      <c r="F433" s="25">
        <v>0</v>
      </c>
      <c r="G433" s="27">
        <v>0</v>
      </c>
      <c r="H433" s="35"/>
    </row>
    <row r="434" spans="1:7" ht="24">
      <c r="A434" s="28" t="s">
        <v>417</v>
      </c>
      <c r="B434" s="24" t="s">
        <v>1021</v>
      </c>
      <c r="C434" s="25">
        <v>247006</v>
      </c>
      <c r="D434" s="25">
        <v>238875.99703</v>
      </c>
      <c r="E434" s="27">
        <f t="shared" si="12"/>
        <v>96.70858077536579</v>
      </c>
      <c r="F434" s="25">
        <v>66229.91625</v>
      </c>
      <c r="G434" s="27" t="s">
        <v>1631</v>
      </c>
    </row>
    <row r="435" spans="1:7" ht="36">
      <c r="A435" s="28" t="s">
        <v>418</v>
      </c>
      <c r="B435" s="24" t="s">
        <v>1022</v>
      </c>
      <c r="C435" s="25">
        <v>247006</v>
      </c>
      <c r="D435" s="25">
        <v>238875.99703</v>
      </c>
      <c r="E435" s="27">
        <f t="shared" si="12"/>
        <v>96.70858077536579</v>
      </c>
      <c r="F435" s="25">
        <v>66229.91625</v>
      </c>
      <c r="G435" s="27" t="s">
        <v>1631</v>
      </c>
    </row>
    <row r="436" spans="1:7" ht="36">
      <c r="A436" s="28" t="s">
        <v>419</v>
      </c>
      <c r="B436" s="24" t="s">
        <v>1023</v>
      </c>
      <c r="C436" s="25">
        <v>33809.5</v>
      </c>
      <c r="D436" s="25">
        <v>33024.97776</v>
      </c>
      <c r="E436" s="27">
        <f t="shared" si="12"/>
        <v>97.679580472944</v>
      </c>
      <c r="F436" s="25">
        <v>34490.22821</v>
      </c>
      <c r="G436" s="27">
        <f t="shared" si="13"/>
        <v>95.75169395494122</v>
      </c>
    </row>
    <row r="437" spans="1:7" ht="36">
      <c r="A437" s="28" t="s">
        <v>420</v>
      </c>
      <c r="B437" s="24" t="s">
        <v>1024</v>
      </c>
      <c r="C437" s="25">
        <v>33809.5</v>
      </c>
      <c r="D437" s="25">
        <v>33024.97776</v>
      </c>
      <c r="E437" s="27">
        <f t="shared" si="12"/>
        <v>97.679580472944</v>
      </c>
      <c r="F437" s="25">
        <v>34490.22821</v>
      </c>
      <c r="G437" s="27">
        <f t="shared" si="13"/>
        <v>95.75169395494122</v>
      </c>
    </row>
    <row r="438" spans="1:7" ht="24">
      <c r="A438" s="28" t="s">
        <v>421</v>
      </c>
      <c r="B438" s="24" t="s">
        <v>1025</v>
      </c>
      <c r="C438" s="25">
        <v>7795.6</v>
      </c>
      <c r="D438" s="25">
        <v>7764.02495</v>
      </c>
      <c r="E438" s="27">
        <f t="shared" si="12"/>
        <v>99.59496318436041</v>
      </c>
      <c r="F438" s="25">
        <v>0</v>
      </c>
      <c r="G438" s="27">
        <v>0</v>
      </c>
    </row>
    <row r="439" spans="1:7" ht="36">
      <c r="A439" s="28" t="s">
        <v>422</v>
      </c>
      <c r="B439" s="24" t="s">
        <v>1026</v>
      </c>
      <c r="C439" s="25">
        <v>7795.6</v>
      </c>
      <c r="D439" s="25">
        <v>7764.02495</v>
      </c>
      <c r="E439" s="27">
        <f t="shared" si="12"/>
        <v>99.59496318436041</v>
      </c>
      <c r="F439" s="25">
        <v>0</v>
      </c>
      <c r="G439" s="27">
        <v>0</v>
      </c>
    </row>
    <row r="440" spans="1:7" ht="36">
      <c r="A440" s="28" t="s">
        <v>423</v>
      </c>
      <c r="B440" s="24" t="s">
        <v>1027</v>
      </c>
      <c r="C440" s="25">
        <v>336.6</v>
      </c>
      <c r="D440" s="25">
        <v>336.6</v>
      </c>
      <c r="E440" s="27">
        <f t="shared" si="12"/>
        <v>100</v>
      </c>
      <c r="F440" s="25">
        <v>311.85</v>
      </c>
      <c r="G440" s="27">
        <f t="shared" si="13"/>
        <v>107.93650793650794</v>
      </c>
    </row>
    <row r="441" spans="1:7" s="21" customFormat="1" ht="36">
      <c r="A441" s="28" t="s">
        <v>424</v>
      </c>
      <c r="B441" s="24" t="s">
        <v>1028</v>
      </c>
      <c r="C441" s="25">
        <v>7561</v>
      </c>
      <c r="D441" s="25">
        <v>7561</v>
      </c>
      <c r="E441" s="27">
        <f t="shared" si="12"/>
        <v>100</v>
      </c>
      <c r="F441" s="25">
        <v>6205.7</v>
      </c>
      <c r="G441" s="27">
        <f t="shared" si="13"/>
        <v>121.83959907826676</v>
      </c>
    </row>
    <row r="442" spans="1:7" ht="48">
      <c r="A442" s="28" t="s">
        <v>425</v>
      </c>
      <c r="B442" s="24" t="s">
        <v>1029</v>
      </c>
      <c r="C442" s="25">
        <v>7561</v>
      </c>
      <c r="D442" s="25">
        <v>7561</v>
      </c>
      <c r="E442" s="27">
        <f t="shared" si="12"/>
        <v>100</v>
      </c>
      <c r="F442" s="25">
        <v>6205.7</v>
      </c>
      <c r="G442" s="27">
        <f t="shared" si="13"/>
        <v>121.83959907826676</v>
      </c>
    </row>
    <row r="443" spans="1:7" ht="48">
      <c r="A443" s="28" t="s">
        <v>426</v>
      </c>
      <c r="B443" s="24" t="s">
        <v>1030</v>
      </c>
      <c r="C443" s="25">
        <v>49068.5</v>
      </c>
      <c r="D443" s="25">
        <v>48045.17408</v>
      </c>
      <c r="E443" s="27">
        <f t="shared" si="12"/>
        <v>97.91449520568185</v>
      </c>
      <c r="F443" s="25">
        <v>43553.70286</v>
      </c>
      <c r="G443" s="27">
        <f t="shared" si="13"/>
        <v>110.31248992637317</v>
      </c>
    </row>
    <row r="444" spans="1:7" ht="48">
      <c r="A444" s="28" t="s">
        <v>427</v>
      </c>
      <c r="B444" s="24" t="s">
        <v>1031</v>
      </c>
      <c r="C444" s="25">
        <v>360238.1</v>
      </c>
      <c r="D444" s="25">
        <v>360237.73463</v>
      </c>
      <c r="E444" s="27">
        <f t="shared" si="12"/>
        <v>99.99989857541443</v>
      </c>
      <c r="F444" s="25">
        <v>378093.85835</v>
      </c>
      <c r="G444" s="27">
        <f t="shared" si="13"/>
        <v>95.27733039676338</v>
      </c>
    </row>
    <row r="445" spans="1:7" ht="60">
      <c r="A445" s="28" t="s">
        <v>428</v>
      </c>
      <c r="B445" s="24" t="s">
        <v>1032</v>
      </c>
      <c r="C445" s="25">
        <v>5902.7</v>
      </c>
      <c r="D445" s="25">
        <v>5866.7533300000005</v>
      </c>
      <c r="E445" s="27">
        <f t="shared" si="12"/>
        <v>99.39101309570198</v>
      </c>
      <c r="F445" s="25">
        <v>9880.90143</v>
      </c>
      <c r="G445" s="27">
        <f t="shared" si="13"/>
        <v>59.374677215052444</v>
      </c>
    </row>
    <row r="446" spans="1:7" ht="72">
      <c r="A446" s="28" t="s">
        <v>429</v>
      </c>
      <c r="B446" s="24" t="s">
        <v>1033</v>
      </c>
      <c r="C446" s="25">
        <v>5902.7</v>
      </c>
      <c r="D446" s="25">
        <v>5866.7533300000005</v>
      </c>
      <c r="E446" s="27">
        <f t="shared" si="12"/>
        <v>99.39101309570198</v>
      </c>
      <c r="F446" s="25">
        <v>9880.90143</v>
      </c>
      <c r="G446" s="27">
        <f t="shared" si="13"/>
        <v>59.374677215052444</v>
      </c>
    </row>
    <row r="447" spans="1:7" ht="36">
      <c r="A447" s="28" t="s">
        <v>430</v>
      </c>
      <c r="B447" s="24" t="s">
        <v>1034</v>
      </c>
      <c r="C447" s="25">
        <v>13415.4</v>
      </c>
      <c r="D447" s="25">
        <v>12222.44666</v>
      </c>
      <c r="E447" s="27">
        <f t="shared" si="12"/>
        <v>91.1075827780014</v>
      </c>
      <c r="F447" s="25">
        <v>14855.046869999998</v>
      </c>
      <c r="G447" s="27">
        <f t="shared" si="13"/>
        <v>82.27807537035392</v>
      </c>
    </row>
    <row r="448" spans="1:7" ht="36">
      <c r="A448" s="28" t="s">
        <v>431</v>
      </c>
      <c r="B448" s="24" t="s">
        <v>1035</v>
      </c>
      <c r="C448" s="25">
        <v>13415.4</v>
      </c>
      <c r="D448" s="25">
        <v>12222.44666</v>
      </c>
      <c r="E448" s="27">
        <f aca="true" t="shared" si="14" ref="E448:E491">D448/C448*100</f>
        <v>91.1075827780014</v>
      </c>
      <c r="F448" s="25">
        <v>14855.046869999998</v>
      </c>
      <c r="G448" s="27">
        <f>D448/F448*100</f>
        <v>82.27807537035392</v>
      </c>
    </row>
    <row r="449" spans="1:7" ht="72">
      <c r="A449" s="28" t="s">
        <v>432</v>
      </c>
      <c r="B449" s="24" t="s">
        <v>1036</v>
      </c>
      <c r="C449" s="25">
        <v>3224.1</v>
      </c>
      <c r="D449" s="25">
        <v>2291.29508</v>
      </c>
      <c r="E449" s="27">
        <f t="shared" si="14"/>
        <v>71.067742315685</v>
      </c>
      <c r="F449" s="25">
        <v>2768.8989300000003</v>
      </c>
      <c r="G449" s="27">
        <f>D449/F449*100</f>
        <v>82.75112735877288</v>
      </c>
    </row>
    <row r="450" spans="1:7" ht="36">
      <c r="A450" s="28" t="s">
        <v>433</v>
      </c>
      <c r="B450" s="24" t="s">
        <v>1037</v>
      </c>
      <c r="C450" s="25">
        <v>39074.7</v>
      </c>
      <c r="D450" s="25">
        <v>38148.52747</v>
      </c>
      <c r="E450" s="27">
        <f t="shared" si="14"/>
        <v>97.62973860323945</v>
      </c>
      <c r="F450" s="25">
        <v>19223.688</v>
      </c>
      <c r="G450" s="27">
        <f>D450/F450*100</f>
        <v>198.44541520856978</v>
      </c>
    </row>
    <row r="451" spans="1:7" ht="60">
      <c r="A451" s="28" t="s">
        <v>434</v>
      </c>
      <c r="B451" s="24" t="s">
        <v>1038</v>
      </c>
      <c r="C451" s="25">
        <v>13789.5</v>
      </c>
      <c r="D451" s="25">
        <v>13789.49971</v>
      </c>
      <c r="E451" s="27">
        <f t="shared" si="14"/>
        <v>99.99999789695057</v>
      </c>
      <c r="F451" s="25">
        <v>5047.19988</v>
      </c>
      <c r="G451" s="27" t="s">
        <v>1631</v>
      </c>
    </row>
    <row r="452" spans="1:7" ht="36">
      <c r="A452" s="28" t="s">
        <v>435</v>
      </c>
      <c r="B452" s="24" t="s">
        <v>1039</v>
      </c>
      <c r="C452" s="25">
        <v>26858.9</v>
      </c>
      <c r="D452" s="25">
        <v>26849.01974</v>
      </c>
      <c r="E452" s="27">
        <f t="shared" si="14"/>
        <v>99.96321420460256</v>
      </c>
      <c r="F452" s="25">
        <v>0</v>
      </c>
      <c r="G452" s="27">
        <v>0</v>
      </c>
    </row>
    <row r="453" spans="1:7" ht="36">
      <c r="A453" s="28" t="s">
        <v>436</v>
      </c>
      <c r="B453" s="24" t="s">
        <v>1040</v>
      </c>
      <c r="C453" s="25">
        <v>3896.4</v>
      </c>
      <c r="D453" s="25">
        <v>3373.0491</v>
      </c>
      <c r="E453" s="27">
        <f t="shared" si="14"/>
        <v>86.56834770557438</v>
      </c>
      <c r="F453" s="25"/>
      <c r="G453" s="27">
        <v>0</v>
      </c>
    </row>
    <row r="454" spans="1:7" ht="36">
      <c r="A454" s="28" t="s">
        <v>437</v>
      </c>
      <c r="B454" s="24" t="s">
        <v>1041</v>
      </c>
      <c r="C454" s="25">
        <v>3896.4</v>
      </c>
      <c r="D454" s="25">
        <v>3373.0491</v>
      </c>
      <c r="E454" s="27">
        <f t="shared" si="14"/>
        <v>86.56834770557438</v>
      </c>
      <c r="F454" s="25"/>
      <c r="G454" s="27">
        <v>0</v>
      </c>
    </row>
    <row r="455" spans="1:7" ht="36">
      <c r="A455" s="28" t="s">
        <v>438</v>
      </c>
      <c r="B455" s="24" t="s">
        <v>1042</v>
      </c>
      <c r="C455" s="25">
        <v>4641.6</v>
      </c>
      <c r="D455" s="25">
        <v>4641.6</v>
      </c>
      <c r="E455" s="27">
        <f t="shared" si="14"/>
        <v>100</v>
      </c>
      <c r="F455" s="25">
        <v>0</v>
      </c>
      <c r="G455" s="27">
        <v>0</v>
      </c>
    </row>
    <row r="456" spans="1:7" ht="36">
      <c r="A456" s="28" t="s">
        <v>439</v>
      </c>
      <c r="B456" s="24" t="s">
        <v>1043</v>
      </c>
      <c r="C456" s="25">
        <v>4641.6</v>
      </c>
      <c r="D456" s="25">
        <v>4641.6</v>
      </c>
      <c r="E456" s="27">
        <f t="shared" si="14"/>
        <v>100</v>
      </c>
      <c r="F456" s="25">
        <v>0</v>
      </c>
      <c r="G456" s="27">
        <v>0</v>
      </c>
    </row>
    <row r="457" spans="1:7" ht="24">
      <c r="A457" s="28" t="s">
        <v>440</v>
      </c>
      <c r="B457" s="24" t="s">
        <v>1044</v>
      </c>
      <c r="C457" s="25">
        <v>3114.5</v>
      </c>
      <c r="D457" s="25">
        <v>3114.5</v>
      </c>
      <c r="E457" s="27">
        <f t="shared" si="14"/>
        <v>100</v>
      </c>
      <c r="F457" s="25">
        <v>0</v>
      </c>
      <c r="G457" s="27">
        <v>0</v>
      </c>
    </row>
    <row r="458" spans="1:7" ht="36">
      <c r="A458" s="28" t="s">
        <v>441</v>
      </c>
      <c r="B458" s="24" t="s">
        <v>1045</v>
      </c>
      <c r="C458" s="25">
        <v>3114.5</v>
      </c>
      <c r="D458" s="25">
        <v>3114.5</v>
      </c>
      <c r="E458" s="27">
        <f t="shared" si="14"/>
        <v>100</v>
      </c>
      <c r="F458" s="25">
        <v>0</v>
      </c>
      <c r="G458" s="27">
        <v>0</v>
      </c>
    </row>
    <row r="459" spans="1:7" ht="12.75">
      <c r="A459" s="28" t="s">
        <v>442</v>
      </c>
      <c r="B459" s="24" t="s">
        <v>1046</v>
      </c>
      <c r="C459" s="25">
        <v>5330.4</v>
      </c>
      <c r="D459" s="25">
        <v>4677.11812</v>
      </c>
      <c r="E459" s="27">
        <f t="shared" si="14"/>
        <v>87.74422407324029</v>
      </c>
      <c r="F459" s="25">
        <v>0</v>
      </c>
      <c r="G459" s="27">
        <v>0</v>
      </c>
    </row>
    <row r="460" spans="1:7" ht="24">
      <c r="A460" s="28" t="s">
        <v>443</v>
      </c>
      <c r="B460" s="24" t="s">
        <v>1047</v>
      </c>
      <c r="C460" s="25">
        <v>5105.4</v>
      </c>
      <c r="D460" s="25">
        <v>4677.11812</v>
      </c>
      <c r="E460" s="27">
        <f t="shared" si="14"/>
        <v>91.6111983390136</v>
      </c>
      <c r="F460" s="25">
        <v>0</v>
      </c>
      <c r="G460" s="27">
        <v>0</v>
      </c>
    </row>
    <row r="461" spans="1:7" ht="24">
      <c r="A461" s="28" t="s">
        <v>444</v>
      </c>
      <c r="B461" s="24" t="s">
        <v>1048</v>
      </c>
      <c r="C461" s="25">
        <v>30</v>
      </c>
      <c r="D461" s="25">
        <v>0</v>
      </c>
      <c r="E461" s="27">
        <f t="shared" si="14"/>
        <v>0</v>
      </c>
      <c r="F461" s="25">
        <v>0</v>
      </c>
      <c r="G461" s="27">
        <v>0</v>
      </c>
    </row>
    <row r="462" spans="1:7" ht="24">
      <c r="A462" s="28" t="s">
        <v>445</v>
      </c>
      <c r="B462" s="24" t="s">
        <v>1049</v>
      </c>
      <c r="C462" s="25">
        <v>195</v>
      </c>
      <c r="D462" s="25">
        <v>0</v>
      </c>
      <c r="E462" s="27">
        <f t="shared" si="14"/>
        <v>0</v>
      </c>
      <c r="F462" s="25">
        <v>0</v>
      </c>
      <c r="G462" s="27">
        <v>0</v>
      </c>
    </row>
    <row r="463" spans="1:7" ht="36">
      <c r="A463" s="28" t="s">
        <v>446</v>
      </c>
      <c r="B463" s="24" t="s">
        <v>1050</v>
      </c>
      <c r="C463" s="25">
        <v>275856.9</v>
      </c>
      <c r="D463" s="25">
        <v>102614.42108</v>
      </c>
      <c r="E463" s="27">
        <f t="shared" si="14"/>
        <v>37.19842464698182</v>
      </c>
      <c r="F463" s="25">
        <v>0</v>
      </c>
      <c r="G463" s="27">
        <v>0</v>
      </c>
    </row>
    <row r="464" spans="1:7" ht="48">
      <c r="A464" s="28" t="s">
        <v>447</v>
      </c>
      <c r="B464" s="24" t="s">
        <v>1051</v>
      </c>
      <c r="C464" s="25">
        <v>275856.9</v>
      </c>
      <c r="D464" s="25">
        <v>102614.42108</v>
      </c>
      <c r="E464" s="27">
        <f t="shared" si="14"/>
        <v>37.19842464698182</v>
      </c>
      <c r="F464" s="25">
        <v>0</v>
      </c>
      <c r="G464" s="27">
        <v>0</v>
      </c>
    </row>
    <row r="465" spans="1:7" ht="48">
      <c r="A465" s="28" t="s">
        <v>448</v>
      </c>
      <c r="B465" s="24" t="s">
        <v>1052</v>
      </c>
      <c r="C465" s="25">
        <v>63581.7</v>
      </c>
      <c r="D465" s="25">
        <v>61200.039840000005</v>
      </c>
      <c r="E465" s="27">
        <f t="shared" si="14"/>
        <v>96.25417351218985</v>
      </c>
      <c r="F465" s="25">
        <f>83919.37721+1950.64389</f>
        <v>85870.02110000001</v>
      </c>
      <c r="G465" s="27">
        <f>D465/F465*100</f>
        <v>71.27055409562487</v>
      </c>
    </row>
    <row r="466" spans="1:7" ht="60">
      <c r="A466" s="28" t="s">
        <v>449</v>
      </c>
      <c r="B466" s="24" t="s">
        <v>1053</v>
      </c>
      <c r="C466" s="25">
        <v>63581.7</v>
      </c>
      <c r="D466" s="25">
        <v>61200.039840000005</v>
      </c>
      <c r="E466" s="27">
        <f t="shared" si="14"/>
        <v>96.25417351218985</v>
      </c>
      <c r="F466" s="25">
        <v>85870.02110000001</v>
      </c>
      <c r="G466" s="27">
        <f>D466/F466*100</f>
        <v>71.27055409562487</v>
      </c>
    </row>
    <row r="467" spans="1:7" ht="36">
      <c r="A467" s="28" t="s">
        <v>450</v>
      </c>
      <c r="B467" s="24" t="s">
        <v>1054</v>
      </c>
      <c r="C467" s="25">
        <v>110680.9</v>
      </c>
      <c r="D467" s="25">
        <v>109839.71285</v>
      </c>
      <c r="E467" s="27">
        <f t="shared" si="14"/>
        <v>99.23998887793648</v>
      </c>
      <c r="F467" s="25">
        <v>132240.5215</v>
      </c>
      <c r="G467" s="27">
        <f>D467/F467*100</f>
        <v>83.06055632879517</v>
      </c>
    </row>
    <row r="468" spans="1:7" ht="24">
      <c r="A468" s="28" t="s">
        <v>451</v>
      </c>
      <c r="B468" s="24" t="s">
        <v>1055</v>
      </c>
      <c r="C468" s="25">
        <v>54183</v>
      </c>
      <c r="D468" s="25">
        <v>54083.73794</v>
      </c>
      <c r="E468" s="27">
        <f t="shared" si="14"/>
        <v>99.8168022073344</v>
      </c>
      <c r="F468" s="25">
        <v>94434.3</v>
      </c>
      <c r="G468" s="27">
        <f>D468/F468*100</f>
        <v>57.271285899297176</v>
      </c>
    </row>
    <row r="469" spans="1:9" ht="36">
      <c r="A469" s="28" t="s">
        <v>452</v>
      </c>
      <c r="B469" s="24" t="s">
        <v>1056</v>
      </c>
      <c r="C469" s="25">
        <v>180432.3</v>
      </c>
      <c r="D469" s="25">
        <v>177639.29215999998</v>
      </c>
      <c r="E469" s="27">
        <f t="shared" si="14"/>
        <v>98.45204664575023</v>
      </c>
      <c r="F469" s="25">
        <v>138400.01444999996</v>
      </c>
      <c r="G469" s="27">
        <f>D469/F469*100</f>
        <v>128.35207631006142</v>
      </c>
      <c r="H469" s="25">
        <v>3079683.86369</v>
      </c>
      <c r="I469" s="36">
        <f>H469+H472+H492</f>
        <v>3079925.79758</v>
      </c>
    </row>
    <row r="470" spans="1:7" ht="36">
      <c r="A470" s="28" t="s">
        <v>453</v>
      </c>
      <c r="B470" s="24" t="s">
        <v>1057</v>
      </c>
      <c r="C470" s="25">
        <v>1395395.39999</v>
      </c>
      <c r="D470" s="25">
        <v>1395395.39999</v>
      </c>
      <c r="E470" s="27">
        <f t="shared" si="14"/>
        <v>100</v>
      </c>
      <c r="F470" s="25">
        <v>1054515.298</v>
      </c>
      <c r="G470" s="27">
        <f>D470/F470*100</f>
        <v>132.3257616685614</v>
      </c>
    </row>
    <row r="471" spans="1:9" ht="36">
      <c r="A471" s="28" t="s">
        <v>454</v>
      </c>
      <c r="B471" s="24" t="s">
        <v>1058</v>
      </c>
      <c r="C471" s="25">
        <v>997305.14079</v>
      </c>
      <c r="D471" s="25">
        <v>997305.14079</v>
      </c>
      <c r="E471" s="27">
        <f t="shared" si="14"/>
        <v>100</v>
      </c>
      <c r="F471" s="25">
        <v>0</v>
      </c>
      <c r="G471" s="27">
        <v>0</v>
      </c>
      <c r="H471" s="25"/>
      <c r="I471" s="36"/>
    </row>
    <row r="472" spans="1:8" ht="48">
      <c r="A472" s="28" t="s">
        <v>455</v>
      </c>
      <c r="B472" s="24" t="s">
        <v>1059</v>
      </c>
      <c r="C472" s="25">
        <v>997305.14079</v>
      </c>
      <c r="D472" s="25">
        <v>997305.14079</v>
      </c>
      <c r="E472" s="27">
        <f t="shared" si="14"/>
        <v>100</v>
      </c>
      <c r="F472" s="25">
        <v>0</v>
      </c>
      <c r="G472" s="27">
        <v>0</v>
      </c>
      <c r="H472" s="2">
        <v>241.93389</v>
      </c>
    </row>
    <row r="473" spans="1:7" ht="48">
      <c r="A473" s="28" t="s">
        <v>456</v>
      </c>
      <c r="B473" s="24" t="s">
        <v>1060</v>
      </c>
      <c r="C473" s="25">
        <v>41928.235</v>
      </c>
      <c r="D473" s="25">
        <v>41928.235</v>
      </c>
      <c r="E473" s="27">
        <f t="shared" si="14"/>
        <v>100</v>
      </c>
      <c r="F473" s="25">
        <v>0</v>
      </c>
      <c r="G473" s="27">
        <v>0</v>
      </c>
    </row>
    <row r="474" spans="1:7" ht="36">
      <c r="A474" s="28" t="s">
        <v>457</v>
      </c>
      <c r="B474" s="24" t="s">
        <v>1061</v>
      </c>
      <c r="C474" s="25">
        <v>239137.2</v>
      </c>
      <c r="D474" s="25">
        <v>239137.2</v>
      </c>
      <c r="E474" s="27">
        <f t="shared" si="14"/>
        <v>100</v>
      </c>
      <c r="F474" s="25">
        <v>0</v>
      </c>
      <c r="G474" s="27">
        <v>0</v>
      </c>
    </row>
    <row r="475" spans="1:7" ht="48">
      <c r="A475" s="28" t="s">
        <v>458</v>
      </c>
      <c r="B475" s="24" t="s">
        <v>1062</v>
      </c>
      <c r="C475" s="25">
        <v>239137.2</v>
      </c>
      <c r="D475" s="25">
        <v>239137.2</v>
      </c>
      <c r="E475" s="27">
        <f t="shared" si="14"/>
        <v>100</v>
      </c>
      <c r="F475" s="25">
        <v>0</v>
      </c>
      <c r="G475" s="27">
        <v>0</v>
      </c>
    </row>
    <row r="476" spans="1:7" ht="48">
      <c r="A476" s="28" t="s">
        <v>459</v>
      </c>
      <c r="B476" s="24" t="s">
        <v>1063</v>
      </c>
      <c r="C476" s="25">
        <v>38359.4</v>
      </c>
      <c r="D476" s="25">
        <v>38358.47732</v>
      </c>
      <c r="E476" s="27">
        <f t="shared" si="14"/>
        <v>99.9975946443375</v>
      </c>
      <c r="F476" s="25">
        <v>0</v>
      </c>
      <c r="G476" s="27">
        <v>0</v>
      </c>
    </row>
    <row r="477" spans="1:7" ht="60">
      <c r="A477" s="28" t="s">
        <v>460</v>
      </c>
      <c r="B477" s="24" t="s">
        <v>1064</v>
      </c>
      <c r="C477" s="25">
        <v>38359.4</v>
      </c>
      <c r="D477" s="25">
        <v>38358.47732</v>
      </c>
      <c r="E477" s="27">
        <f t="shared" si="14"/>
        <v>99.9975946443375</v>
      </c>
      <c r="F477" s="25">
        <v>0</v>
      </c>
      <c r="G477" s="27">
        <v>0</v>
      </c>
    </row>
    <row r="478" spans="1:7" ht="24">
      <c r="A478" s="28" t="s">
        <v>461</v>
      </c>
      <c r="B478" s="24" t="s">
        <v>1065</v>
      </c>
      <c r="C478" s="25">
        <v>7436.9</v>
      </c>
      <c r="D478" s="25">
        <v>7436.841</v>
      </c>
      <c r="E478" s="27">
        <f t="shared" si="14"/>
        <v>99.99920665868845</v>
      </c>
      <c r="F478" s="25">
        <v>0</v>
      </c>
      <c r="G478" s="27">
        <v>0</v>
      </c>
    </row>
    <row r="479" spans="1:7" ht="36">
      <c r="A479" s="28" t="s">
        <v>462</v>
      </c>
      <c r="B479" s="24" t="s">
        <v>1066</v>
      </c>
      <c r="C479" s="25">
        <v>7436.9</v>
      </c>
      <c r="D479" s="25">
        <v>7436.841</v>
      </c>
      <c r="E479" s="27">
        <f t="shared" si="14"/>
        <v>99.99920665868845</v>
      </c>
      <c r="F479" s="25">
        <v>0</v>
      </c>
      <c r="G479" s="27">
        <v>0</v>
      </c>
    </row>
    <row r="480" spans="1:7" ht="12.75">
      <c r="A480" s="28" t="s">
        <v>463</v>
      </c>
      <c r="B480" s="24" t="s">
        <v>1067</v>
      </c>
      <c r="C480" s="25">
        <v>162.12163</v>
      </c>
      <c r="D480" s="25">
        <v>0</v>
      </c>
      <c r="E480" s="27">
        <f t="shared" si="14"/>
        <v>0</v>
      </c>
      <c r="F480" s="25">
        <v>0</v>
      </c>
      <c r="G480" s="27">
        <v>0</v>
      </c>
    </row>
    <row r="481" spans="1:7" ht="12.75">
      <c r="A481" s="28" t="s">
        <v>464</v>
      </c>
      <c r="B481" s="24" t="s">
        <v>1068</v>
      </c>
      <c r="C481" s="25">
        <v>11.04913</v>
      </c>
      <c r="D481" s="25">
        <v>0</v>
      </c>
      <c r="E481" s="27">
        <f t="shared" si="14"/>
        <v>0</v>
      </c>
      <c r="F481" s="25">
        <v>0</v>
      </c>
      <c r="G481" s="27">
        <v>0</v>
      </c>
    </row>
    <row r="482" spans="1:7" ht="12.75">
      <c r="A482" s="28" t="s">
        <v>465</v>
      </c>
      <c r="B482" s="24" t="s">
        <v>1069</v>
      </c>
      <c r="C482" s="25">
        <v>139.9</v>
      </c>
      <c r="D482" s="25">
        <v>0</v>
      </c>
      <c r="E482" s="27">
        <f t="shared" si="14"/>
        <v>0</v>
      </c>
      <c r="F482" s="25">
        <v>0</v>
      </c>
      <c r="G482" s="27">
        <v>0</v>
      </c>
    </row>
    <row r="483" spans="1:7" ht="12.75">
      <c r="A483" s="28" t="s">
        <v>466</v>
      </c>
      <c r="B483" s="24" t="s">
        <v>1070</v>
      </c>
      <c r="C483" s="25">
        <v>11.1725</v>
      </c>
      <c r="D483" s="25">
        <v>0</v>
      </c>
      <c r="E483" s="27">
        <f t="shared" si="14"/>
        <v>0</v>
      </c>
      <c r="F483" s="25">
        <v>0</v>
      </c>
      <c r="G483" s="27">
        <v>0</v>
      </c>
    </row>
    <row r="484" spans="1:8" ht="12.75">
      <c r="A484" s="28" t="s">
        <v>467</v>
      </c>
      <c r="B484" s="24" t="s">
        <v>1071</v>
      </c>
      <c r="C484" s="25">
        <v>2715928.3</v>
      </c>
      <c r="D484" s="25">
        <v>2645585.58055</v>
      </c>
      <c r="E484" s="27">
        <f t="shared" si="14"/>
        <v>97.4099935020376</v>
      </c>
      <c r="F484" s="25">
        <v>3012336.62725</v>
      </c>
      <c r="G484" s="27">
        <f>D484/F484*100</f>
        <v>87.82503112758646</v>
      </c>
      <c r="H484" s="36">
        <f>F485+F487+F489+F491+F493+F495+F497+F499+F501+F503+F505+F507+F509+F511+F513+F515+F517+F519+F521</f>
        <v>3012336.6272500004</v>
      </c>
    </row>
    <row r="485" spans="1:7" ht="36">
      <c r="A485" s="28" t="s">
        <v>1545</v>
      </c>
      <c r="B485" s="24" t="s">
        <v>1546</v>
      </c>
      <c r="C485" s="25">
        <v>0</v>
      </c>
      <c r="D485" s="25">
        <v>0</v>
      </c>
      <c r="E485" s="27">
        <v>0</v>
      </c>
      <c r="F485" s="25">
        <v>1711.3</v>
      </c>
      <c r="G485" s="27">
        <v>0</v>
      </c>
    </row>
    <row r="486" spans="1:7" ht="48">
      <c r="A486" s="28" t="s">
        <v>1547</v>
      </c>
      <c r="B486" s="24" t="s">
        <v>1548</v>
      </c>
      <c r="C486" s="25">
        <v>0</v>
      </c>
      <c r="D486" s="25">
        <v>0</v>
      </c>
      <c r="E486" s="27">
        <v>0</v>
      </c>
      <c r="F486" s="25">
        <v>1711.3</v>
      </c>
      <c r="G486" s="27">
        <v>0</v>
      </c>
    </row>
    <row r="487" spans="1:7" ht="24">
      <c r="A487" s="28" t="s">
        <v>1549</v>
      </c>
      <c r="B487" s="24" t="s">
        <v>1550</v>
      </c>
      <c r="C487" s="25">
        <v>0</v>
      </c>
      <c r="D487" s="25">
        <v>0</v>
      </c>
      <c r="E487" s="27">
        <v>0</v>
      </c>
      <c r="F487" s="25">
        <v>19859.088219999998</v>
      </c>
      <c r="G487" s="27">
        <v>0</v>
      </c>
    </row>
    <row r="488" spans="1:7" ht="36">
      <c r="A488" s="28" t="s">
        <v>1551</v>
      </c>
      <c r="B488" s="24" t="s">
        <v>1552</v>
      </c>
      <c r="C488" s="25">
        <v>0</v>
      </c>
      <c r="D488" s="25">
        <v>0</v>
      </c>
      <c r="E488" s="27">
        <v>0</v>
      </c>
      <c r="F488" s="25">
        <v>19859.088219999998</v>
      </c>
      <c r="G488" s="27">
        <v>0</v>
      </c>
    </row>
    <row r="489" spans="1:7" s="6" customFormat="1" ht="24">
      <c r="A489" s="28" t="s">
        <v>468</v>
      </c>
      <c r="B489" s="24" t="s">
        <v>1072</v>
      </c>
      <c r="C489" s="25">
        <v>30157.5</v>
      </c>
      <c r="D489" s="25">
        <v>30157.5</v>
      </c>
      <c r="E489" s="27">
        <f t="shared" si="14"/>
        <v>100</v>
      </c>
      <c r="F489" s="25">
        <v>31353.5</v>
      </c>
      <c r="G489" s="27">
        <f>D489/F489*100</f>
        <v>96.18543384311161</v>
      </c>
    </row>
    <row r="490" spans="1:7" ht="36">
      <c r="A490" s="28" t="s">
        <v>469</v>
      </c>
      <c r="B490" s="24" t="s">
        <v>1073</v>
      </c>
      <c r="C490" s="25">
        <v>30157.5</v>
      </c>
      <c r="D490" s="25">
        <v>30157.5</v>
      </c>
      <c r="E490" s="27">
        <f t="shared" si="14"/>
        <v>100</v>
      </c>
      <c r="F490" s="25">
        <v>31353.5</v>
      </c>
      <c r="G490" s="27">
        <f>D490/F490*100</f>
        <v>96.18543384311161</v>
      </c>
    </row>
    <row r="491" spans="1:7" ht="24">
      <c r="A491" s="28" t="s">
        <v>470</v>
      </c>
      <c r="B491" s="24" t="s">
        <v>1074</v>
      </c>
      <c r="C491" s="25">
        <v>19123.8</v>
      </c>
      <c r="D491" s="25">
        <v>16397.85252</v>
      </c>
      <c r="E491" s="27">
        <f t="shared" si="14"/>
        <v>85.74578546104854</v>
      </c>
      <c r="F491" s="25">
        <v>18005.38081</v>
      </c>
      <c r="G491" s="27">
        <f>D491/F491*100</f>
        <v>91.07195617263926</v>
      </c>
    </row>
    <row r="492" spans="1:7" ht="24">
      <c r="A492" s="28" t="s">
        <v>471</v>
      </c>
      <c r="B492" s="24" t="s">
        <v>1075</v>
      </c>
      <c r="C492" s="25">
        <v>19123.8</v>
      </c>
      <c r="D492" s="25">
        <v>16397.85252</v>
      </c>
      <c r="E492" s="27">
        <f aca="true" t="shared" si="15" ref="E492:E563">D492/C492*100</f>
        <v>85.74578546104854</v>
      </c>
      <c r="F492" s="25">
        <v>18005.38081</v>
      </c>
      <c r="G492" s="27">
        <f aca="true" t="shared" si="16" ref="G492:G563">D492/F492*100</f>
        <v>91.07195617263926</v>
      </c>
    </row>
    <row r="493" spans="1:7" ht="24">
      <c r="A493" s="28" t="s">
        <v>472</v>
      </c>
      <c r="B493" s="24" t="s">
        <v>1076</v>
      </c>
      <c r="C493" s="25">
        <v>288295.7</v>
      </c>
      <c r="D493" s="25">
        <v>288271.83937</v>
      </c>
      <c r="E493" s="27">
        <f t="shared" si="15"/>
        <v>99.99172355675093</v>
      </c>
      <c r="F493" s="25">
        <v>281129.80945</v>
      </c>
      <c r="G493" s="27">
        <f t="shared" si="16"/>
        <v>102.5404740728038</v>
      </c>
    </row>
    <row r="494" spans="1:7" ht="24">
      <c r="A494" s="28" t="s">
        <v>473</v>
      </c>
      <c r="B494" s="24" t="s">
        <v>1077</v>
      </c>
      <c r="C494" s="25">
        <v>288295.7</v>
      </c>
      <c r="D494" s="25">
        <v>288271.83937</v>
      </c>
      <c r="E494" s="27">
        <f t="shared" si="15"/>
        <v>99.99172355675093</v>
      </c>
      <c r="F494" s="25">
        <v>281129.80945</v>
      </c>
      <c r="G494" s="27">
        <f t="shared" si="16"/>
        <v>102.5404740728038</v>
      </c>
    </row>
    <row r="495" spans="1:7" ht="72">
      <c r="A495" s="28" t="s">
        <v>474</v>
      </c>
      <c r="B495" s="24" t="s">
        <v>1078</v>
      </c>
      <c r="C495" s="25">
        <v>48027.6</v>
      </c>
      <c r="D495" s="25">
        <v>47291.58</v>
      </c>
      <c r="E495" s="27">
        <f t="shared" si="15"/>
        <v>98.46750618394424</v>
      </c>
      <c r="F495" s="25">
        <v>317192.796</v>
      </c>
      <c r="G495" s="27">
        <f t="shared" si="16"/>
        <v>14.909411750952884</v>
      </c>
    </row>
    <row r="496" spans="1:7" ht="84">
      <c r="A496" s="28" t="s">
        <v>475</v>
      </c>
      <c r="B496" s="24" t="s">
        <v>1079</v>
      </c>
      <c r="C496" s="25">
        <v>48027.6</v>
      </c>
      <c r="D496" s="25">
        <v>47291.58</v>
      </c>
      <c r="E496" s="27">
        <f t="shared" si="15"/>
        <v>98.46750618394424</v>
      </c>
      <c r="F496" s="25">
        <v>317192.796</v>
      </c>
      <c r="G496" s="27">
        <f t="shared" si="16"/>
        <v>14.909411750952884</v>
      </c>
    </row>
    <row r="497" spans="1:7" ht="60">
      <c r="A497" s="28" t="s">
        <v>476</v>
      </c>
      <c r="B497" s="24" t="s">
        <v>1080</v>
      </c>
      <c r="C497" s="25">
        <v>16425.7</v>
      </c>
      <c r="D497" s="25">
        <v>16214.256</v>
      </c>
      <c r="E497" s="27">
        <f t="shared" si="15"/>
        <v>98.71272457185995</v>
      </c>
      <c r="F497" s="25">
        <v>16849.35</v>
      </c>
      <c r="G497" s="27">
        <f t="shared" si="16"/>
        <v>96.23075074112651</v>
      </c>
    </row>
    <row r="498" spans="1:7" s="6" customFormat="1" ht="72">
      <c r="A498" s="28" t="s">
        <v>477</v>
      </c>
      <c r="B498" s="24" t="s">
        <v>1081</v>
      </c>
      <c r="C498" s="25">
        <v>16425.7</v>
      </c>
      <c r="D498" s="25">
        <v>16214.256</v>
      </c>
      <c r="E498" s="27">
        <f t="shared" si="15"/>
        <v>98.71272457185995</v>
      </c>
      <c r="F498" s="25">
        <v>16849.35</v>
      </c>
      <c r="G498" s="27">
        <f t="shared" si="16"/>
        <v>96.23075074112651</v>
      </c>
    </row>
    <row r="499" spans="1:7" s="6" customFormat="1" ht="48">
      <c r="A499" s="28" t="s">
        <v>478</v>
      </c>
      <c r="B499" s="24" t="s">
        <v>1082</v>
      </c>
      <c r="C499" s="25">
        <v>35958.1</v>
      </c>
      <c r="D499" s="25">
        <v>34516.608100000005</v>
      </c>
      <c r="E499" s="27">
        <f t="shared" si="15"/>
        <v>95.99119002394455</v>
      </c>
      <c r="F499" s="25">
        <v>34115.79096</v>
      </c>
      <c r="G499" s="27">
        <f t="shared" si="16"/>
        <v>101.17487277510276</v>
      </c>
    </row>
    <row r="500" spans="1:7" ht="48">
      <c r="A500" s="28" t="s">
        <v>479</v>
      </c>
      <c r="B500" s="24" t="s">
        <v>1083</v>
      </c>
      <c r="C500" s="25">
        <v>35958.1</v>
      </c>
      <c r="D500" s="25">
        <v>34516.608100000005</v>
      </c>
      <c r="E500" s="27">
        <f t="shared" si="15"/>
        <v>95.99119002394455</v>
      </c>
      <c r="F500" s="25">
        <v>34115.79096</v>
      </c>
      <c r="G500" s="27">
        <f t="shared" si="16"/>
        <v>101.17487277510276</v>
      </c>
    </row>
    <row r="501" spans="1:10" ht="48">
      <c r="A501" s="28" t="s">
        <v>480</v>
      </c>
      <c r="B501" s="24" t="s">
        <v>1084</v>
      </c>
      <c r="C501" s="25">
        <v>69891.5</v>
      </c>
      <c r="D501" s="25">
        <v>69139.63992</v>
      </c>
      <c r="E501" s="27">
        <f t="shared" si="15"/>
        <v>98.92424675389712</v>
      </c>
      <c r="F501" s="25">
        <v>65912.93389</v>
      </c>
      <c r="G501" s="27">
        <f t="shared" si="16"/>
        <v>104.89540646966944</v>
      </c>
      <c r="H501" s="25"/>
      <c r="I501" s="36"/>
      <c r="J501" s="36"/>
    </row>
    <row r="502" spans="1:7" ht="48">
      <c r="A502" s="28" t="s">
        <v>481</v>
      </c>
      <c r="B502" s="24" t="s">
        <v>1085</v>
      </c>
      <c r="C502" s="25">
        <v>69891.5</v>
      </c>
      <c r="D502" s="25">
        <v>69139.63992</v>
      </c>
      <c r="E502" s="27">
        <f t="shared" si="15"/>
        <v>98.92424675389712</v>
      </c>
      <c r="F502" s="25">
        <v>65912.93389</v>
      </c>
      <c r="G502" s="27">
        <f t="shared" si="16"/>
        <v>104.89540646966944</v>
      </c>
    </row>
    <row r="503" spans="1:7" ht="36">
      <c r="A503" s="28" t="s">
        <v>482</v>
      </c>
      <c r="B503" s="24" t="s">
        <v>1086</v>
      </c>
      <c r="C503" s="25">
        <v>30.2</v>
      </c>
      <c r="D503" s="25">
        <v>29.8783</v>
      </c>
      <c r="E503" s="27">
        <f t="shared" si="15"/>
        <v>98.93476821192053</v>
      </c>
      <c r="F503" s="25">
        <v>28.468799999999998</v>
      </c>
      <c r="G503" s="27">
        <f t="shared" si="16"/>
        <v>104.95103411453942</v>
      </c>
    </row>
    <row r="504" spans="1:7" ht="48">
      <c r="A504" s="28" t="s">
        <v>483</v>
      </c>
      <c r="B504" s="24" t="s">
        <v>1087</v>
      </c>
      <c r="C504" s="25">
        <v>30.2</v>
      </c>
      <c r="D504" s="25">
        <v>29.8783</v>
      </c>
      <c r="E504" s="27">
        <f t="shared" si="15"/>
        <v>98.93476821192053</v>
      </c>
      <c r="F504" s="25">
        <v>28.468799999999998</v>
      </c>
      <c r="G504" s="27">
        <f t="shared" si="16"/>
        <v>104.95103411453942</v>
      </c>
    </row>
    <row r="505" spans="1:7" ht="24">
      <c r="A505" s="28" t="s">
        <v>484</v>
      </c>
      <c r="B505" s="24" t="s">
        <v>1088</v>
      </c>
      <c r="C505" s="25">
        <v>1131396.1</v>
      </c>
      <c r="D505" s="25">
        <v>1086970.96918</v>
      </c>
      <c r="E505" s="27">
        <f t="shared" si="15"/>
        <v>96.07342372666831</v>
      </c>
      <c r="F505" s="25">
        <v>1105131.46056</v>
      </c>
      <c r="G505" s="27">
        <f t="shared" si="16"/>
        <v>98.35671211723557</v>
      </c>
    </row>
    <row r="506" spans="1:10" s="33" customFormat="1" ht="24.75">
      <c r="A506" s="28" t="s">
        <v>485</v>
      </c>
      <c r="B506" s="24" t="s">
        <v>1089</v>
      </c>
      <c r="C506" s="25">
        <v>1131396.1</v>
      </c>
      <c r="D506" s="25">
        <v>1086970.96918</v>
      </c>
      <c r="E506" s="27">
        <f t="shared" si="15"/>
        <v>96.07342372666831</v>
      </c>
      <c r="F506" s="25">
        <v>1105131.46056</v>
      </c>
      <c r="G506" s="27">
        <f t="shared" si="16"/>
        <v>98.35671211723557</v>
      </c>
      <c r="H506" s="31"/>
      <c r="I506" s="31"/>
      <c r="J506" s="32"/>
    </row>
    <row r="507" spans="1:7" ht="36">
      <c r="A507" s="28" t="s">
        <v>486</v>
      </c>
      <c r="B507" s="24" t="s">
        <v>1090</v>
      </c>
      <c r="C507" s="25">
        <v>10034.7</v>
      </c>
      <c r="D507" s="25">
        <v>10034.7</v>
      </c>
      <c r="E507" s="27">
        <f t="shared" si="15"/>
        <v>100</v>
      </c>
      <c r="F507" s="25">
        <v>8145.390230000001</v>
      </c>
      <c r="G507" s="27">
        <f t="shared" si="16"/>
        <v>123.19483433760546</v>
      </c>
    </row>
    <row r="508" spans="1:7" ht="36">
      <c r="A508" s="28" t="s">
        <v>487</v>
      </c>
      <c r="B508" s="24" t="s">
        <v>1091</v>
      </c>
      <c r="C508" s="25">
        <v>10034.7</v>
      </c>
      <c r="D508" s="25">
        <v>10034.7</v>
      </c>
      <c r="E508" s="27">
        <f t="shared" si="15"/>
        <v>100</v>
      </c>
      <c r="F508" s="25">
        <v>8145.390230000001</v>
      </c>
      <c r="G508" s="27">
        <f t="shared" si="16"/>
        <v>123.19483433760546</v>
      </c>
    </row>
    <row r="509" spans="1:7" ht="48">
      <c r="A509" s="28" t="s">
        <v>488</v>
      </c>
      <c r="B509" s="24" t="s">
        <v>1092</v>
      </c>
      <c r="C509" s="25">
        <v>5415.5</v>
      </c>
      <c r="D509" s="25">
        <v>4767.66368</v>
      </c>
      <c r="E509" s="27">
        <f t="shared" si="15"/>
        <v>88.03736829470962</v>
      </c>
      <c r="F509" s="25">
        <v>5941.25587</v>
      </c>
      <c r="G509" s="27">
        <f t="shared" si="16"/>
        <v>80.24673207686644</v>
      </c>
    </row>
    <row r="510" spans="1:7" ht="60">
      <c r="A510" s="28" t="s">
        <v>489</v>
      </c>
      <c r="B510" s="24" t="s">
        <v>1093</v>
      </c>
      <c r="C510" s="25">
        <v>5415.5</v>
      </c>
      <c r="D510" s="25">
        <v>4767.66368</v>
      </c>
      <c r="E510" s="27">
        <f t="shared" si="15"/>
        <v>88.03736829470962</v>
      </c>
      <c r="F510" s="25">
        <v>5941.25587</v>
      </c>
      <c r="G510" s="27">
        <f t="shared" si="16"/>
        <v>80.24673207686644</v>
      </c>
    </row>
    <row r="511" spans="1:7" ht="36">
      <c r="A511" s="28" t="s">
        <v>490</v>
      </c>
      <c r="B511" s="24" t="s">
        <v>1094</v>
      </c>
      <c r="C511" s="25">
        <v>102.9</v>
      </c>
      <c r="D511" s="25">
        <v>85.78842</v>
      </c>
      <c r="E511" s="27">
        <f t="shared" si="15"/>
        <v>83.37067055393585</v>
      </c>
      <c r="F511" s="25">
        <v>60.670989999999996</v>
      </c>
      <c r="G511" s="27">
        <f t="shared" si="16"/>
        <v>141.39940686644474</v>
      </c>
    </row>
    <row r="512" spans="1:7" ht="48">
      <c r="A512" s="28" t="s">
        <v>491</v>
      </c>
      <c r="B512" s="24" t="s">
        <v>1095</v>
      </c>
      <c r="C512" s="25">
        <v>102.9</v>
      </c>
      <c r="D512" s="25">
        <v>85.78842</v>
      </c>
      <c r="E512" s="27">
        <f t="shared" si="15"/>
        <v>83.37067055393585</v>
      </c>
      <c r="F512" s="25">
        <v>60.670989999999996</v>
      </c>
      <c r="G512" s="27">
        <f t="shared" si="16"/>
        <v>141.39940686644474</v>
      </c>
    </row>
    <row r="513" spans="1:7" ht="36">
      <c r="A513" s="28" t="s">
        <v>492</v>
      </c>
      <c r="B513" s="24" t="s">
        <v>1096</v>
      </c>
      <c r="C513" s="25">
        <v>275704.9</v>
      </c>
      <c r="D513" s="25">
        <v>275519.41292000003</v>
      </c>
      <c r="E513" s="27">
        <f t="shared" si="15"/>
        <v>99.93272260304406</v>
      </c>
      <c r="F513" s="25">
        <v>345008.38764</v>
      </c>
      <c r="G513" s="27">
        <f t="shared" si="16"/>
        <v>79.8587578709801</v>
      </c>
    </row>
    <row r="514" spans="1:7" ht="36">
      <c r="A514" s="28" t="s">
        <v>493</v>
      </c>
      <c r="B514" s="24" t="s">
        <v>1097</v>
      </c>
      <c r="C514" s="25">
        <v>275704.9</v>
      </c>
      <c r="D514" s="25">
        <v>275519.41292000003</v>
      </c>
      <c r="E514" s="27">
        <f t="shared" si="15"/>
        <v>99.93272260304406</v>
      </c>
      <c r="F514" s="25">
        <v>345008.38764</v>
      </c>
      <c r="G514" s="27">
        <f t="shared" si="16"/>
        <v>79.8587578709801</v>
      </c>
    </row>
    <row r="515" spans="1:7" ht="60">
      <c r="A515" s="28" t="s">
        <v>494</v>
      </c>
      <c r="B515" s="24" t="s">
        <v>1098</v>
      </c>
      <c r="C515" s="25">
        <v>420986</v>
      </c>
      <c r="D515" s="25">
        <v>420951.42208</v>
      </c>
      <c r="E515" s="27">
        <f t="shared" si="15"/>
        <v>99.99178644420479</v>
      </c>
      <c r="F515" s="25">
        <v>419530.41808</v>
      </c>
      <c r="G515" s="27">
        <f t="shared" si="16"/>
        <v>100.33871298450856</v>
      </c>
    </row>
    <row r="516" spans="1:7" ht="72">
      <c r="A516" s="28" t="s">
        <v>495</v>
      </c>
      <c r="B516" s="24" t="s">
        <v>1099</v>
      </c>
      <c r="C516" s="25">
        <v>420986</v>
      </c>
      <c r="D516" s="25">
        <v>420951.42208</v>
      </c>
      <c r="E516" s="27">
        <f t="shared" si="15"/>
        <v>99.99178644420479</v>
      </c>
      <c r="F516" s="25">
        <v>419530.41808</v>
      </c>
      <c r="G516" s="27">
        <f t="shared" si="16"/>
        <v>100.33871298450856</v>
      </c>
    </row>
    <row r="517" spans="1:7" ht="72">
      <c r="A517" s="28" t="s">
        <v>496</v>
      </c>
      <c r="B517" s="24" t="s">
        <v>1100</v>
      </c>
      <c r="C517" s="25">
        <v>254274.8</v>
      </c>
      <c r="D517" s="25">
        <v>236813.30651</v>
      </c>
      <c r="E517" s="27">
        <f t="shared" si="15"/>
        <v>93.13282578926422</v>
      </c>
      <c r="F517" s="25">
        <v>239492.46188999998</v>
      </c>
      <c r="G517" s="27">
        <f t="shared" si="16"/>
        <v>98.88131953763516</v>
      </c>
    </row>
    <row r="518" spans="1:7" ht="72">
      <c r="A518" s="28" t="s">
        <v>497</v>
      </c>
      <c r="B518" s="24" t="s">
        <v>1101</v>
      </c>
      <c r="C518" s="25">
        <v>254274.8</v>
      </c>
      <c r="D518" s="25">
        <v>236813.30651</v>
      </c>
      <c r="E518" s="27">
        <f t="shared" si="15"/>
        <v>93.13282578926422</v>
      </c>
      <c r="F518" s="25">
        <v>239492.46188999998</v>
      </c>
      <c r="G518" s="27">
        <f t="shared" si="16"/>
        <v>98.88131953763516</v>
      </c>
    </row>
    <row r="519" spans="1:7" ht="24">
      <c r="A519" s="28" t="s">
        <v>498</v>
      </c>
      <c r="B519" s="24" t="s">
        <v>1102</v>
      </c>
      <c r="C519" s="25">
        <v>14758.6</v>
      </c>
      <c r="D519" s="25">
        <v>14758.6</v>
      </c>
      <c r="E519" s="27">
        <f t="shared" si="15"/>
        <v>100</v>
      </c>
      <c r="F519" s="25">
        <v>27841.2</v>
      </c>
      <c r="G519" s="27">
        <f t="shared" si="16"/>
        <v>53.00992773300002</v>
      </c>
    </row>
    <row r="520" spans="1:7" ht="36">
      <c r="A520" s="28" t="s">
        <v>499</v>
      </c>
      <c r="B520" s="24" t="s">
        <v>1103</v>
      </c>
      <c r="C520" s="25">
        <v>14758.6</v>
      </c>
      <c r="D520" s="25">
        <v>14758.6</v>
      </c>
      <c r="E520" s="27">
        <f t="shared" si="15"/>
        <v>100</v>
      </c>
      <c r="F520" s="25">
        <v>27841.2</v>
      </c>
      <c r="G520" s="27">
        <f t="shared" si="16"/>
        <v>53.00992773300002</v>
      </c>
    </row>
    <row r="521" spans="1:7" ht="24">
      <c r="A521" s="28" t="s">
        <v>500</v>
      </c>
      <c r="B521" s="24" t="s">
        <v>1104</v>
      </c>
      <c r="C521" s="25">
        <v>95344.7</v>
      </c>
      <c r="D521" s="25">
        <v>93664.56354999999</v>
      </c>
      <c r="E521" s="27">
        <f t="shared" si="15"/>
        <v>98.23782921337</v>
      </c>
      <c r="F521" s="25">
        <v>75026.96386</v>
      </c>
      <c r="G521" s="27">
        <f t="shared" si="16"/>
        <v>124.84120205740655</v>
      </c>
    </row>
    <row r="522" spans="1:8" ht="12.75">
      <c r="A522" s="28" t="s">
        <v>501</v>
      </c>
      <c r="B522" s="24" t="s">
        <v>1105</v>
      </c>
      <c r="C522" s="25">
        <f>C547+C548+C549+C551+C553+C555+C556+C558+C560+C561</f>
        <v>1669049.8620600002</v>
      </c>
      <c r="D522" s="25">
        <v>1589193.6636199998</v>
      </c>
      <c r="E522" s="27">
        <f t="shared" si="15"/>
        <v>95.21546957611925</v>
      </c>
      <c r="F522" s="25">
        <v>1847311.44872</v>
      </c>
      <c r="G522" s="27">
        <f t="shared" si="16"/>
        <v>86.02738129085652</v>
      </c>
      <c r="H522" s="36">
        <f>F523+F525+F526+F528+F529+F531+F533+F535+F537+F539+F540+F542+F544+F546+F547+F548+F549+F551+F555+F556+F558+F561</f>
        <v>1847311.44872</v>
      </c>
    </row>
    <row r="523" spans="1:7" ht="48">
      <c r="A523" s="28" t="s">
        <v>1553</v>
      </c>
      <c r="B523" s="24" t="s">
        <v>1554</v>
      </c>
      <c r="C523" s="25">
        <v>0</v>
      </c>
      <c r="D523" s="25">
        <v>0</v>
      </c>
      <c r="E523" s="27">
        <v>0</v>
      </c>
      <c r="F523" s="25">
        <v>117369.98791</v>
      </c>
      <c r="G523" s="27">
        <v>0</v>
      </c>
    </row>
    <row r="524" spans="1:7" ht="48">
      <c r="A524" s="28" t="s">
        <v>1555</v>
      </c>
      <c r="B524" s="24" t="s">
        <v>1556</v>
      </c>
      <c r="C524" s="25">
        <v>0</v>
      </c>
      <c r="D524" s="25">
        <v>0</v>
      </c>
      <c r="E524" s="27">
        <v>0</v>
      </c>
      <c r="F524" s="25">
        <v>117369.98791</v>
      </c>
      <c r="G524" s="27">
        <v>0</v>
      </c>
    </row>
    <row r="525" spans="1:7" ht="36">
      <c r="A525" s="28" t="s">
        <v>1557</v>
      </c>
      <c r="B525" s="24" t="s">
        <v>1558</v>
      </c>
      <c r="C525" s="25">
        <v>0</v>
      </c>
      <c r="D525" s="25">
        <v>0</v>
      </c>
      <c r="E525" s="27">
        <v>0</v>
      </c>
      <c r="F525" s="25">
        <v>200</v>
      </c>
      <c r="G525" s="27">
        <v>0</v>
      </c>
    </row>
    <row r="526" spans="1:7" ht="48">
      <c r="A526" s="28" t="s">
        <v>1559</v>
      </c>
      <c r="B526" s="24" t="s">
        <v>1560</v>
      </c>
      <c r="C526" s="25">
        <v>0</v>
      </c>
      <c r="D526" s="25">
        <v>0</v>
      </c>
      <c r="E526" s="27">
        <v>0</v>
      </c>
      <c r="F526" s="25">
        <v>394</v>
      </c>
      <c r="G526" s="27">
        <v>0</v>
      </c>
    </row>
    <row r="527" spans="1:7" ht="48">
      <c r="A527" s="28" t="s">
        <v>1561</v>
      </c>
      <c r="B527" s="24" t="s">
        <v>1562</v>
      </c>
      <c r="C527" s="25">
        <v>0</v>
      </c>
      <c r="D527" s="25">
        <v>0</v>
      </c>
      <c r="E527" s="27">
        <v>0</v>
      </c>
      <c r="F527" s="25">
        <v>394</v>
      </c>
      <c r="G527" s="27">
        <v>0</v>
      </c>
    </row>
    <row r="528" spans="1:7" ht="36">
      <c r="A528" s="28" t="s">
        <v>1563</v>
      </c>
      <c r="B528" s="24" t="s">
        <v>1564</v>
      </c>
      <c r="C528" s="25">
        <v>0</v>
      </c>
      <c r="D528" s="25">
        <v>0</v>
      </c>
      <c r="E528" s="27">
        <v>0</v>
      </c>
      <c r="F528" s="25">
        <v>10</v>
      </c>
      <c r="G528" s="27">
        <v>0</v>
      </c>
    </row>
    <row r="529" spans="1:7" ht="48">
      <c r="A529" s="28" t="s">
        <v>1565</v>
      </c>
      <c r="B529" s="24" t="s">
        <v>1566</v>
      </c>
      <c r="C529" s="25">
        <v>0</v>
      </c>
      <c r="D529" s="25">
        <v>0</v>
      </c>
      <c r="E529" s="27">
        <v>0</v>
      </c>
      <c r="F529" s="25">
        <v>1700.985</v>
      </c>
      <c r="G529" s="27">
        <v>0</v>
      </c>
    </row>
    <row r="530" spans="1:7" ht="60">
      <c r="A530" s="28" t="s">
        <v>1567</v>
      </c>
      <c r="B530" s="24" t="s">
        <v>1568</v>
      </c>
      <c r="C530" s="25">
        <v>0</v>
      </c>
      <c r="D530" s="25">
        <v>0</v>
      </c>
      <c r="E530" s="27">
        <v>0</v>
      </c>
      <c r="F530" s="25">
        <v>1700.985</v>
      </c>
      <c r="G530" s="27">
        <v>0</v>
      </c>
    </row>
    <row r="531" spans="1:7" ht="72">
      <c r="A531" s="28" t="s">
        <v>1569</v>
      </c>
      <c r="B531" s="24" t="s">
        <v>1570</v>
      </c>
      <c r="C531" s="25">
        <v>0</v>
      </c>
      <c r="D531" s="25">
        <v>0</v>
      </c>
      <c r="E531" s="27">
        <v>0</v>
      </c>
      <c r="F531" s="25">
        <v>2024</v>
      </c>
      <c r="G531" s="27">
        <v>0</v>
      </c>
    </row>
    <row r="532" spans="1:7" ht="72">
      <c r="A532" s="28" t="s">
        <v>1571</v>
      </c>
      <c r="B532" s="24" t="s">
        <v>1572</v>
      </c>
      <c r="C532" s="25">
        <v>0</v>
      </c>
      <c r="D532" s="25">
        <v>0</v>
      </c>
      <c r="E532" s="27">
        <v>0</v>
      </c>
      <c r="F532" s="25">
        <v>2024</v>
      </c>
      <c r="G532" s="27">
        <v>0</v>
      </c>
    </row>
    <row r="533" spans="1:7" ht="36">
      <c r="A533" s="28" t="s">
        <v>1573</v>
      </c>
      <c r="B533" s="24" t="s">
        <v>1574</v>
      </c>
      <c r="C533" s="25">
        <v>0</v>
      </c>
      <c r="D533" s="25">
        <v>0</v>
      </c>
      <c r="E533" s="27">
        <v>0</v>
      </c>
      <c r="F533" s="25">
        <v>1800</v>
      </c>
      <c r="G533" s="27">
        <v>0</v>
      </c>
    </row>
    <row r="534" spans="1:7" ht="48">
      <c r="A534" s="28" t="s">
        <v>1575</v>
      </c>
      <c r="B534" s="24" t="s">
        <v>1576</v>
      </c>
      <c r="C534" s="25">
        <v>0</v>
      </c>
      <c r="D534" s="25">
        <v>0</v>
      </c>
      <c r="E534" s="27">
        <v>0</v>
      </c>
      <c r="F534" s="25">
        <v>1800</v>
      </c>
      <c r="G534" s="27">
        <v>0</v>
      </c>
    </row>
    <row r="535" spans="1:7" ht="48">
      <c r="A535" s="28" t="s">
        <v>1577</v>
      </c>
      <c r="B535" s="24" t="s">
        <v>1578</v>
      </c>
      <c r="C535" s="25">
        <v>0</v>
      </c>
      <c r="D535" s="25">
        <v>0</v>
      </c>
      <c r="E535" s="27">
        <v>0</v>
      </c>
      <c r="F535" s="25">
        <v>600</v>
      </c>
      <c r="G535" s="27">
        <v>0</v>
      </c>
    </row>
    <row r="536" spans="1:7" ht="48">
      <c r="A536" s="28" t="s">
        <v>1579</v>
      </c>
      <c r="B536" s="24" t="s">
        <v>1580</v>
      </c>
      <c r="C536" s="25">
        <v>0</v>
      </c>
      <c r="D536" s="25">
        <v>0</v>
      </c>
      <c r="E536" s="27">
        <v>0</v>
      </c>
      <c r="F536" s="25">
        <v>600</v>
      </c>
      <c r="G536" s="27">
        <v>0</v>
      </c>
    </row>
    <row r="537" spans="1:7" ht="96">
      <c r="A537" s="28" t="s">
        <v>1581</v>
      </c>
      <c r="B537" s="24" t="s">
        <v>1582</v>
      </c>
      <c r="C537" s="25">
        <v>0</v>
      </c>
      <c r="D537" s="25">
        <v>0</v>
      </c>
      <c r="E537" s="27">
        <v>0</v>
      </c>
      <c r="F537" s="25">
        <v>4593.2</v>
      </c>
      <c r="G537" s="27">
        <v>0</v>
      </c>
    </row>
    <row r="538" spans="1:7" ht="96">
      <c r="A538" s="28" t="s">
        <v>1583</v>
      </c>
      <c r="B538" s="24" t="s">
        <v>1584</v>
      </c>
      <c r="C538" s="25">
        <v>0</v>
      </c>
      <c r="D538" s="25">
        <v>0</v>
      </c>
      <c r="E538" s="27">
        <v>0</v>
      </c>
      <c r="F538" s="25">
        <v>4593.2</v>
      </c>
      <c r="G538" s="27">
        <v>0</v>
      </c>
    </row>
    <row r="539" spans="1:7" ht="108">
      <c r="A539" s="28" t="s">
        <v>1585</v>
      </c>
      <c r="B539" s="24" t="s">
        <v>1586</v>
      </c>
      <c r="C539" s="25">
        <v>0</v>
      </c>
      <c r="D539" s="25">
        <v>0</v>
      </c>
      <c r="E539" s="27">
        <v>0</v>
      </c>
      <c r="F539" s="25">
        <v>29570.408199999998</v>
      </c>
      <c r="G539" s="27">
        <v>0</v>
      </c>
    </row>
    <row r="540" spans="1:7" ht="24">
      <c r="A540" s="28" t="s">
        <v>1587</v>
      </c>
      <c r="B540" s="24" t="s">
        <v>1588</v>
      </c>
      <c r="C540" s="25">
        <v>0</v>
      </c>
      <c r="D540" s="25">
        <v>0</v>
      </c>
      <c r="E540" s="27">
        <v>0</v>
      </c>
      <c r="F540" s="25">
        <v>951</v>
      </c>
      <c r="G540" s="27">
        <v>0</v>
      </c>
    </row>
    <row r="541" spans="1:7" ht="36">
      <c r="A541" s="28" t="s">
        <v>1589</v>
      </c>
      <c r="B541" s="24" t="s">
        <v>1590</v>
      </c>
      <c r="C541" s="25">
        <v>0</v>
      </c>
      <c r="D541" s="25">
        <v>0</v>
      </c>
      <c r="E541" s="27">
        <v>0</v>
      </c>
      <c r="F541" s="25">
        <v>951</v>
      </c>
      <c r="G541" s="27">
        <v>0</v>
      </c>
    </row>
    <row r="542" spans="1:7" ht="36">
      <c r="A542" s="28" t="s">
        <v>1591</v>
      </c>
      <c r="B542" s="24" t="s">
        <v>1592</v>
      </c>
      <c r="C542" s="25">
        <v>0</v>
      </c>
      <c r="D542" s="25">
        <v>0</v>
      </c>
      <c r="E542" s="27">
        <v>0</v>
      </c>
      <c r="F542" s="25">
        <v>25159.3828</v>
      </c>
      <c r="G542" s="27">
        <v>0</v>
      </c>
    </row>
    <row r="543" spans="1:7" ht="48">
      <c r="A543" s="28" t="s">
        <v>1593</v>
      </c>
      <c r="B543" s="24" t="s">
        <v>1594</v>
      </c>
      <c r="C543" s="25">
        <v>0</v>
      </c>
      <c r="D543" s="25">
        <v>0</v>
      </c>
      <c r="E543" s="27">
        <v>0</v>
      </c>
      <c r="F543" s="25">
        <v>25159.3828</v>
      </c>
      <c r="G543" s="27">
        <v>0</v>
      </c>
    </row>
    <row r="544" spans="1:7" ht="48">
      <c r="A544" s="28" t="s">
        <v>1595</v>
      </c>
      <c r="B544" s="24" t="s">
        <v>1596</v>
      </c>
      <c r="C544" s="25">
        <v>0</v>
      </c>
      <c r="D544" s="25">
        <v>0</v>
      </c>
      <c r="E544" s="27">
        <v>0</v>
      </c>
      <c r="F544" s="25">
        <v>489.64</v>
      </c>
      <c r="G544" s="27">
        <v>0</v>
      </c>
    </row>
    <row r="545" spans="1:7" ht="60">
      <c r="A545" s="28" t="s">
        <v>1597</v>
      </c>
      <c r="B545" s="24" t="s">
        <v>1598</v>
      </c>
      <c r="C545" s="25">
        <v>0</v>
      </c>
      <c r="D545" s="25">
        <v>0</v>
      </c>
      <c r="E545" s="27">
        <v>0</v>
      </c>
      <c r="F545" s="25">
        <v>489.64</v>
      </c>
      <c r="G545" s="27">
        <v>0</v>
      </c>
    </row>
    <row r="546" spans="1:7" ht="48">
      <c r="A546" s="28" t="s">
        <v>1599</v>
      </c>
      <c r="B546" s="24" t="s">
        <v>1600</v>
      </c>
      <c r="C546" s="25">
        <v>0</v>
      </c>
      <c r="D546" s="25">
        <v>0</v>
      </c>
      <c r="E546" s="27">
        <v>0</v>
      </c>
      <c r="F546" s="25">
        <v>20546.164800000002</v>
      </c>
      <c r="G546" s="27">
        <v>0</v>
      </c>
    </row>
    <row r="547" spans="1:7" ht="60">
      <c r="A547" s="28" t="s">
        <v>502</v>
      </c>
      <c r="B547" s="24" t="s">
        <v>1106</v>
      </c>
      <c r="C547" s="25">
        <v>9160.5</v>
      </c>
      <c r="D547" s="25">
        <v>9160.5</v>
      </c>
      <c r="E547" s="27">
        <f t="shared" si="15"/>
        <v>100</v>
      </c>
      <c r="F547" s="25">
        <v>276028.02125</v>
      </c>
      <c r="G547" s="27">
        <f t="shared" si="16"/>
        <v>3.3186848054470848</v>
      </c>
    </row>
    <row r="548" spans="1:7" ht="36">
      <c r="A548" s="28" t="s">
        <v>503</v>
      </c>
      <c r="B548" s="24" t="s">
        <v>1107</v>
      </c>
      <c r="C548" s="25">
        <v>18000</v>
      </c>
      <c r="D548" s="25">
        <v>15636.13956</v>
      </c>
      <c r="E548" s="27">
        <f t="shared" si="15"/>
        <v>86.867442</v>
      </c>
      <c r="F548" s="25">
        <v>18000</v>
      </c>
      <c r="G548" s="27">
        <f t="shared" si="16"/>
        <v>86.867442</v>
      </c>
    </row>
    <row r="549" spans="1:7" ht="36">
      <c r="A549" s="28" t="s">
        <v>504</v>
      </c>
      <c r="B549" s="24" t="s">
        <v>1108</v>
      </c>
      <c r="C549" s="25">
        <v>7280.3</v>
      </c>
      <c r="D549" s="25">
        <v>7253.30056</v>
      </c>
      <c r="E549" s="27">
        <f t="shared" si="15"/>
        <v>99.62914385396205</v>
      </c>
      <c r="F549" s="25">
        <v>6597.69604</v>
      </c>
      <c r="G549" s="27">
        <f t="shared" si="16"/>
        <v>109.9368706291598</v>
      </c>
    </row>
    <row r="550" spans="1:7" ht="36">
      <c r="A550" s="28" t="s">
        <v>505</v>
      </c>
      <c r="B550" s="24" t="s">
        <v>1109</v>
      </c>
      <c r="C550" s="25">
        <v>7280.3</v>
      </c>
      <c r="D550" s="25">
        <v>7253.30056</v>
      </c>
      <c r="E550" s="27">
        <f t="shared" si="15"/>
        <v>99.62914385396205</v>
      </c>
      <c r="F550" s="25">
        <v>6597.69604</v>
      </c>
      <c r="G550" s="27">
        <f t="shared" si="16"/>
        <v>109.9368706291598</v>
      </c>
    </row>
    <row r="551" spans="1:7" ht="36">
      <c r="A551" s="28" t="s">
        <v>506</v>
      </c>
      <c r="B551" s="24" t="s">
        <v>1110</v>
      </c>
      <c r="C551" s="25">
        <v>2284.86206</v>
      </c>
      <c r="D551" s="25">
        <v>2284.86206</v>
      </c>
      <c r="E551" s="27">
        <f t="shared" si="15"/>
        <v>100</v>
      </c>
      <c r="F551" s="25">
        <v>3221.26085</v>
      </c>
      <c r="G551" s="27">
        <f t="shared" si="16"/>
        <v>70.93067486291896</v>
      </c>
    </row>
    <row r="552" spans="1:7" ht="36">
      <c r="A552" s="28" t="s">
        <v>507</v>
      </c>
      <c r="B552" s="24" t="s">
        <v>1111</v>
      </c>
      <c r="C552" s="25">
        <v>2284.86206</v>
      </c>
      <c r="D552" s="25">
        <v>2284.86206</v>
      </c>
      <c r="E552" s="27">
        <f t="shared" si="15"/>
        <v>100</v>
      </c>
      <c r="F552" s="25">
        <v>3221.26085</v>
      </c>
      <c r="G552" s="27">
        <f t="shared" si="16"/>
        <v>70.93067486291896</v>
      </c>
    </row>
    <row r="553" spans="1:7" ht="36">
      <c r="A553" s="28" t="s">
        <v>508</v>
      </c>
      <c r="B553" s="24" t="s">
        <v>1112</v>
      </c>
      <c r="C553" s="25">
        <v>88546.2</v>
      </c>
      <c r="D553" s="25">
        <v>88070.88952</v>
      </c>
      <c r="E553" s="27">
        <f t="shared" si="15"/>
        <v>99.46320623584073</v>
      </c>
      <c r="F553" s="25">
        <v>0</v>
      </c>
      <c r="G553" s="27">
        <v>0</v>
      </c>
    </row>
    <row r="554" spans="1:7" ht="36">
      <c r="A554" s="28" t="s">
        <v>509</v>
      </c>
      <c r="B554" s="24" t="s">
        <v>1113</v>
      </c>
      <c r="C554" s="25">
        <v>88546.2</v>
      </c>
      <c r="D554" s="25">
        <v>88070.88952</v>
      </c>
      <c r="E554" s="27">
        <f t="shared" si="15"/>
        <v>99.46320623584073</v>
      </c>
      <c r="F554" s="25">
        <v>0</v>
      </c>
      <c r="G554" s="27">
        <v>0</v>
      </c>
    </row>
    <row r="555" spans="1:7" ht="84">
      <c r="A555" s="28" t="s">
        <v>510</v>
      </c>
      <c r="B555" s="24" t="s">
        <v>1114</v>
      </c>
      <c r="C555" s="25">
        <v>125</v>
      </c>
      <c r="D555" s="25">
        <v>119.94444</v>
      </c>
      <c r="E555" s="27">
        <f t="shared" si="15"/>
        <v>95.955552</v>
      </c>
      <c r="F555" s="25">
        <v>38.499559999999995</v>
      </c>
      <c r="G555" s="27" t="s">
        <v>1631</v>
      </c>
    </row>
    <row r="556" spans="1:7" ht="60">
      <c r="A556" s="28" t="s">
        <v>511</v>
      </c>
      <c r="B556" s="24" t="s">
        <v>1115</v>
      </c>
      <c r="C556" s="25">
        <v>479.9</v>
      </c>
      <c r="D556" s="25">
        <v>479.82140999999996</v>
      </c>
      <c r="E556" s="27">
        <f t="shared" si="15"/>
        <v>99.98362367159824</v>
      </c>
      <c r="F556" s="25">
        <v>12824.3255</v>
      </c>
      <c r="G556" s="27">
        <f t="shared" si="16"/>
        <v>3.7414943187460423</v>
      </c>
    </row>
    <row r="557" spans="1:7" ht="60">
      <c r="A557" s="28" t="s">
        <v>512</v>
      </c>
      <c r="B557" s="24" t="s">
        <v>1116</v>
      </c>
      <c r="C557" s="25">
        <v>479.9</v>
      </c>
      <c r="D557" s="25">
        <v>479.82140999999996</v>
      </c>
      <c r="E557" s="27">
        <f t="shared" si="15"/>
        <v>99.98362367159824</v>
      </c>
      <c r="F557" s="25">
        <v>12824.3255</v>
      </c>
      <c r="G557" s="27">
        <f t="shared" si="16"/>
        <v>3.7414943187460423</v>
      </c>
    </row>
    <row r="558" spans="1:7" ht="24">
      <c r="A558" s="28" t="s">
        <v>513</v>
      </c>
      <c r="B558" s="24" t="s">
        <v>1117</v>
      </c>
      <c r="C558" s="25">
        <v>1026929.3</v>
      </c>
      <c r="D558" s="25">
        <v>441224.40606999997</v>
      </c>
      <c r="E558" s="27">
        <f t="shared" si="15"/>
        <v>42.965412134019346</v>
      </c>
      <c r="F558" s="25">
        <v>975192.8768099999</v>
      </c>
      <c r="G558" s="27">
        <f t="shared" si="16"/>
        <v>45.24483479753362</v>
      </c>
    </row>
    <row r="559" spans="1:7" ht="36">
      <c r="A559" s="28" t="s">
        <v>514</v>
      </c>
      <c r="B559" s="24" t="s">
        <v>1118</v>
      </c>
      <c r="C559" s="25">
        <v>1026929.3</v>
      </c>
      <c r="D559" s="25">
        <v>441224.40606999997</v>
      </c>
      <c r="E559" s="27">
        <f t="shared" si="15"/>
        <v>42.965412134019346</v>
      </c>
      <c r="F559" s="25">
        <v>975192.8768099999</v>
      </c>
      <c r="G559" s="27">
        <f t="shared" si="16"/>
        <v>45.24483479753362</v>
      </c>
    </row>
    <row r="560" spans="1:7" ht="108">
      <c r="A560" s="28" t="s">
        <v>515</v>
      </c>
      <c r="B560" s="24" t="s">
        <v>1119</v>
      </c>
      <c r="C560" s="25">
        <v>2041.8</v>
      </c>
      <c r="D560" s="25">
        <v>2041.8</v>
      </c>
      <c r="E560" s="27">
        <f t="shared" si="15"/>
        <v>100</v>
      </c>
      <c r="F560" s="25"/>
      <c r="G560" s="27">
        <v>0</v>
      </c>
    </row>
    <row r="561" spans="1:7" ht="12.75">
      <c r="A561" s="28" t="s">
        <v>516</v>
      </c>
      <c r="B561" s="24" t="s">
        <v>1120</v>
      </c>
      <c r="C561" s="25">
        <v>514202</v>
      </c>
      <c r="D561" s="25">
        <v>1022922</v>
      </c>
      <c r="E561" s="27">
        <f t="shared" si="15"/>
        <v>198.93388201523913</v>
      </c>
      <c r="F561" s="25">
        <v>350000</v>
      </c>
      <c r="G561" s="27" t="s">
        <v>1631</v>
      </c>
    </row>
    <row r="562" spans="1:7" ht="24">
      <c r="A562" s="28" t="s">
        <v>517</v>
      </c>
      <c r="B562" s="24" t="s">
        <v>1121</v>
      </c>
      <c r="C562" s="25">
        <v>0</v>
      </c>
      <c r="D562" s="25">
        <v>508722</v>
      </c>
      <c r="E562" s="27">
        <v>0</v>
      </c>
      <c r="F562" s="25">
        <v>350000</v>
      </c>
      <c r="G562" s="27">
        <f t="shared" si="16"/>
        <v>145.34914285714285</v>
      </c>
    </row>
    <row r="563" spans="1:7" ht="24">
      <c r="A563" s="28" t="s">
        <v>518</v>
      </c>
      <c r="B563" s="24" t="s">
        <v>1122</v>
      </c>
      <c r="C563" s="25">
        <v>514200</v>
      </c>
      <c r="D563" s="25">
        <v>514200</v>
      </c>
      <c r="E563" s="27">
        <f t="shared" si="15"/>
        <v>100</v>
      </c>
      <c r="F563" s="25">
        <v>0</v>
      </c>
      <c r="G563" s="27">
        <v>0</v>
      </c>
    </row>
    <row r="564" spans="1:7" ht="24">
      <c r="A564" s="28" t="s">
        <v>519</v>
      </c>
      <c r="B564" s="24" t="s">
        <v>1123</v>
      </c>
      <c r="C564" s="25">
        <v>2</v>
      </c>
      <c r="D564" s="25">
        <v>0</v>
      </c>
      <c r="E564" s="27">
        <f aca="true" t="shared" si="17" ref="E564:E625">D564/C564*100</f>
        <v>0</v>
      </c>
      <c r="F564" s="25">
        <v>0</v>
      </c>
      <c r="G564" s="27">
        <v>0</v>
      </c>
    </row>
    <row r="565" spans="1:7" ht="36">
      <c r="A565" s="53" t="s">
        <v>520</v>
      </c>
      <c r="B565" s="41" t="s">
        <v>1124</v>
      </c>
      <c r="C565" s="42">
        <v>37116</v>
      </c>
      <c r="D565" s="42">
        <v>0</v>
      </c>
      <c r="E565" s="39">
        <f t="shared" si="17"/>
        <v>0</v>
      </c>
      <c r="F565" s="42">
        <v>779103.30721</v>
      </c>
      <c r="G565" s="39">
        <f aca="true" t="shared" si="18" ref="G564:G625">D565/F565*100</f>
        <v>0</v>
      </c>
    </row>
    <row r="566" spans="1:7" ht="24">
      <c r="A566" s="28" t="s">
        <v>521</v>
      </c>
      <c r="B566" s="24" t="s">
        <v>1125</v>
      </c>
      <c r="C566" s="25">
        <v>37116</v>
      </c>
      <c r="D566" s="25">
        <v>0</v>
      </c>
      <c r="E566" s="27">
        <f t="shared" si="17"/>
        <v>0</v>
      </c>
      <c r="F566" s="25">
        <v>779070.51521</v>
      </c>
      <c r="G566" s="27">
        <f t="shared" si="18"/>
        <v>0</v>
      </c>
    </row>
    <row r="567" spans="1:7" ht="60">
      <c r="A567" s="28" t="s">
        <v>1601</v>
      </c>
      <c r="B567" s="24" t="s">
        <v>1602</v>
      </c>
      <c r="C567" s="25">
        <v>0</v>
      </c>
      <c r="D567" s="25">
        <v>0</v>
      </c>
      <c r="E567" s="27">
        <v>0</v>
      </c>
      <c r="F567" s="25">
        <v>-36.16012</v>
      </c>
      <c r="G567" s="27">
        <v>0</v>
      </c>
    </row>
    <row r="568" spans="1:7" ht="84">
      <c r="A568" s="28" t="s">
        <v>522</v>
      </c>
      <c r="B568" s="24" t="s">
        <v>1126</v>
      </c>
      <c r="C568" s="25">
        <v>37116</v>
      </c>
      <c r="D568" s="25">
        <v>0</v>
      </c>
      <c r="E568" s="27">
        <f t="shared" si="17"/>
        <v>0</v>
      </c>
      <c r="F568" s="25">
        <v>779106.67533</v>
      </c>
      <c r="G568" s="27">
        <f t="shared" si="18"/>
        <v>0</v>
      </c>
    </row>
    <row r="569" spans="1:7" ht="24">
      <c r="A569" s="28" t="s">
        <v>1603</v>
      </c>
      <c r="B569" s="24" t="s">
        <v>1604</v>
      </c>
      <c r="C569" s="25">
        <v>0</v>
      </c>
      <c r="D569" s="25">
        <v>0</v>
      </c>
      <c r="E569" s="27">
        <v>0</v>
      </c>
      <c r="F569" s="25">
        <v>32.792</v>
      </c>
      <c r="G569" s="27">
        <v>0</v>
      </c>
    </row>
    <row r="570" spans="1:7" ht="24">
      <c r="A570" s="28" t="s">
        <v>1605</v>
      </c>
      <c r="B570" s="24" t="s">
        <v>1606</v>
      </c>
      <c r="C570" s="25">
        <v>0</v>
      </c>
      <c r="D570" s="25">
        <v>0</v>
      </c>
      <c r="E570" s="27">
        <v>0</v>
      </c>
      <c r="F570" s="25">
        <v>32.792</v>
      </c>
      <c r="G570" s="27">
        <v>0</v>
      </c>
    </row>
    <row r="571" spans="1:7" ht="24">
      <c r="A571" s="53" t="s">
        <v>523</v>
      </c>
      <c r="B571" s="41" t="s">
        <v>1127</v>
      </c>
      <c r="C571" s="42">
        <v>32586.38731</v>
      </c>
      <c r="D571" s="42">
        <v>61273.09901</v>
      </c>
      <c r="E571" s="39">
        <f t="shared" si="17"/>
        <v>188.03280777061383</v>
      </c>
      <c r="F571" s="42">
        <v>19645.11528</v>
      </c>
      <c r="G571" s="39" t="s">
        <v>1631</v>
      </c>
    </row>
    <row r="572" spans="1:7" ht="24">
      <c r="A572" s="28" t="s">
        <v>524</v>
      </c>
      <c r="B572" s="24" t="s">
        <v>1128</v>
      </c>
      <c r="C572" s="25">
        <v>7065.5</v>
      </c>
      <c r="D572" s="25">
        <v>7065.45</v>
      </c>
      <c r="E572" s="27">
        <f t="shared" si="17"/>
        <v>99.99929233599887</v>
      </c>
      <c r="F572" s="25">
        <v>0</v>
      </c>
      <c r="G572" s="27">
        <v>0</v>
      </c>
    </row>
    <row r="573" spans="1:7" ht="24">
      <c r="A573" s="28" t="s">
        <v>525</v>
      </c>
      <c r="B573" s="24" t="s">
        <v>1129</v>
      </c>
      <c r="C573" s="25">
        <v>7065.5</v>
      </c>
      <c r="D573" s="25">
        <v>7065.45</v>
      </c>
      <c r="E573" s="27">
        <f t="shared" si="17"/>
        <v>99.99929233599887</v>
      </c>
      <c r="F573" s="25">
        <v>0</v>
      </c>
      <c r="G573" s="27">
        <v>0</v>
      </c>
    </row>
    <row r="574" spans="1:7" ht="24">
      <c r="A574" s="28" t="s">
        <v>526</v>
      </c>
      <c r="B574" s="24" t="s">
        <v>1130</v>
      </c>
      <c r="C574" s="25">
        <v>13909.60153</v>
      </c>
      <c r="D574" s="25">
        <v>43508.68522</v>
      </c>
      <c r="E574" s="27" t="s">
        <v>1631</v>
      </c>
      <c r="F574" s="25">
        <v>2386.35837</v>
      </c>
      <c r="G574" s="27" t="s">
        <v>1631</v>
      </c>
    </row>
    <row r="575" spans="1:7" ht="24">
      <c r="A575" s="28" t="s">
        <v>527</v>
      </c>
      <c r="B575" s="24" t="s">
        <v>1131</v>
      </c>
      <c r="C575" s="25">
        <v>1487.3984699999999</v>
      </c>
      <c r="D575" s="25">
        <v>1346.30907</v>
      </c>
      <c r="E575" s="27">
        <f t="shared" si="17"/>
        <v>90.51435087196238</v>
      </c>
      <c r="F575" s="25">
        <v>1750.886</v>
      </c>
      <c r="G575" s="27">
        <f t="shared" si="18"/>
        <v>76.89301702109675</v>
      </c>
    </row>
    <row r="576" spans="1:7" ht="36">
      <c r="A576" s="28" t="s">
        <v>528</v>
      </c>
      <c r="B576" s="24" t="s">
        <v>1132</v>
      </c>
      <c r="C576" s="25">
        <v>900</v>
      </c>
      <c r="D576" s="25">
        <v>967.1151</v>
      </c>
      <c r="E576" s="27">
        <f t="shared" si="17"/>
        <v>107.45723333333332</v>
      </c>
      <c r="F576" s="25">
        <v>414.7673</v>
      </c>
      <c r="G576" s="27" t="s">
        <v>1631</v>
      </c>
    </row>
    <row r="577" spans="1:7" ht="24">
      <c r="A577" s="28" t="s">
        <v>529</v>
      </c>
      <c r="B577" s="24" t="s">
        <v>1133</v>
      </c>
      <c r="C577" s="25">
        <v>11522.20306</v>
      </c>
      <c r="D577" s="25">
        <v>41195.261049999994</v>
      </c>
      <c r="E577" s="27" t="s">
        <v>1631</v>
      </c>
      <c r="F577" s="25">
        <v>220.70507</v>
      </c>
      <c r="G577" s="27" t="s">
        <v>1631</v>
      </c>
    </row>
    <row r="578" spans="1:7" ht="24">
      <c r="A578" s="28" t="s">
        <v>530</v>
      </c>
      <c r="B578" s="24" t="s">
        <v>1134</v>
      </c>
      <c r="C578" s="25">
        <v>1305.404</v>
      </c>
      <c r="D578" s="25">
        <v>1298.904</v>
      </c>
      <c r="E578" s="27">
        <f t="shared" si="17"/>
        <v>99.50206985730088</v>
      </c>
      <c r="F578" s="25">
        <v>1411.4</v>
      </c>
      <c r="G578" s="27">
        <f t="shared" si="18"/>
        <v>92.02947428085588</v>
      </c>
    </row>
    <row r="579" spans="1:7" ht="24">
      <c r="A579" s="28" t="s">
        <v>531</v>
      </c>
      <c r="B579" s="24" t="s">
        <v>1135</v>
      </c>
      <c r="C579" s="25">
        <v>7764.80776</v>
      </c>
      <c r="D579" s="25">
        <v>7457.14171</v>
      </c>
      <c r="E579" s="27">
        <f t="shared" si="17"/>
        <v>96.03768619250401</v>
      </c>
      <c r="F579" s="25">
        <v>13860.75327</v>
      </c>
      <c r="G579" s="27">
        <f t="shared" si="18"/>
        <v>53.80040727036187</v>
      </c>
    </row>
    <row r="580" spans="1:7" ht="24">
      <c r="A580" s="28" t="s">
        <v>532</v>
      </c>
      <c r="B580" s="24" t="s">
        <v>1136</v>
      </c>
      <c r="C580" s="25">
        <v>2541.07402</v>
      </c>
      <c r="D580" s="25">
        <v>1942.9180800000001</v>
      </c>
      <c r="E580" s="27">
        <f t="shared" si="17"/>
        <v>76.46050704182163</v>
      </c>
      <c r="F580" s="25">
        <v>1986.6036399999998</v>
      </c>
      <c r="G580" s="27">
        <f t="shared" si="18"/>
        <v>97.80099265296828</v>
      </c>
    </row>
    <row r="581" spans="1:7" ht="24">
      <c r="A581" s="28" t="s">
        <v>533</v>
      </c>
      <c r="B581" s="24" t="s">
        <v>1137</v>
      </c>
      <c r="C581" s="25">
        <v>999.904</v>
      </c>
      <c r="D581" s="25">
        <v>999.904</v>
      </c>
      <c r="E581" s="27">
        <f t="shared" si="17"/>
        <v>100</v>
      </c>
      <c r="F581" s="25">
        <v>0</v>
      </c>
      <c r="G581" s="27">
        <v>0</v>
      </c>
    </row>
    <row r="582" spans="1:7" ht="36">
      <c r="A582" s="28" t="s">
        <v>1607</v>
      </c>
      <c r="B582" s="24" t="s">
        <v>1608</v>
      </c>
      <c r="C582" s="25">
        <v>0</v>
      </c>
      <c r="D582" s="25">
        <v>0</v>
      </c>
      <c r="E582" s="27">
        <v>0</v>
      </c>
      <c r="F582" s="25">
        <v>35</v>
      </c>
      <c r="G582" s="27">
        <f t="shared" si="18"/>
        <v>0</v>
      </c>
    </row>
    <row r="583" spans="1:7" ht="24">
      <c r="A583" s="28" t="s">
        <v>534</v>
      </c>
      <c r="B583" s="24" t="s">
        <v>1138</v>
      </c>
      <c r="C583" s="25">
        <v>305.5</v>
      </c>
      <c r="D583" s="25">
        <v>299</v>
      </c>
      <c r="E583" s="27">
        <f t="shared" si="17"/>
        <v>97.87234042553192</v>
      </c>
      <c r="F583" s="25">
        <v>1411.4</v>
      </c>
      <c r="G583" s="27">
        <f t="shared" si="18"/>
        <v>21.184639365169332</v>
      </c>
    </row>
    <row r="584" spans="1:7" ht="24">
      <c r="A584" s="28" t="s">
        <v>535</v>
      </c>
      <c r="B584" s="24" t="s">
        <v>1139</v>
      </c>
      <c r="C584" s="25">
        <v>7764.80776</v>
      </c>
      <c r="D584" s="25">
        <v>7457.14171</v>
      </c>
      <c r="E584" s="27">
        <f t="shared" si="17"/>
        <v>96.03768619250401</v>
      </c>
      <c r="F584" s="25">
        <v>13825.75327</v>
      </c>
      <c r="G584" s="27">
        <f t="shared" si="18"/>
        <v>53.936603412278316</v>
      </c>
    </row>
    <row r="585" spans="1:7" ht="24">
      <c r="A585" s="28" t="s">
        <v>536</v>
      </c>
      <c r="B585" s="24" t="s">
        <v>1140</v>
      </c>
      <c r="C585" s="25">
        <v>2541.07402</v>
      </c>
      <c r="D585" s="25">
        <v>1942.9180800000001</v>
      </c>
      <c r="E585" s="27">
        <f t="shared" si="17"/>
        <v>76.46050704182163</v>
      </c>
      <c r="F585" s="25">
        <v>1986.6036399999998</v>
      </c>
      <c r="G585" s="27">
        <f t="shared" si="18"/>
        <v>97.80099265296828</v>
      </c>
    </row>
    <row r="586" spans="1:7" ht="12.75">
      <c r="A586" s="53" t="s">
        <v>537</v>
      </c>
      <c r="B586" s="41" t="s">
        <v>1141</v>
      </c>
      <c r="C586" s="42">
        <v>68134.95228</v>
      </c>
      <c r="D586" s="42">
        <v>64354.29677</v>
      </c>
      <c r="E586" s="39">
        <f t="shared" si="17"/>
        <v>94.45122454263499</v>
      </c>
      <c r="F586" s="42">
        <v>50506.86271</v>
      </c>
      <c r="G586" s="39">
        <f t="shared" si="18"/>
        <v>127.41693567369074</v>
      </c>
    </row>
    <row r="587" spans="1:7" ht="24">
      <c r="A587" s="28" t="s">
        <v>538</v>
      </c>
      <c r="B587" s="24" t="s">
        <v>1142</v>
      </c>
      <c r="C587" s="25">
        <v>0</v>
      </c>
      <c r="D587" s="25">
        <v>334.84289</v>
      </c>
      <c r="E587" s="27">
        <v>0</v>
      </c>
      <c r="F587" s="25">
        <v>205.61929</v>
      </c>
      <c r="G587" s="27">
        <f t="shared" si="18"/>
        <v>162.84604912311488</v>
      </c>
    </row>
    <row r="588" spans="1:7" ht="36">
      <c r="A588" s="28" t="s">
        <v>539</v>
      </c>
      <c r="B588" s="24" t="s">
        <v>1143</v>
      </c>
      <c r="C588" s="25">
        <v>0</v>
      </c>
      <c r="D588" s="25">
        <v>5.988</v>
      </c>
      <c r="E588" s="27">
        <v>0</v>
      </c>
      <c r="F588" s="25">
        <v>53</v>
      </c>
      <c r="G588" s="27">
        <f t="shared" si="18"/>
        <v>11.298113207547171</v>
      </c>
    </row>
    <row r="589" spans="1:7" ht="24">
      <c r="A589" s="28" t="s">
        <v>538</v>
      </c>
      <c r="B589" s="24" t="s">
        <v>1144</v>
      </c>
      <c r="C589" s="25">
        <v>0</v>
      </c>
      <c r="D589" s="25">
        <v>328.85489</v>
      </c>
      <c r="E589" s="27">
        <v>0</v>
      </c>
      <c r="F589" s="25">
        <v>152.61929</v>
      </c>
      <c r="G589" s="27" t="s">
        <v>1631</v>
      </c>
    </row>
    <row r="590" spans="1:7" ht="12.75">
      <c r="A590" s="28" t="s">
        <v>540</v>
      </c>
      <c r="B590" s="24" t="s">
        <v>1145</v>
      </c>
      <c r="C590" s="25">
        <v>8019.69795</v>
      </c>
      <c r="D590" s="25">
        <v>6742.839400000001</v>
      </c>
      <c r="E590" s="27">
        <f t="shared" si="17"/>
        <v>84.07847081073672</v>
      </c>
      <c r="F590" s="25">
        <v>5814.22055</v>
      </c>
      <c r="G590" s="27">
        <f t="shared" si="18"/>
        <v>115.97151057505035</v>
      </c>
    </row>
    <row r="591" spans="1:7" ht="48">
      <c r="A591" s="28" t="s">
        <v>1609</v>
      </c>
      <c r="B591" s="24" t="s">
        <v>1610</v>
      </c>
      <c r="C591" s="25">
        <v>0</v>
      </c>
      <c r="D591" s="25">
        <v>0</v>
      </c>
      <c r="E591" s="27">
        <v>0</v>
      </c>
      <c r="F591" s="25">
        <v>600</v>
      </c>
      <c r="G591" s="27">
        <f t="shared" si="18"/>
        <v>0</v>
      </c>
    </row>
    <row r="592" spans="1:7" ht="36">
      <c r="A592" s="28" t="s">
        <v>541</v>
      </c>
      <c r="B592" s="24" t="s">
        <v>1146</v>
      </c>
      <c r="C592" s="25">
        <v>723</v>
      </c>
      <c r="D592" s="25">
        <v>510.71794</v>
      </c>
      <c r="E592" s="27">
        <f t="shared" si="17"/>
        <v>70.63871922544952</v>
      </c>
      <c r="F592" s="25">
        <v>695.20766</v>
      </c>
      <c r="G592" s="27">
        <f t="shared" si="18"/>
        <v>73.4626456791342</v>
      </c>
    </row>
    <row r="593" spans="1:7" ht="12.75">
      <c r="A593" s="28" t="s">
        <v>540</v>
      </c>
      <c r="B593" s="24" t="s">
        <v>1147</v>
      </c>
      <c r="C593" s="25">
        <v>7296.69795</v>
      </c>
      <c r="D593" s="25">
        <v>6232.12146</v>
      </c>
      <c r="E593" s="27">
        <f t="shared" si="17"/>
        <v>85.41016090709908</v>
      </c>
      <c r="F593" s="25">
        <v>4519.01289</v>
      </c>
      <c r="G593" s="27">
        <f t="shared" si="18"/>
        <v>137.90891089934468</v>
      </c>
    </row>
    <row r="594" spans="1:7" ht="24">
      <c r="A594" s="28" t="s">
        <v>542</v>
      </c>
      <c r="B594" s="24" t="s">
        <v>1148</v>
      </c>
      <c r="C594" s="25">
        <v>25849.897670000002</v>
      </c>
      <c r="D594" s="25">
        <v>27086.6884</v>
      </c>
      <c r="E594" s="27">
        <f t="shared" si="17"/>
        <v>104.7845091914439</v>
      </c>
      <c r="F594" s="25">
        <v>12525.233289999998</v>
      </c>
      <c r="G594" s="27" t="s">
        <v>1631</v>
      </c>
    </row>
    <row r="595" spans="1:7" ht="12.75">
      <c r="A595" s="28" t="s">
        <v>543</v>
      </c>
      <c r="B595" s="24" t="s">
        <v>1149</v>
      </c>
      <c r="C595" s="25">
        <v>21891.601010000002</v>
      </c>
      <c r="D595" s="25">
        <v>21744.09547</v>
      </c>
      <c r="E595" s="27">
        <f t="shared" si="17"/>
        <v>99.32620030881878</v>
      </c>
      <c r="F595" s="25">
        <v>22388.20813</v>
      </c>
      <c r="G595" s="27">
        <f t="shared" si="18"/>
        <v>97.12298252606963</v>
      </c>
    </row>
    <row r="596" spans="1:7" ht="24">
      <c r="A596" s="28" t="s">
        <v>544</v>
      </c>
      <c r="B596" s="24" t="s">
        <v>1150</v>
      </c>
      <c r="C596" s="25">
        <v>12373.755650000001</v>
      </c>
      <c r="D596" s="25">
        <v>8445.830609999999</v>
      </c>
      <c r="E596" s="27">
        <f t="shared" si="17"/>
        <v>68.25599962449557</v>
      </c>
      <c r="F596" s="25">
        <v>9573.58145</v>
      </c>
      <c r="G596" s="27">
        <f t="shared" si="18"/>
        <v>88.22017814451246</v>
      </c>
    </row>
    <row r="597" spans="1:7" ht="36">
      <c r="A597" s="28" t="s">
        <v>545</v>
      </c>
      <c r="B597" s="24" t="s">
        <v>1151</v>
      </c>
      <c r="C597" s="25">
        <v>24087.024670000003</v>
      </c>
      <c r="D597" s="25">
        <v>24129.17397</v>
      </c>
      <c r="E597" s="27">
        <f t="shared" si="17"/>
        <v>100.17498757350671</v>
      </c>
      <c r="F597" s="25">
        <v>8638.58478</v>
      </c>
      <c r="G597" s="27" t="s">
        <v>1631</v>
      </c>
    </row>
    <row r="598" spans="1:7" ht="36">
      <c r="A598" s="28" t="s">
        <v>546</v>
      </c>
      <c r="B598" s="24" t="s">
        <v>1152</v>
      </c>
      <c r="C598" s="25">
        <v>40.7</v>
      </c>
      <c r="D598" s="25">
        <v>40.8</v>
      </c>
      <c r="E598" s="27">
        <f t="shared" si="17"/>
        <v>100.24570024570023</v>
      </c>
      <c r="F598" s="25">
        <v>2295</v>
      </c>
      <c r="G598" s="27">
        <f t="shared" si="18"/>
        <v>1.7777777777777777</v>
      </c>
    </row>
    <row r="599" spans="1:7" ht="36">
      <c r="A599" s="28" t="s">
        <v>1611</v>
      </c>
      <c r="B599" s="24" t="s">
        <v>1612</v>
      </c>
      <c r="C599" s="25">
        <v>0</v>
      </c>
      <c r="D599" s="25">
        <v>0</v>
      </c>
      <c r="E599" s="27">
        <v>0</v>
      </c>
      <c r="F599" s="25">
        <v>50</v>
      </c>
      <c r="G599" s="27">
        <f t="shared" si="18"/>
        <v>0</v>
      </c>
    </row>
    <row r="600" spans="1:7" ht="24">
      <c r="A600" s="28" t="s">
        <v>542</v>
      </c>
      <c r="B600" s="24" t="s">
        <v>1153</v>
      </c>
      <c r="C600" s="25">
        <v>1762.873</v>
      </c>
      <c r="D600" s="25">
        <v>2957.51443</v>
      </c>
      <c r="E600" s="27">
        <f t="shared" si="17"/>
        <v>167.76673248725237</v>
      </c>
      <c r="F600" s="25">
        <v>3886.64851</v>
      </c>
      <c r="G600" s="27">
        <f t="shared" si="18"/>
        <v>76.09420873512434</v>
      </c>
    </row>
    <row r="601" spans="1:7" ht="12.75">
      <c r="A601" s="28" t="s">
        <v>543</v>
      </c>
      <c r="B601" s="24" t="s">
        <v>1154</v>
      </c>
      <c r="C601" s="25">
        <v>21850.90101</v>
      </c>
      <c r="D601" s="25">
        <v>21703.295469999997</v>
      </c>
      <c r="E601" s="27">
        <f t="shared" si="17"/>
        <v>99.32448762670036</v>
      </c>
      <c r="F601" s="25">
        <v>20093.20813</v>
      </c>
      <c r="G601" s="27">
        <f t="shared" si="18"/>
        <v>108.01309243194505</v>
      </c>
    </row>
    <row r="602" spans="1:7" ht="24">
      <c r="A602" s="28" t="s">
        <v>544</v>
      </c>
      <c r="B602" s="24" t="s">
        <v>1155</v>
      </c>
      <c r="C602" s="25">
        <v>12373.755650000001</v>
      </c>
      <c r="D602" s="25">
        <v>8445.830609999999</v>
      </c>
      <c r="E602" s="27">
        <f t="shared" si="17"/>
        <v>68.25599962449557</v>
      </c>
      <c r="F602" s="25">
        <v>9523.58145</v>
      </c>
      <c r="G602" s="27">
        <f t="shared" si="18"/>
        <v>88.68334517157933</v>
      </c>
    </row>
    <row r="603" spans="1:7" ht="72">
      <c r="A603" s="53" t="s">
        <v>547</v>
      </c>
      <c r="B603" s="41" t="s">
        <v>1156</v>
      </c>
      <c r="C603" s="42">
        <v>355619.18801</v>
      </c>
      <c r="D603" s="42">
        <v>83862.26345999999</v>
      </c>
      <c r="E603" s="39">
        <f t="shared" si="17"/>
        <v>23.582041207979415</v>
      </c>
      <c r="F603" s="42">
        <v>133697.51903</v>
      </c>
      <c r="G603" s="39">
        <f t="shared" si="18"/>
        <v>62.72536997577522</v>
      </c>
    </row>
    <row r="604" spans="1:7" ht="48">
      <c r="A604" s="28" t="s">
        <v>548</v>
      </c>
      <c r="B604" s="24" t="s">
        <v>1157</v>
      </c>
      <c r="C604" s="25">
        <v>292938.01185</v>
      </c>
      <c r="D604" s="25">
        <v>114.52704</v>
      </c>
      <c r="E604" s="27">
        <f t="shared" si="17"/>
        <v>0.039095998254621865</v>
      </c>
      <c r="F604" s="25">
        <v>612.33529</v>
      </c>
      <c r="G604" s="27">
        <f t="shared" si="18"/>
        <v>18.703321835329792</v>
      </c>
    </row>
    <row r="605" spans="1:7" ht="24">
      <c r="A605" s="28" t="s">
        <v>549</v>
      </c>
      <c r="B605" s="24" t="s">
        <v>1158</v>
      </c>
      <c r="C605" s="25">
        <v>62681.176159999995</v>
      </c>
      <c r="D605" s="25">
        <v>83747.73642</v>
      </c>
      <c r="E605" s="27">
        <f t="shared" si="17"/>
        <v>133.60906982061965</v>
      </c>
      <c r="F605" s="25">
        <v>133085.18374</v>
      </c>
      <c r="G605" s="27">
        <f t="shared" si="18"/>
        <v>62.92791884603217</v>
      </c>
    </row>
    <row r="606" spans="1:7" ht="48">
      <c r="A606" s="28" t="s">
        <v>550</v>
      </c>
      <c r="B606" s="24" t="s">
        <v>1159</v>
      </c>
      <c r="C606" s="25">
        <v>291997.4</v>
      </c>
      <c r="D606" s="25">
        <v>114.52704</v>
      </c>
      <c r="E606" s="27">
        <f t="shared" si="17"/>
        <v>0.039221938277532606</v>
      </c>
      <c r="F606" s="25">
        <v>612.33529</v>
      </c>
      <c r="G606" s="27">
        <f t="shared" si="18"/>
        <v>18.703321835329792</v>
      </c>
    </row>
    <row r="607" spans="1:7" ht="48">
      <c r="A607" s="28" t="s">
        <v>551</v>
      </c>
      <c r="B607" s="24" t="s">
        <v>1160</v>
      </c>
      <c r="C607" s="25">
        <v>455.99932</v>
      </c>
      <c r="D607" s="25">
        <v>0</v>
      </c>
      <c r="E607" s="27">
        <f t="shared" si="17"/>
        <v>0</v>
      </c>
      <c r="F607" s="25">
        <v>0</v>
      </c>
      <c r="G607" s="27">
        <v>0</v>
      </c>
    </row>
    <row r="608" spans="1:7" ht="48">
      <c r="A608" s="28" t="s">
        <v>552</v>
      </c>
      <c r="B608" s="24" t="s">
        <v>1161</v>
      </c>
      <c r="C608" s="25">
        <v>0</v>
      </c>
      <c r="D608" s="25">
        <v>0</v>
      </c>
      <c r="E608" s="27">
        <v>0</v>
      </c>
      <c r="F608" s="25">
        <v>0</v>
      </c>
      <c r="G608" s="27">
        <v>0</v>
      </c>
    </row>
    <row r="609" spans="1:7" ht="48">
      <c r="A609" s="28" t="s">
        <v>553</v>
      </c>
      <c r="B609" s="24" t="s">
        <v>1162</v>
      </c>
      <c r="C609" s="25">
        <v>0</v>
      </c>
      <c r="D609" s="25">
        <v>0</v>
      </c>
      <c r="E609" s="27">
        <v>0</v>
      </c>
      <c r="F609" s="25">
        <v>0</v>
      </c>
      <c r="G609" s="27">
        <v>0</v>
      </c>
    </row>
    <row r="610" spans="1:7" ht="48">
      <c r="A610" s="28" t="s">
        <v>554</v>
      </c>
      <c r="B610" s="24" t="s">
        <v>1163</v>
      </c>
      <c r="C610" s="25">
        <v>484.61253000000005</v>
      </c>
      <c r="D610" s="25">
        <v>0</v>
      </c>
      <c r="E610" s="27">
        <f t="shared" si="17"/>
        <v>0</v>
      </c>
      <c r="F610" s="25">
        <v>0</v>
      </c>
      <c r="G610" s="27">
        <v>0</v>
      </c>
    </row>
    <row r="611" spans="1:7" ht="24">
      <c r="A611" s="28" t="s">
        <v>555</v>
      </c>
      <c r="B611" s="24" t="s">
        <v>1164</v>
      </c>
      <c r="C611" s="25">
        <v>61659.1</v>
      </c>
      <c r="D611" s="25">
        <v>81094.46776</v>
      </c>
      <c r="E611" s="27">
        <f t="shared" si="17"/>
        <v>131.5206802564423</v>
      </c>
      <c r="F611" s="25">
        <v>123586.05334</v>
      </c>
      <c r="G611" s="27">
        <f t="shared" si="18"/>
        <v>65.61781493005479</v>
      </c>
    </row>
    <row r="612" spans="1:7" ht="24">
      <c r="A612" s="28" t="s">
        <v>556</v>
      </c>
      <c r="B612" s="24" t="s">
        <v>1165</v>
      </c>
      <c r="C612" s="25">
        <v>56408.3</v>
      </c>
      <c r="D612" s="25">
        <v>70241.75684</v>
      </c>
      <c r="E612" s="27">
        <f t="shared" si="17"/>
        <v>124.52379674622351</v>
      </c>
      <c r="F612" s="25">
        <v>120039.13058</v>
      </c>
      <c r="G612" s="27">
        <f t="shared" si="18"/>
        <v>58.51571608408762</v>
      </c>
    </row>
    <row r="613" spans="1:7" ht="24">
      <c r="A613" s="28" t="s">
        <v>557</v>
      </c>
      <c r="B613" s="24" t="s">
        <v>1166</v>
      </c>
      <c r="C613" s="25">
        <v>44</v>
      </c>
      <c r="D613" s="25">
        <v>43.97207</v>
      </c>
      <c r="E613" s="27">
        <f t="shared" si="17"/>
        <v>99.93652272727273</v>
      </c>
      <c r="F613" s="25"/>
      <c r="G613" s="27">
        <v>0</v>
      </c>
    </row>
    <row r="614" spans="1:7" ht="24">
      <c r="A614" s="28" t="s">
        <v>558</v>
      </c>
      <c r="B614" s="24" t="s">
        <v>1167</v>
      </c>
      <c r="C614" s="25">
        <v>5206.8</v>
      </c>
      <c r="D614" s="25">
        <v>10808.73885</v>
      </c>
      <c r="E614" s="27" t="s">
        <v>1631</v>
      </c>
      <c r="F614" s="25">
        <v>3546.92276</v>
      </c>
      <c r="G614" s="27" t="s">
        <v>1631</v>
      </c>
    </row>
    <row r="615" spans="1:7" ht="24">
      <c r="A615" s="28" t="s">
        <v>559</v>
      </c>
      <c r="B615" s="24" t="s">
        <v>1168</v>
      </c>
      <c r="C615" s="25">
        <v>0</v>
      </c>
      <c r="D615" s="25">
        <v>850.55191</v>
      </c>
      <c r="E615" s="27">
        <v>0</v>
      </c>
      <c r="F615" s="25">
        <v>5625.81207</v>
      </c>
      <c r="G615" s="27">
        <f t="shared" si="18"/>
        <v>15.118740182161828</v>
      </c>
    </row>
    <row r="616" spans="1:7" ht="24">
      <c r="A616" s="28" t="s">
        <v>560</v>
      </c>
      <c r="B616" s="24" t="s">
        <v>1169</v>
      </c>
      <c r="C616" s="25">
        <v>0</v>
      </c>
      <c r="D616" s="25">
        <v>475.21948</v>
      </c>
      <c r="E616" s="27">
        <v>0</v>
      </c>
      <c r="F616" s="25">
        <v>5625.81207</v>
      </c>
      <c r="G616" s="27">
        <f t="shared" si="18"/>
        <v>8.447126816306893</v>
      </c>
    </row>
    <row r="617" spans="1:7" ht="24">
      <c r="A617" s="28" t="s">
        <v>561</v>
      </c>
      <c r="B617" s="24" t="s">
        <v>1170</v>
      </c>
      <c r="C617" s="25">
        <v>0</v>
      </c>
      <c r="D617" s="25">
        <v>0.189</v>
      </c>
      <c r="E617" s="27">
        <v>0</v>
      </c>
      <c r="F617" s="25">
        <v>0</v>
      </c>
      <c r="G617" s="27">
        <v>0</v>
      </c>
    </row>
    <row r="618" spans="1:7" ht="24">
      <c r="A618" s="28" t="s">
        <v>562</v>
      </c>
      <c r="B618" s="24" t="s">
        <v>1171</v>
      </c>
      <c r="C618" s="25">
        <v>0</v>
      </c>
      <c r="D618" s="25">
        <v>375.14342999999997</v>
      </c>
      <c r="E618" s="27">
        <v>0</v>
      </c>
      <c r="F618" s="25">
        <v>0</v>
      </c>
      <c r="G618" s="27">
        <v>0</v>
      </c>
    </row>
    <row r="619" spans="1:7" ht="24">
      <c r="A619" s="28" t="s">
        <v>563</v>
      </c>
      <c r="B619" s="24" t="s">
        <v>1172</v>
      </c>
      <c r="C619" s="25">
        <v>215.63916</v>
      </c>
      <c r="D619" s="25">
        <v>996.27975</v>
      </c>
      <c r="E619" s="27" t="s">
        <v>1631</v>
      </c>
      <c r="F619" s="25">
        <v>3873.31833</v>
      </c>
      <c r="G619" s="27">
        <f t="shared" si="18"/>
        <v>25.721607808052276</v>
      </c>
    </row>
    <row r="620" spans="1:7" ht="24">
      <c r="A620" s="28" t="s">
        <v>564</v>
      </c>
      <c r="B620" s="24" t="s">
        <v>1173</v>
      </c>
      <c r="C620" s="25">
        <v>806.437</v>
      </c>
      <c r="D620" s="25">
        <v>806.437</v>
      </c>
      <c r="E620" s="27">
        <f t="shared" si="17"/>
        <v>100</v>
      </c>
      <c r="F620" s="25">
        <v>0</v>
      </c>
      <c r="G620" s="27">
        <v>0</v>
      </c>
    </row>
    <row r="621" spans="1:7" ht="24">
      <c r="A621" s="28" t="s">
        <v>565</v>
      </c>
      <c r="B621" s="24" t="s">
        <v>1174</v>
      </c>
      <c r="C621" s="25">
        <v>215.63916</v>
      </c>
      <c r="D621" s="25">
        <v>996.27975</v>
      </c>
      <c r="E621" s="27" t="s">
        <v>1631</v>
      </c>
      <c r="F621" s="25">
        <v>0</v>
      </c>
      <c r="G621" s="27">
        <v>0</v>
      </c>
    </row>
    <row r="622" spans="1:7" ht="24">
      <c r="A622" s="28" t="s">
        <v>566</v>
      </c>
      <c r="B622" s="24" t="s">
        <v>1175</v>
      </c>
      <c r="C622" s="25">
        <v>806.437</v>
      </c>
      <c r="D622" s="25">
        <v>806.437</v>
      </c>
      <c r="E622" s="27">
        <f t="shared" si="17"/>
        <v>100</v>
      </c>
      <c r="F622" s="25">
        <v>972.88364</v>
      </c>
      <c r="G622" s="27">
        <f t="shared" si="18"/>
        <v>82.89141340684894</v>
      </c>
    </row>
    <row r="623" spans="1:7" ht="24">
      <c r="A623" s="28" t="s">
        <v>1613</v>
      </c>
      <c r="B623" s="24" t="s">
        <v>1614</v>
      </c>
      <c r="C623" s="25">
        <v>0</v>
      </c>
      <c r="D623" s="25">
        <v>0</v>
      </c>
      <c r="E623" s="27">
        <v>0</v>
      </c>
      <c r="F623" s="25">
        <v>2900</v>
      </c>
      <c r="G623" s="27">
        <v>0</v>
      </c>
    </row>
    <row r="624" spans="1:7" ht="24">
      <c r="A624" s="28" t="s">
        <v>1615</v>
      </c>
      <c r="B624" s="24" t="s">
        <v>1616</v>
      </c>
      <c r="C624" s="25">
        <v>0</v>
      </c>
      <c r="D624" s="25">
        <v>0</v>
      </c>
      <c r="E624" s="27">
        <v>0</v>
      </c>
      <c r="F624" s="25">
        <v>0.43469</v>
      </c>
      <c r="G624" s="27">
        <v>0</v>
      </c>
    </row>
    <row r="625" spans="1:7" ht="60">
      <c r="A625" s="28" t="s">
        <v>567</v>
      </c>
      <c r="B625" s="24" t="s">
        <v>1176</v>
      </c>
      <c r="C625" s="25">
        <v>166.5</v>
      </c>
      <c r="D625" s="25">
        <v>0</v>
      </c>
      <c r="E625" s="27">
        <f t="shared" si="17"/>
        <v>0</v>
      </c>
      <c r="F625" s="25">
        <v>0</v>
      </c>
      <c r="G625" s="27">
        <v>0</v>
      </c>
    </row>
    <row r="626" spans="1:7" ht="48">
      <c r="A626" s="28" t="s">
        <v>568</v>
      </c>
      <c r="B626" s="24" t="s">
        <v>1177</v>
      </c>
      <c r="C626" s="25">
        <v>102.6</v>
      </c>
      <c r="D626" s="25">
        <v>0</v>
      </c>
      <c r="E626" s="27">
        <f aca="true" t="shared" si="19" ref="E626:E688">D626/C626*100</f>
        <v>0</v>
      </c>
      <c r="F626" s="25">
        <v>0</v>
      </c>
      <c r="G626" s="27">
        <v>0</v>
      </c>
    </row>
    <row r="627" spans="1:7" ht="60">
      <c r="A627" s="28" t="s">
        <v>569</v>
      </c>
      <c r="B627" s="24" t="s">
        <v>1178</v>
      </c>
      <c r="C627" s="25">
        <v>55.7</v>
      </c>
      <c r="D627" s="25">
        <v>0</v>
      </c>
      <c r="E627" s="27">
        <f t="shared" si="19"/>
        <v>0</v>
      </c>
      <c r="F627" s="25">
        <v>0</v>
      </c>
      <c r="G627" s="27">
        <v>0</v>
      </c>
    </row>
    <row r="628" spans="1:7" ht="48">
      <c r="A628" s="28" t="s">
        <v>570</v>
      </c>
      <c r="B628" s="24" t="s">
        <v>1179</v>
      </c>
      <c r="C628" s="25">
        <v>3896.4</v>
      </c>
      <c r="D628" s="25">
        <v>0</v>
      </c>
      <c r="E628" s="27">
        <f t="shared" si="19"/>
        <v>0</v>
      </c>
      <c r="F628" s="25">
        <v>0</v>
      </c>
      <c r="G628" s="27">
        <v>0</v>
      </c>
    </row>
    <row r="629" spans="1:7" ht="72">
      <c r="A629" s="28" t="s">
        <v>571</v>
      </c>
      <c r="B629" s="24" t="s">
        <v>1180</v>
      </c>
      <c r="C629" s="25">
        <v>17.3</v>
      </c>
      <c r="D629" s="25">
        <v>20.44126</v>
      </c>
      <c r="E629" s="27">
        <f t="shared" si="19"/>
        <v>118.15757225433525</v>
      </c>
      <c r="F629" s="25">
        <v>0</v>
      </c>
      <c r="G629" s="27">
        <v>0</v>
      </c>
    </row>
    <row r="630" spans="1:7" ht="48">
      <c r="A630" s="28" t="s">
        <v>572</v>
      </c>
      <c r="B630" s="24" t="s">
        <v>1181</v>
      </c>
      <c r="C630" s="25">
        <v>287664.8</v>
      </c>
      <c r="D630" s="25">
        <v>0</v>
      </c>
      <c r="E630" s="27">
        <f t="shared" si="19"/>
        <v>0</v>
      </c>
      <c r="F630" s="25">
        <v>0</v>
      </c>
      <c r="G630" s="27">
        <v>0</v>
      </c>
    </row>
    <row r="631" spans="1:7" ht="36">
      <c r="A631" s="28" t="s">
        <v>573</v>
      </c>
      <c r="B631" s="24" t="s">
        <v>1182</v>
      </c>
      <c r="C631" s="25">
        <v>455.99932</v>
      </c>
      <c r="D631" s="25">
        <v>0</v>
      </c>
      <c r="E631" s="27">
        <f t="shared" si="19"/>
        <v>0</v>
      </c>
      <c r="F631" s="25">
        <v>0</v>
      </c>
      <c r="G631" s="27">
        <v>0</v>
      </c>
    </row>
    <row r="632" spans="1:7" ht="48">
      <c r="A632" s="28" t="s">
        <v>574</v>
      </c>
      <c r="B632" s="24" t="s">
        <v>1183</v>
      </c>
      <c r="C632" s="25">
        <v>0</v>
      </c>
      <c r="D632" s="25">
        <v>0</v>
      </c>
      <c r="E632" s="27">
        <v>0</v>
      </c>
      <c r="F632" s="25">
        <v>0</v>
      </c>
      <c r="G632" s="27">
        <v>0</v>
      </c>
    </row>
    <row r="633" spans="1:7" ht="48">
      <c r="A633" s="28" t="s">
        <v>575</v>
      </c>
      <c r="B633" s="24" t="s">
        <v>1184</v>
      </c>
      <c r="C633" s="25">
        <v>484.61253000000005</v>
      </c>
      <c r="D633" s="25">
        <v>0</v>
      </c>
      <c r="E633" s="27">
        <f t="shared" si="19"/>
        <v>0</v>
      </c>
      <c r="F633" s="25">
        <v>0</v>
      </c>
      <c r="G633" s="27">
        <v>0</v>
      </c>
    </row>
    <row r="634" spans="1:7" ht="48">
      <c r="A634" s="28" t="s">
        <v>576</v>
      </c>
      <c r="B634" s="24" t="s">
        <v>1185</v>
      </c>
      <c r="C634" s="25">
        <v>94.1</v>
      </c>
      <c r="D634" s="25">
        <v>94.08578</v>
      </c>
      <c r="E634" s="27">
        <f t="shared" si="19"/>
        <v>99.98488841657812</v>
      </c>
      <c r="F634" s="25">
        <v>612.33529</v>
      </c>
      <c r="G634" s="27">
        <f>D634/F634*100</f>
        <v>15.365075561789032</v>
      </c>
    </row>
    <row r="635" spans="1:7" ht="36">
      <c r="A635" s="53" t="s">
        <v>577</v>
      </c>
      <c r="B635" s="41" t="s">
        <v>1186</v>
      </c>
      <c r="C635" s="42">
        <v>-97981.13331</v>
      </c>
      <c r="D635" s="42">
        <v>-86106.2895</v>
      </c>
      <c r="E635" s="39">
        <f t="shared" si="19"/>
        <v>87.88047922202584</v>
      </c>
      <c r="F635" s="42">
        <v>-251615.34209999998</v>
      </c>
      <c r="G635" s="39">
        <f>D635/F635*100</f>
        <v>34.22139873560596</v>
      </c>
    </row>
    <row r="636" spans="1:7" ht="36">
      <c r="A636" s="28" t="s">
        <v>578</v>
      </c>
      <c r="B636" s="24" t="s">
        <v>1187</v>
      </c>
      <c r="C636" s="25">
        <v>-81254.4</v>
      </c>
      <c r="D636" s="25">
        <v>-86106.2895</v>
      </c>
      <c r="E636" s="27">
        <f t="shared" si="19"/>
        <v>105.9712329424622</v>
      </c>
      <c r="F636" s="25">
        <v>-251615.34209999998</v>
      </c>
      <c r="G636" s="27">
        <f>D636/F636*100</f>
        <v>34.22139873560596</v>
      </c>
    </row>
    <row r="637" spans="1:7" ht="36">
      <c r="A637" s="28" t="s">
        <v>579</v>
      </c>
      <c r="B637" s="24" t="s">
        <v>1188</v>
      </c>
      <c r="C637" s="25">
        <v>0</v>
      </c>
      <c r="D637" s="25">
        <v>0</v>
      </c>
      <c r="E637" s="27">
        <v>0</v>
      </c>
      <c r="F637" s="25">
        <v>-251615.34209999998</v>
      </c>
      <c r="G637" s="27">
        <f>D637/F637*100</f>
        <v>0</v>
      </c>
    </row>
    <row r="638" spans="1:7" ht="36">
      <c r="A638" s="28" t="s">
        <v>580</v>
      </c>
      <c r="B638" s="24" t="s">
        <v>1189</v>
      </c>
      <c r="C638" s="25">
        <v>-16726.73331</v>
      </c>
      <c r="D638" s="25">
        <v>0</v>
      </c>
      <c r="E638" s="27">
        <f t="shared" si="19"/>
        <v>0</v>
      </c>
      <c r="F638" s="25"/>
      <c r="G638" s="27">
        <v>0</v>
      </c>
    </row>
    <row r="639" spans="1:7" ht="48">
      <c r="A639" s="28" t="s">
        <v>581</v>
      </c>
      <c r="B639" s="24" t="s">
        <v>1190</v>
      </c>
      <c r="C639" s="25">
        <v>0</v>
      </c>
      <c r="D639" s="25">
        <v>0</v>
      </c>
      <c r="E639" s="27">
        <v>0</v>
      </c>
      <c r="F639" s="25"/>
      <c r="G639" s="27">
        <v>0</v>
      </c>
    </row>
    <row r="640" spans="1:7" ht="36">
      <c r="A640" s="28" t="s">
        <v>582</v>
      </c>
      <c r="B640" s="24" t="s">
        <v>1191</v>
      </c>
      <c r="C640" s="25">
        <v>0</v>
      </c>
      <c r="D640" s="25">
        <v>0</v>
      </c>
      <c r="E640" s="27">
        <v>0</v>
      </c>
      <c r="F640" s="25"/>
      <c r="G640" s="27">
        <v>0</v>
      </c>
    </row>
    <row r="641" spans="1:7" ht="36">
      <c r="A641" s="28" t="s">
        <v>583</v>
      </c>
      <c r="B641" s="24" t="s">
        <v>1192</v>
      </c>
      <c r="C641" s="25">
        <v>0</v>
      </c>
      <c r="D641" s="25">
        <v>0</v>
      </c>
      <c r="E641" s="27">
        <v>0</v>
      </c>
      <c r="F641" s="25"/>
      <c r="G641" s="27">
        <v>0</v>
      </c>
    </row>
    <row r="642" spans="1:7" ht="48">
      <c r="A642" s="28" t="s">
        <v>584</v>
      </c>
      <c r="B642" s="24" t="s">
        <v>1193</v>
      </c>
      <c r="C642" s="25">
        <v>-558.4</v>
      </c>
      <c r="D642" s="25">
        <v>-559.978</v>
      </c>
      <c r="E642" s="27">
        <f t="shared" si="19"/>
        <v>100.28259312320917</v>
      </c>
      <c r="F642" s="25"/>
      <c r="G642" s="27">
        <v>0</v>
      </c>
    </row>
    <row r="643" spans="1:7" ht="48">
      <c r="A643" s="28" t="s">
        <v>585</v>
      </c>
      <c r="B643" s="24" t="s">
        <v>1194</v>
      </c>
      <c r="C643" s="25">
        <v>-166.5</v>
      </c>
      <c r="D643" s="25">
        <v>-166.523</v>
      </c>
      <c r="E643" s="27">
        <f t="shared" si="19"/>
        <v>100.0138138138138</v>
      </c>
      <c r="F643" s="25"/>
      <c r="G643" s="27">
        <v>0</v>
      </c>
    </row>
    <row r="644" spans="1:7" ht="48">
      <c r="A644" s="28" t="s">
        <v>586</v>
      </c>
      <c r="B644" s="24" t="s">
        <v>1195</v>
      </c>
      <c r="C644" s="25">
        <v>0</v>
      </c>
      <c r="D644" s="25">
        <v>0</v>
      </c>
      <c r="E644" s="27">
        <v>0</v>
      </c>
      <c r="F644" s="25"/>
      <c r="G644" s="27">
        <v>0</v>
      </c>
    </row>
    <row r="645" spans="1:7" ht="36">
      <c r="A645" s="28" t="s">
        <v>587</v>
      </c>
      <c r="B645" s="24" t="s">
        <v>1196</v>
      </c>
      <c r="C645" s="25">
        <v>-433.1</v>
      </c>
      <c r="D645" s="25">
        <v>-433.1291</v>
      </c>
      <c r="E645" s="27">
        <f t="shared" si="19"/>
        <v>100.00671900253981</v>
      </c>
      <c r="F645" s="25"/>
      <c r="G645" s="27">
        <v>0</v>
      </c>
    </row>
    <row r="646" spans="1:7" ht="36">
      <c r="A646" s="28" t="s">
        <v>588</v>
      </c>
      <c r="B646" s="24" t="s">
        <v>1197</v>
      </c>
      <c r="C646" s="25">
        <v>0</v>
      </c>
      <c r="D646" s="25">
        <v>0</v>
      </c>
      <c r="E646" s="27">
        <v>0</v>
      </c>
      <c r="F646" s="25"/>
      <c r="G646" s="27">
        <v>0</v>
      </c>
    </row>
    <row r="647" spans="1:7" ht="24">
      <c r="A647" s="28" t="s">
        <v>589</v>
      </c>
      <c r="B647" s="24" t="s">
        <v>1198</v>
      </c>
      <c r="C647" s="25">
        <v>-107.8</v>
      </c>
      <c r="D647" s="25">
        <v>-136.17575</v>
      </c>
      <c r="E647" s="27">
        <f t="shared" si="19"/>
        <v>126.32258812615956</v>
      </c>
      <c r="F647" s="25"/>
      <c r="G647" s="27">
        <v>0</v>
      </c>
    </row>
    <row r="648" spans="1:7" ht="24">
      <c r="A648" s="28" t="s">
        <v>590</v>
      </c>
      <c r="B648" s="24" t="s">
        <v>1199</v>
      </c>
      <c r="C648" s="25">
        <v>-1464.7</v>
      </c>
      <c r="D648" s="25">
        <v>-1464.742</v>
      </c>
      <c r="E648" s="27">
        <f t="shared" si="19"/>
        <v>100.00286748139551</v>
      </c>
      <c r="F648" s="25"/>
      <c r="G648" s="27">
        <v>0</v>
      </c>
    </row>
    <row r="649" spans="1:7" ht="36">
      <c r="A649" s="28" t="s">
        <v>591</v>
      </c>
      <c r="B649" s="24" t="s">
        <v>1200</v>
      </c>
      <c r="C649" s="25">
        <v>-11.9</v>
      </c>
      <c r="D649" s="25">
        <v>-17.85</v>
      </c>
      <c r="E649" s="27">
        <f t="shared" si="19"/>
        <v>150</v>
      </c>
      <c r="F649" s="25"/>
      <c r="G649" s="27">
        <v>0</v>
      </c>
    </row>
    <row r="650" spans="1:7" ht="48">
      <c r="A650" s="28" t="s">
        <v>592</v>
      </c>
      <c r="B650" s="24" t="s">
        <v>1201</v>
      </c>
      <c r="C650" s="25">
        <v>-8.5</v>
      </c>
      <c r="D650" s="25">
        <v>-4210.6532</v>
      </c>
      <c r="E650" s="27" t="s">
        <v>1631</v>
      </c>
      <c r="F650" s="25"/>
      <c r="G650" s="27">
        <v>0</v>
      </c>
    </row>
    <row r="651" spans="1:7" ht="48">
      <c r="A651" s="28" t="s">
        <v>593</v>
      </c>
      <c r="B651" s="24" t="s">
        <v>1202</v>
      </c>
      <c r="C651" s="25">
        <v>-452.2</v>
      </c>
      <c r="D651" s="25">
        <v>-452.18142</v>
      </c>
      <c r="E651" s="27">
        <f t="shared" si="19"/>
        <v>99.9958911985847</v>
      </c>
      <c r="F651" s="25"/>
      <c r="G651" s="27">
        <v>0</v>
      </c>
    </row>
    <row r="652" spans="1:7" ht="48">
      <c r="A652" s="28" t="s">
        <v>594</v>
      </c>
      <c r="B652" s="24" t="s">
        <v>1203</v>
      </c>
      <c r="C652" s="25">
        <v>-0.7</v>
      </c>
      <c r="D652" s="25">
        <v>-0.703</v>
      </c>
      <c r="E652" s="27">
        <f t="shared" si="19"/>
        <v>100.42857142857142</v>
      </c>
      <c r="F652" s="25"/>
      <c r="G652" s="27">
        <v>0</v>
      </c>
    </row>
    <row r="653" spans="1:7" ht="48">
      <c r="A653" s="28" t="s">
        <v>595</v>
      </c>
      <c r="B653" s="24" t="s">
        <v>1204</v>
      </c>
      <c r="C653" s="25">
        <v>-27.2</v>
      </c>
      <c r="D653" s="25">
        <v>-34.2391</v>
      </c>
      <c r="E653" s="27">
        <f t="shared" si="19"/>
        <v>125.87904411764706</v>
      </c>
      <c r="F653" s="25"/>
      <c r="G653" s="27">
        <v>0</v>
      </c>
    </row>
    <row r="654" spans="1:7" ht="72">
      <c r="A654" s="28" t="s">
        <v>596</v>
      </c>
      <c r="B654" s="24" t="s">
        <v>1205</v>
      </c>
      <c r="C654" s="25">
        <v>-13.2</v>
      </c>
      <c r="D654" s="25">
        <v>-50</v>
      </c>
      <c r="E654" s="27" t="s">
        <v>1631</v>
      </c>
      <c r="F654" s="25"/>
      <c r="G654" s="27">
        <v>0</v>
      </c>
    </row>
    <row r="655" spans="1:7" ht="48">
      <c r="A655" s="28" t="s">
        <v>597</v>
      </c>
      <c r="B655" s="24" t="s">
        <v>1206</v>
      </c>
      <c r="C655" s="25">
        <v>-55.7</v>
      </c>
      <c r="D655" s="25">
        <v>-55.66318</v>
      </c>
      <c r="E655" s="27">
        <f t="shared" si="19"/>
        <v>99.93389587073608</v>
      </c>
      <c r="F655" s="25"/>
      <c r="G655" s="27">
        <v>0</v>
      </c>
    </row>
    <row r="656" spans="1:7" ht="48">
      <c r="A656" s="28" t="s">
        <v>598</v>
      </c>
      <c r="B656" s="24" t="s">
        <v>1207</v>
      </c>
      <c r="C656" s="25">
        <v>0</v>
      </c>
      <c r="D656" s="25">
        <v>0</v>
      </c>
      <c r="E656" s="27">
        <v>0</v>
      </c>
      <c r="F656" s="25"/>
      <c r="G656" s="27">
        <v>0</v>
      </c>
    </row>
    <row r="657" spans="1:7" ht="48">
      <c r="A657" s="28" t="s">
        <v>599</v>
      </c>
      <c r="B657" s="24" t="s">
        <v>1208</v>
      </c>
      <c r="C657" s="25">
        <v>-62.6</v>
      </c>
      <c r="D657" s="25">
        <v>-62.619080000000004</v>
      </c>
      <c r="E657" s="27">
        <f t="shared" si="19"/>
        <v>100.03047923322683</v>
      </c>
      <c r="F657" s="25"/>
      <c r="G657" s="27">
        <v>0</v>
      </c>
    </row>
    <row r="658" spans="1:7" ht="48">
      <c r="A658" s="28" t="s">
        <v>600</v>
      </c>
      <c r="B658" s="24" t="s">
        <v>1209</v>
      </c>
      <c r="C658" s="25">
        <v>-1.4</v>
      </c>
      <c r="D658" s="25">
        <v>-1.41</v>
      </c>
      <c r="E658" s="27">
        <f t="shared" si="19"/>
        <v>100.71428571428571</v>
      </c>
      <c r="F658" s="25"/>
      <c r="G658" s="27">
        <v>0</v>
      </c>
    </row>
    <row r="659" spans="1:7" ht="48">
      <c r="A659" s="28" t="s">
        <v>601</v>
      </c>
      <c r="B659" s="24" t="s">
        <v>1210</v>
      </c>
      <c r="C659" s="25">
        <v>-4122.2</v>
      </c>
      <c r="D659" s="25">
        <v>-4122.2458</v>
      </c>
      <c r="E659" s="27">
        <f t="shared" si="19"/>
        <v>100.00111105720246</v>
      </c>
      <c r="F659" s="25"/>
      <c r="G659" s="27">
        <v>0</v>
      </c>
    </row>
    <row r="660" spans="1:7" ht="36">
      <c r="A660" s="28" t="s">
        <v>602</v>
      </c>
      <c r="B660" s="24" t="s">
        <v>1211</v>
      </c>
      <c r="C660" s="25">
        <v>0</v>
      </c>
      <c r="D660" s="25">
        <v>0</v>
      </c>
      <c r="E660" s="27">
        <v>0</v>
      </c>
      <c r="F660" s="25"/>
      <c r="G660" s="27">
        <v>0</v>
      </c>
    </row>
    <row r="661" spans="1:7" ht="36">
      <c r="A661" s="28" t="s">
        <v>603</v>
      </c>
      <c r="B661" s="24" t="s">
        <v>1212</v>
      </c>
      <c r="C661" s="25">
        <v>-790.9</v>
      </c>
      <c r="D661" s="25">
        <v>-796.1208399999999</v>
      </c>
      <c r="E661" s="27">
        <f t="shared" si="19"/>
        <v>100.66011379441142</v>
      </c>
      <c r="F661" s="25"/>
      <c r="G661" s="27">
        <v>0</v>
      </c>
    </row>
    <row r="662" spans="1:7" ht="72">
      <c r="A662" s="28" t="s">
        <v>604</v>
      </c>
      <c r="B662" s="24" t="s">
        <v>1213</v>
      </c>
      <c r="C662" s="25">
        <v>-263.5</v>
      </c>
      <c r="D662" s="25">
        <v>-263.54839000000004</v>
      </c>
      <c r="E662" s="27">
        <f t="shared" si="19"/>
        <v>100.01836432637572</v>
      </c>
      <c r="F662" s="25"/>
      <c r="G662" s="27">
        <v>0</v>
      </c>
    </row>
    <row r="663" spans="1:7" ht="84">
      <c r="A663" s="28" t="s">
        <v>605</v>
      </c>
      <c r="B663" s="24" t="s">
        <v>1214</v>
      </c>
      <c r="C663" s="25">
        <v>-7558.6</v>
      </c>
      <c r="D663" s="25">
        <v>-7558.63052</v>
      </c>
      <c r="E663" s="27">
        <f t="shared" si="19"/>
        <v>100.0004037784775</v>
      </c>
      <c r="F663" s="25"/>
      <c r="G663" s="27">
        <v>0</v>
      </c>
    </row>
    <row r="664" spans="1:7" ht="120">
      <c r="A664" s="28" t="s">
        <v>606</v>
      </c>
      <c r="B664" s="24" t="s">
        <v>1215</v>
      </c>
      <c r="C664" s="25">
        <v>-6.7</v>
      </c>
      <c r="D664" s="25">
        <v>-6.68492</v>
      </c>
      <c r="E664" s="27">
        <f t="shared" si="19"/>
        <v>99.77492537313432</v>
      </c>
      <c r="F664" s="25"/>
      <c r="G664" s="27">
        <v>0</v>
      </c>
    </row>
    <row r="665" spans="1:7" ht="48">
      <c r="A665" s="28" t="s">
        <v>607</v>
      </c>
      <c r="B665" s="24" t="s">
        <v>1216</v>
      </c>
      <c r="C665" s="25">
        <v>-10.7</v>
      </c>
      <c r="D665" s="25">
        <v>-16.34864</v>
      </c>
      <c r="E665" s="27">
        <f t="shared" si="19"/>
        <v>152.79102803738317</v>
      </c>
      <c r="F665" s="25"/>
      <c r="G665" s="27">
        <v>0</v>
      </c>
    </row>
    <row r="666" spans="1:7" ht="72">
      <c r="A666" s="28" t="s">
        <v>608</v>
      </c>
      <c r="B666" s="24" t="s">
        <v>1217</v>
      </c>
      <c r="C666" s="25">
        <v>0</v>
      </c>
      <c r="D666" s="25">
        <v>0</v>
      </c>
      <c r="E666" s="27">
        <v>0</v>
      </c>
      <c r="F666" s="25"/>
      <c r="G666" s="27">
        <v>0</v>
      </c>
    </row>
    <row r="667" spans="1:7" ht="36">
      <c r="A667" s="28" t="s">
        <v>609</v>
      </c>
      <c r="B667" s="24" t="s">
        <v>1218</v>
      </c>
      <c r="C667" s="25">
        <v>0</v>
      </c>
      <c r="D667" s="25">
        <v>0</v>
      </c>
      <c r="E667" s="27">
        <v>0</v>
      </c>
      <c r="F667" s="25"/>
      <c r="G667" s="27">
        <v>0</v>
      </c>
    </row>
    <row r="668" spans="1:7" ht="36">
      <c r="A668" s="28" t="s">
        <v>610</v>
      </c>
      <c r="B668" s="24" t="s">
        <v>1219</v>
      </c>
      <c r="C668" s="25">
        <v>-16726.73331</v>
      </c>
      <c r="D668" s="25">
        <v>0</v>
      </c>
      <c r="E668" s="27">
        <f t="shared" si="19"/>
        <v>0</v>
      </c>
      <c r="F668" s="25"/>
      <c r="G668" s="27">
        <v>0</v>
      </c>
    </row>
    <row r="669" spans="1:7" ht="36">
      <c r="A669" s="28" t="s">
        <v>611</v>
      </c>
      <c r="B669" s="24" t="s">
        <v>1220</v>
      </c>
      <c r="C669" s="25">
        <v>0</v>
      </c>
      <c r="D669" s="25">
        <v>0</v>
      </c>
      <c r="E669" s="27">
        <v>0</v>
      </c>
      <c r="F669" s="25"/>
      <c r="G669" s="27">
        <v>0</v>
      </c>
    </row>
    <row r="670" spans="1:7" ht="36">
      <c r="A670" s="28" t="s">
        <v>612</v>
      </c>
      <c r="B670" s="24" t="s">
        <v>1221</v>
      </c>
      <c r="C670" s="25">
        <v>0</v>
      </c>
      <c r="D670" s="25">
        <v>0</v>
      </c>
      <c r="E670" s="27">
        <v>0</v>
      </c>
      <c r="F670" s="25"/>
      <c r="G670" s="27">
        <v>0</v>
      </c>
    </row>
    <row r="671" spans="1:7" ht="60">
      <c r="A671" s="28" t="s">
        <v>613</v>
      </c>
      <c r="B671" s="24" t="s">
        <v>1222</v>
      </c>
      <c r="C671" s="25">
        <v>0</v>
      </c>
      <c r="D671" s="25">
        <v>0</v>
      </c>
      <c r="E671" s="27">
        <v>0</v>
      </c>
      <c r="F671" s="25"/>
      <c r="G671" s="27">
        <v>0</v>
      </c>
    </row>
    <row r="672" spans="1:7" ht="60">
      <c r="A672" s="28" t="s">
        <v>614</v>
      </c>
      <c r="B672" s="24" t="s">
        <v>1223</v>
      </c>
      <c r="C672" s="25">
        <v>0</v>
      </c>
      <c r="D672" s="25">
        <v>0</v>
      </c>
      <c r="E672" s="27">
        <v>0</v>
      </c>
      <c r="F672" s="25"/>
      <c r="G672" s="27">
        <v>0</v>
      </c>
    </row>
    <row r="673" spans="1:7" ht="36">
      <c r="A673" s="28" t="s">
        <v>615</v>
      </c>
      <c r="B673" s="24" t="s">
        <v>1224</v>
      </c>
      <c r="C673" s="25">
        <v>-65137.9</v>
      </c>
      <c r="D673" s="25">
        <v>-65696.84356000001</v>
      </c>
      <c r="E673" s="27">
        <f t="shared" si="19"/>
        <v>100.8580926925799</v>
      </c>
      <c r="F673" s="25"/>
      <c r="G673" s="27">
        <v>0</v>
      </c>
    </row>
    <row r="674" spans="1:7" ht="12.75">
      <c r="A674" s="53" t="s">
        <v>1226</v>
      </c>
      <c r="B674" s="41" t="s">
        <v>1305</v>
      </c>
      <c r="C674" s="42">
        <v>73199101.20189</v>
      </c>
      <c r="D674" s="42">
        <v>66077929.45198</v>
      </c>
      <c r="E674" s="39">
        <f t="shared" si="19"/>
        <v>90.2715038395497</v>
      </c>
      <c r="F674" s="42">
        <v>60481937.183120005</v>
      </c>
      <c r="G674" s="39">
        <f>D674/F674*100</f>
        <v>109.25233636600811</v>
      </c>
    </row>
    <row r="675" spans="1:7" ht="12.75">
      <c r="A675" s="53" t="s">
        <v>1227</v>
      </c>
      <c r="B675" s="41" t="s">
        <v>1306</v>
      </c>
      <c r="C675" s="42">
        <v>6154873.993720001</v>
      </c>
      <c r="D675" s="42">
        <v>5480188.30126</v>
      </c>
      <c r="E675" s="39">
        <f t="shared" si="19"/>
        <v>89.0381883829238</v>
      </c>
      <c r="F675" s="42">
        <v>5497580.014</v>
      </c>
      <c r="G675" s="39">
        <f>D675/F675*100</f>
        <v>99.68364784694882</v>
      </c>
    </row>
    <row r="676" spans="1:7" ht="24">
      <c r="A676" s="28" t="s">
        <v>1228</v>
      </c>
      <c r="B676" s="24" t="s">
        <v>1307</v>
      </c>
      <c r="C676" s="25">
        <v>160684.84537</v>
      </c>
      <c r="D676" s="25">
        <v>158502.53221</v>
      </c>
      <c r="E676" s="27">
        <f t="shared" si="19"/>
        <v>98.64186746735518</v>
      </c>
      <c r="F676" s="25">
        <v>155709.44536</v>
      </c>
      <c r="G676" s="27">
        <f>D676/F676*100</f>
        <v>101.79378125941068</v>
      </c>
    </row>
    <row r="677" spans="1:7" ht="36">
      <c r="A677" s="28" t="s">
        <v>1229</v>
      </c>
      <c r="B677" s="24" t="s">
        <v>1308</v>
      </c>
      <c r="C677" s="25">
        <v>345823.60068000003</v>
      </c>
      <c r="D677" s="25">
        <v>338910.59959</v>
      </c>
      <c r="E677" s="27">
        <f t="shared" si="19"/>
        <v>98.00100366880488</v>
      </c>
      <c r="F677" s="25">
        <v>399259.93466</v>
      </c>
      <c r="G677" s="27">
        <f>D677/F677*100</f>
        <v>84.88470045926545</v>
      </c>
    </row>
    <row r="678" spans="1:7" ht="36">
      <c r="A678" s="28" t="s">
        <v>1230</v>
      </c>
      <c r="B678" s="24" t="s">
        <v>1309</v>
      </c>
      <c r="C678" s="25">
        <v>2212787.3555</v>
      </c>
      <c r="D678" s="25">
        <v>2148786.74198</v>
      </c>
      <c r="E678" s="27">
        <f t="shared" si="19"/>
        <v>97.10769255071332</v>
      </c>
      <c r="F678" s="25">
        <v>2109950.95219</v>
      </c>
      <c r="G678" s="27">
        <f>D678/F678*100</f>
        <v>101.84060154335297</v>
      </c>
    </row>
    <row r="679" spans="1:7" ht="12.75">
      <c r="A679" s="28" t="s">
        <v>1231</v>
      </c>
      <c r="B679" s="24" t="s">
        <v>1310</v>
      </c>
      <c r="C679" s="25">
        <v>234149.4</v>
      </c>
      <c r="D679" s="25">
        <v>232470.52886000002</v>
      </c>
      <c r="E679" s="27">
        <f t="shared" si="19"/>
        <v>99.28299148321543</v>
      </c>
      <c r="F679" s="25">
        <v>234305.82077000002</v>
      </c>
      <c r="G679" s="27">
        <f>D679/F679*100</f>
        <v>99.21671091910194</v>
      </c>
    </row>
    <row r="680" spans="1:7" ht="24">
      <c r="A680" s="28" t="s">
        <v>1232</v>
      </c>
      <c r="B680" s="24" t="s">
        <v>1311</v>
      </c>
      <c r="C680" s="25">
        <v>605664.43129</v>
      </c>
      <c r="D680" s="25">
        <v>596269.1672200001</v>
      </c>
      <c r="E680" s="27">
        <f t="shared" si="19"/>
        <v>98.44876740574165</v>
      </c>
      <c r="F680" s="25">
        <v>606350.0236000001</v>
      </c>
      <c r="G680" s="27">
        <f>D680/F680*100</f>
        <v>98.33745262840952</v>
      </c>
    </row>
    <row r="681" spans="1:7" ht="12.75">
      <c r="A681" s="28" t="s">
        <v>1233</v>
      </c>
      <c r="B681" s="24" t="s">
        <v>1312</v>
      </c>
      <c r="C681" s="25">
        <v>145728.37633</v>
      </c>
      <c r="D681" s="25">
        <v>142885.38861000002</v>
      </c>
      <c r="E681" s="27">
        <f t="shared" si="19"/>
        <v>98.04911864689821</v>
      </c>
      <c r="F681" s="25">
        <v>234744.50384</v>
      </c>
      <c r="G681" s="27">
        <f>D681/F681*100</f>
        <v>60.86847030394781</v>
      </c>
    </row>
    <row r="682" spans="1:7" ht="12.75">
      <c r="A682" s="28" t="s">
        <v>1234</v>
      </c>
      <c r="B682" s="24" t="s">
        <v>1313</v>
      </c>
      <c r="C682" s="25">
        <v>847.1</v>
      </c>
      <c r="D682" s="25">
        <v>820.45858</v>
      </c>
      <c r="E682" s="27">
        <f t="shared" si="19"/>
        <v>96.85498524377287</v>
      </c>
      <c r="F682" s="25">
        <v>806.4573</v>
      </c>
      <c r="G682" s="27">
        <f>D682/F682*100</f>
        <v>101.73614647669504</v>
      </c>
    </row>
    <row r="683" spans="1:7" ht="12.75">
      <c r="A683" s="28" t="s">
        <v>1235</v>
      </c>
      <c r="B683" s="24" t="s">
        <v>1314</v>
      </c>
      <c r="C683" s="25">
        <v>77121.93359</v>
      </c>
      <c r="D683" s="25">
        <v>20</v>
      </c>
      <c r="E683" s="27">
        <f t="shared" si="19"/>
        <v>0.025932959754776292</v>
      </c>
      <c r="F683" s="25">
        <v>0</v>
      </c>
      <c r="G683" s="27">
        <v>0</v>
      </c>
    </row>
    <row r="684" spans="1:7" ht="12.75">
      <c r="A684" s="28" t="s">
        <v>1236</v>
      </c>
      <c r="B684" s="24" t="s">
        <v>1315</v>
      </c>
      <c r="C684" s="25">
        <v>2372066.95096</v>
      </c>
      <c r="D684" s="25">
        <v>1861522.88421</v>
      </c>
      <c r="E684" s="27">
        <f t="shared" si="19"/>
        <v>78.47682728586655</v>
      </c>
      <c r="F684" s="25">
        <v>1756452.87628</v>
      </c>
      <c r="G684" s="27">
        <f>D684/F684*100</f>
        <v>105.98194288892783</v>
      </c>
    </row>
    <row r="685" spans="1:7" ht="12.75">
      <c r="A685" s="53" t="s">
        <v>1237</v>
      </c>
      <c r="B685" s="41" t="s">
        <v>1316</v>
      </c>
      <c r="C685" s="42">
        <v>30157.5</v>
      </c>
      <c r="D685" s="42">
        <v>30138.23159</v>
      </c>
      <c r="E685" s="39">
        <f t="shared" si="19"/>
        <v>99.93610740280195</v>
      </c>
      <c r="F685" s="42">
        <v>31145.84429</v>
      </c>
      <c r="G685" s="39">
        <f>D685/F685*100</f>
        <v>96.76485668322847</v>
      </c>
    </row>
    <row r="686" spans="1:7" ht="12.75">
      <c r="A686" s="28" t="s">
        <v>1238</v>
      </c>
      <c r="B686" s="24" t="s">
        <v>1317</v>
      </c>
      <c r="C686" s="25">
        <v>30157.5</v>
      </c>
      <c r="D686" s="25">
        <v>30138.23159</v>
      </c>
      <c r="E686" s="27">
        <f t="shared" si="19"/>
        <v>99.93610740280195</v>
      </c>
      <c r="F686" s="25">
        <v>31145.84429</v>
      </c>
      <c r="G686" s="27">
        <f>D686/F686*100</f>
        <v>96.76485668322847</v>
      </c>
    </row>
    <row r="687" spans="1:7" ht="24">
      <c r="A687" s="53" t="s">
        <v>1239</v>
      </c>
      <c r="B687" s="41" t="s">
        <v>1318</v>
      </c>
      <c r="C687" s="42">
        <v>937733.94264</v>
      </c>
      <c r="D687" s="42">
        <v>876427.46067</v>
      </c>
      <c r="E687" s="39">
        <f t="shared" si="19"/>
        <v>93.46227333977012</v>
      </c>
      <c r="F687" s="42">
        <v>832392.62736</v>
      </c>
      <c r="G687" s="39">
        <f>D687/F687*100</f>
        <v>105.29015177004388</v>
      </c>
    </row>
    <row r="688" spans="1:7" ht="12.75">
      <c r="A688" s="28" t="s">
        <v>1240</v>
      </c>
      <c r="B688" s="24" t="s">
        <v>1319</v>
      </c>
      <c r="C688" s="25">
        <v>72340.11654999999</v>
      </c>
      <c r="D688" s="25">
        <v>70593.17134999999</v>
      </c>
      <c r="E688" s="27">
        <f t="shared" si="19"/>
        <v>97.58509485011328</v>
      </c>
      <c r="F688" s="25">
        <v>57773.26197</v>
      </c>
      <c r="G688" s="27">
        <f>D688/F688*100</f>
        <v>122.19003902991838</v>
      </c>
    </row>
    <row r="689" spans="1:7" ht="24">
      <c r="A689" s="28" t="s">
        <v>1241</v>
      </c>
      <c r="B689" s="24" t="s">
        <v>1320</v>
      </c>
      <c r="C689" s="25">
        <v>245327.60079</v>
      </c>
      <c r="D689" s="25">
        <v>218294.54372</v>
      </c>
      <c r="E689" s="27">
        <f aca="true" t="shared" si="20" ref="E689:E753">D689/C689*100</f>
        <v>88.98083339055671</v>
      </c>
      <c r="F689" s="25">
        <v>113318.91937999999</v>
      </c>
      <c r="G689" s="27">
        <f aca="true" t="shared" si="21" ref="G689:G753">D689/F689*100</f>
        <v>192.63733268403146</v>
      </c>
    </row>
    <row r="690" spans="1:7" ht="12.75">
      <c r="A690" s="28" t="s">
        <v>1242</v>
      </c>
      <c r="B690" s="24" t="s">
        <v>1321</v>
      </c>
      <c r="C690" s="25">
        <v>426669.52892</v>
      </c>
      <c r="D690" s="25">
        <v>418916.49017</v>
      </c>
      <c r="E690" s="27">
        <f t="shared" si="20"/>
        <v>98.18289373285579</v>
      </c>
      <c r="F690" s="25">
        <v>535636.22618</v>
      </c>
      <c r="G690" s="27">
        <f t="shared" si="21"/>
        <v>78.209140774064</v>
      </c>
    </row>
    <row r="691" spans="1:7" ht="12.75">
      <c r="A691" s="28" t="s">
        <v>1243</v>
      </c>
      <c r="B691" s="24" t="s">
        <v>1322</v>
      </c>
      <c r="C691" s="25">
        <v>7870.3</v>
      </c>
      <c r="D691" s="25">
        <v>7822.00093</v>
      </c>
      <c r="E691" s="27">
        <f t="shared" si="20"/>
        <v>99.38631221173272</v>
      </c>
      <c r="F691" s="25">
        <v>12566.18435</v>
      </c>
      <c r="G691" s="27">
        <f t="shared" si="21"/>
        <v>62.24642828831332</v>
      </c>
    </row>
    <row r="692" spans="1:7" ht="24">
      <c r="A692" s="28" t="s">
        <v>1244</v>
      </c>
      <c r="B692" s="24" t="s">
        <v>1323</v>
      </c>
      <c r="C692" s="25">
        <v>185526.39638</v>
      </c>
      <c r="D692" s="25">
        <v>160801.2545</v>
      </c>
      <c r="E692" s="27">
        <f t="shared" si="20"/>
        <v>86.67297896017055</v>
      </c>
      <c r="F692" s="25">
        <v>113098.03548</v>
      </c>
      <c r="G692" s="27">
        <f t="shared" si="21"/>
        <v>142.1786451175235</v>
      </c>
    </row>
    <row r="693" spans="1:7" ht="12.75">
      <c r="A693" s="53" t="s">
        <v>1245</v>
      </c>
      <c r="B693" s="41" t="s">
        <v>1324</v>
      </c>
      <c r="C693" s="42">
        <v>16613790.8674</v>
      </c>
      <c r="D693" s="42">
        <v>13964600.301819999</v>
      </c>
      <c r="E693" s="39">
        <f t="shared" si="20"/>
        <v>84.05426800707893</v>
      </c>
      <c r="F693" s="42">
        <v>9780350.39927</v>
      </c>
      <c r="G693" s="39">
        <f t="shared" si="21"/>
        <v>142.78220852764446</v>
      </c>
    </row>
    <row r="694" spans="1:7" ht="12.75">
      <c r="A694" s="28" t="s">
        <v>1246</v>
      </c>
      <c r="B694" s="24" t="s">
        <v>1325</v>
      </c>
      <c r="C694" s="25">
        <v>269408.19631</v>
      </c>
      <c r="D694" s="25">
        <v>258203.94975</v>
      </c>
      <c r="E694" s="27">
        <f t="shared" si="20"/>
        <v>95.8411634414019</v>
      </c>
      <c r="F694" s="25">
        <v>273342.51848</v>
      </c>
      <c r="G694" s="27">
        <f t="shared" si="21"/>
        <v>94.4616853557279</v>
      </c>
    </row>
    <row r="695" spans="1:7" ht="12.75">
      <c r="A695" s="28" t="s">
        <v>1247</v>
      </c>
      <c r="B695" s="24" t="s">
        <v>1326</v>
      </c>
      <c r="C695" s="25">
        <v>2627.8</v>
      </c>
      <c r="D695" s="25">
        <v>0</v>
      </c>
      <c r="E695" s="27">
        <f t="shared" si="20"/>
        <v>0</v>
      </c>
      <c r="F695" s="25">
        <v>2900</v>
      </c>
      <c r="G695" s="27">
        <f t="shared" si="21"/>
        <v>0</v>
      </c>
    </row>
    <row r="696" spans="1:7" ht="12.75">
      <c r="A696" s="28" t="s">
        <v>1248</v>
      </c>
      <c r="B696" s="24" t="s">
        <v>1327</v>
      </c>
      <c r="C696" s="25">
        <v>3667925.393</v>
      </c>
      <c r="D696" s="25">
        <v>3640462.35889</v>
      </c>
      <c r="E696" s="27">
        <f t="shared" si="20"/>
        <v>99.2512651930595</v>
      </c>
      <c r="F696" s="25">
        <v>2172694.8056799998</v>
      </c>
      <c r="G696" s="27">
        <f t="shared" si="21"/>
        <v>167.5551646449776</v>
      </c>
    </row>
    <row r="697" spans="1:7" ht="12.75">
      <c r="A697" s="28" t="s">
        <v>1249</v>
      </c>
      <c r="B697" s="24" t="s">
        <v>1328</v>
      </c>
      <c r="C697" s="25">
        <v>19975.4</v>
      </c>
      <c r="D697" s="25">
        <v>16649.28852</v>
      </c>
      <c r="E697" s="27">
        <f t="shared" si="20"/>
        <v>83.34896182304232</v>
      </c>
      <c r="F697" s="25">
        <v>20032.48074</v>
      </c>
      <c r="G697" s="27">
        <f t="shared" si="21"/>
        <v>83.11146650327441</v>
      </c>
    </row>
    <row r="698" spans="1:7" ht="12.75">
      <c r="A698" s="28" t="s">
        <v>1250</v>
      </c>
      <c r="B698" s="24" t="s">
        <v>1329</v>
      </c>
      <c r="C698" s="25">
        <v>382811</v>
      </c>
      <c r="D698" s="25">
        <v>382426.06001</v>
      </c>
      <c r="E698" s="27">
        <f t="shared" si="20"/>
        <v>99.89944385349429</v>
      </c>
      <c r="F698" s="25">
        <v>375786.90162</v>
      </c>
      <c r="G698" s="27">
        <f t="shared" si="21"/>
        <v>101.76673491315927</v>
      </c>
    </row>
    <row r="699" spans="1:7" ht="12.75">
      <c r="A699" s="28" t="s">
        <v>1251</v>
      </c>
      <c r="B699" s="24" t="s">
        <v>1330</v>
      </c>
      <c r="C699" s="25">
        <v>822982.98551</v>
      </c>
      <c r="D699" s="25">
        <v>729553.6788999999</v>
      </c>
      <c r="E699" s="27">
        <f t="shared" si="20"/>
        <v>88.64748017213233</v>
      </c>
      <c r="F699" s="25">
        <v>792201.71763</v>
      </c>
      <c r="G699" s="27">
        <f t="shared" si="21"/>
        <v>92.09190824308968</v>
      </c>
    </row>
    <row r="700" spans="1:7" ht="12.75">
      <c r="A700" s="28" t="s">
        <v>1252</v>
      </c>
      <c r="B700" s="24" t="s">
        <v>1331</v>
      </c>
      <c r="C700" s="25">
        <v>10510354.59744</v>
      </c>
      <c r="D700" s="25">
        <v>8153267.44898</v>
      </c>
      <c r="E700" s="27">
        <f t="shared" si="20"/>
        <v>77.57366674351677</v>
      </c>
      <c r="F700" s="25">
        <v>5640225.52352</v>
      </c>
      <c r="G700" s="27">
        <f t="shared" si="21"/>
        <v>144.5556993240873</v>
      </c>
    </row>
    <row r="701" spans="1:7" ht="12.75">
      <c r="A701" s="28" t="s">
        <v>1253</v>
      </c>
      <c r="B701" s="24" t="s">
        <v>1332</v>
      </c>
      <c r="C701" s="25">
        <v>155246.5</v>
      </c>
      <c r="D701" s="25">
        <v>104345.67323</v>
      </c>
      <c r="E701" s="27">
        <f t="shared" si="20"/>
        <v>67.21289898967126</v>
      </c>
      <c r="F701" s="25">
        <v>97198.93622</v>
      </c>
      <c r="G701" s="27">
        <f t="shared" si="21"/>
        <v>107.35269056219308</v>
      </c>
    </row>
    <row r="702" spans="1:7" ht="24">
      <c r="A702" s="28" t="s">
        <v>1254</v>
      </c>
      <c r="B702" s="24" t="s">
        <v>1333</v>
      </c>
      <c r="C702" s="25">
        <v>1215</v>
      </c>
      <c r="D702" s="25">
        <v>1199.2</v>
      </c>
      <c r="E702" s="27">
        <f t="shared" si="20"/>
        <v>98.69958847736626</v>
      </c>
      <c r="F702" s="25">
        <v>1205</v>
      </c>
      <c r="G702" s="27">
        <f t="shared" si="21"/>
        <v>99.51867219917013</v>
      </c>
    </row>
    <row r="703" spans="1:7" ht="12.75">
      <c r="A703" s="28" t="s">
        <v>1255</v>
      </c>
      <c r="B703" s="24" t="s">
        <v>1334</v>
      </c>
      <c r="C703" s="25">
        <v>781243.99514</v>
      </c>
      <c r="D703" s="25">
        <v>678492.64354</v>
      </c>
      <c r="E703" s="27">
        <f t="shared" si="20"/>
        <v>86.84772590391728</v>
      </c>
      <c r="F703" s="25">
        <v>404762.51538</v>
      </c>
      <c r="G703" s="27">
        <f t="shared" si="21"/>
        <v>167.6273414061122</v>
      </c>
    </row>
    <row r="704" spans="1:7" ht="12.75">
      <c r="A704" s="53" t="s">
        <v>1256</v>
      </c>
      <c r="B704" s="41" t="s">
        <v>1335</v>
      </c>
      <c r="C704" s="42">
        <v>5353177.0870900005</v>
      </c>
      <c r="D704" s="42">
        <v>3924255.87971</v>
      </c>
      <c r="E704" s="39">
        <f t="shared" si="20"/>
        <v>73.30704394543456</v>
      </c>
      <c r="F704" s="42">
        <v>3219859.38697</v>
      </c>
      <c r="G704" s="39">
        <f t="shared" si="21"/>
        <v>121.87662279882545</v>
      </c>
    </row>
    <row r="705" spans="1:7" ht="12.75">
      <c r="A705" s="28" t="s">
        <v>1257</v>
      </c>
      <c r="B705" s="24" t="s">
        <v>1336</v>
      </c>
      <c r="C705" s="25">
        <v>1811187.7861900001</v>
      </c>
      <c r="D705" s="25">
        <v>1572531.58635</v>
      </c>
      <c r="E705" s="27">
        <f t="shared" si="20"/>
        <v>86.82322166372182</v>
      </c>
      <c r="F705" s="25">
        <v>954755.9810700001</v>
      </c>
      <c r="G705" s="27">
        <f t="shared" si="21"/>
        <v>164.70507831620552</v>
      </c>
    </row>
    <row r="706" spans="1:7" ht="12.75">
      <c r="A706" s="28" t="s">
        <v>1258</v>
      </c>
      <c r="B706" s="24" t="s">
        <v>1337</v>
      </c>
      <c r="C706" s="25">
        <v>2034839.8284500001</v>
      </c>
      <c r="D706" s="25">
        <v>973212.8930800001</v>
      </c>
      <c r="E706" s="27">
        <f t="shared" si="20"/>
        <v>47.827493814160604</v>
      </c>
      <c r="F706" s="25">
        <v>975846.42618</v>
      </c>
      <c r="G706" s="27">
        <f t="shared" si="21"/>
        <v>99.73012832456548</v>
      </c>
    </row>
    <row r="707" spans="1:7" ht="12.75">
      <c r="A707" s="28" t="s">
        <v>1259</v>
      </c>
      <c r="B707" s="24" t="s">
        <v>1338</v>
      </c>
      <c r="C707" s="25">
        <v>1246759.63366</v>
      </c>
      <c r="D707" s="25">
        <v>1125982.4593099998</v>
      </c>
      <c r="E707" s="27">
        <f t="shared" si="20"/>
        <v>90.31271376701172</v>
      </c>
      <c r="F707" s="25">
        <v>1034535.10362</v>
      </c>
      <c r="G707" s="27">
        <f t="shared" si="21"/>
        <v>108.83946377169913</v>
      </c>
    </row>
    <row r="708" spans="1:7" ht="12.75">
      <c r="A708" s="28" t="s">
        <v>1260</v>
      </c>
      <c r="B708" s="24" t="s">
        <v>1339</v>
      </c>
      <c r="C708" s="25">
        <v>260389.83878999998</v>
      </c>
      <c r="D708" s="25">
        <v>252528.94097</v>
      </c>
      <c r="E708" s="27">
        <f t="shared" si="20"/>
        <v>96.98110423335694</v>
      </c>
      <c r="F708" s="25">
        <v>254721.8761</v>
      </c>
      <c r="G708" s="27">
        <f t="shared" si="21"/>
        <v>99.13908645634383</v>
      </c>
    </row>
    <row r="709" spans="1:7" ht="12.75">
      <c r="A709" s="53" t="s">
        <v>1261</v>
      </c>
      <c r="B709" s="41" t="s">
        <v>1340</v>
      </c>
      <c r="C709" s="42">
        <v>100814.9</v>
      </c>
      <c r="D709" s="42">
        <v>96033.2585</v>
      </c>
      <c r="E709" s="39">
        <f t="shared" si="20"/>
        <v>95.25700913257862</v>
      </c>
      <c r="F709" s="42">
        <v>100465.13412999999</v>
      </c>
      <c r="G709" s="39">
        <f t="shared" si="21"/>
        <v>95.58864309655404</v>
      </c>
    </row>
    <row r="710" spans="1:7" ht="12.75">
      <c r="A710" s="28" t="s">
        <v>1617</v>
      </c>
      <c r="B710" s="24" t="s">
        <v>1618</v>
      </c>
      <c r="C710" s="25">
        <v>0</v>
      </c>
      <c r="D710" s="25">
        <v>0</v>
      </c>
      <c r="E710" s="27">
        <v>0</v>
      </c>
      <c r="F710" s="25">
        <v>0</v>
      </c>
      <c r="G710" s="27">
        <v>0</v>
      </c>
    </row>
    <row r="711" spans="1:7" ht="24">
      <c r="A711" s="28" t="s">
        <v>1262</v>
      </c>
      <c r="B711" s="24" t="s">
        <v>1341</v>
      </c>
      <c r="C711" s="25">
        <v>22017.1</v>
      </c>
      <c r="D711" s="25">
        <v>21748.18677</v>
      </c>
      <c r="E711" s="27">
        <f t="shared" si="20"/>
        <v>98.77861648445982</v>
      </c>
      <c r="F711" s="25">
        <v>34461.41911</v>
      </c>
      <c r="G711" s="27">
        <f t="shared" si="21"/>
        <v>63.10879624713168</v>
      </c>
    </row>
    <row r="712" spans="1:7" ht="12.75">
      <c r="A712" s="28" t="s">
        <v>1263</v>
      </c>
      <c r="B712" s="24" t="s">
        <v>1342</v>
      </c>
      <c r="C712" s="25">
        <v>78797.8</v>
      </c>
      <c r="D712" s="25">
        <v>74285.07173000001</v>
      </c>
      <c r="E712" s="27">
        <f t="shared" si="20"/>
        <v>94.27302758452647</v>
      </c>
      <c r="F712" s="25">
        <v>66003.71502</v>
      </c>
      <c r="G712" s="27">
        <f t="shared" si="21"/>
        <v>112.54680392988583</v>
      </c>
    </row>
    <row r="713" spans="1:7" ht="12.75">
      <c r="A713" s="53" t="s">
        <v>1264</v>
      </c>
      <c r="B713" s="41" t="s">
        <v>1343</v>
      </c>
      <c r="C713" s="42">
        <v>18369343.61806</v>
      </c>
      <c r="D713" s="42">
        <v>17559701.0467</v>
      </c>
      <c r="E713" s="39">
        <f t="shared" si="20"/>
        <v>95.59242513943725</v>
      </c>
      <c r="F713" s="42">
        <v>16639575.38229</v>
      </c>
      <c r="G713" s="39">
        <f t="shared" si="21"/>
        <v>105.5297424559843</v>
      </c>
    </row>
    <row r="714" spans="1:7" ht="12.75">
      <c r="A714" s="28" t="s">
        <v>1265</v>
      </c>
      <c r="B714" s="24" t="s">
        <v>1344</v>
      </c>
      <c r="C714" s="25">
        <v>4435623.067430001</v>
      </c>
      <c r="D714" s="25">
        <v>4356871.44203</v>
      </c>
      <c r="E714" s="27">
        <f t="shared" si="20"/>
        <v>98.22456452672319</v>
      </c>
      <c r="F714" s="25">
        <v>4180378.8474299996</v>
      </c>
      <c r="G714" s="27">
        <f t="shared" si="21"/>
        <v>104.22192822807203</v>
      </c>
    </row>
    <row r="715" spans="1:7" ht="12.75">
      <c r="A715" s="28" t="s">
        <v>1266</v>
      </c>
      <c r="B715" s="24" t="s">
        <v>1345</v>
      </c>
      <c r="C715" s="25">
        <v>9849618.32947</v>
      </c>
      <c r="D715" s="25">
        <v>9260346.81375</v>
      </c>
      <c r="E715" s="27">
        <f t="shared" si="20"/>
        <v>94.01731624506809</v>
      </c>
      <c r="F715" s="25">
        <v>9846880.40243</v>
      </c>
      <c r="G715" s="27">
        <f t="shared" si="21"/>
        <v>94.04345777841219</v>
      </c>
    </row>
    <row r="716" spans="1:7" ht="12.75">
      <c r="A716" s="28" t="s">
        <v>1267</v>
      </c>
      <c r="B716" s="24" t="s">
        <v>1346</v>
      </c>
      <c r="C716" s="25">
        <v>1241938.97997</v>
      </c>
      <c r="D716" s="25">
        <v>1174337.6138199999</v>
      </c>
      <c r="E716" s="27">
        <f t="shared" si="20"/>
        <v>94.55678843805731</v>
      </c>
      <c r="F716" s="25">
        <v>1510577.84261</v>
      </c>
      <c r="G716" s="27">
        <f t="shared" si="21"/>
        <v>77.74095320973072</v>
      </c>
    </row>
    <row r="717" spans="1:7" ht="12.75">
      <c r="A717" s="28" t="s">
        <v>1268</v>
      </c>
      <c r="B717" s="24" t="s">
        <v>1347</v>
      </c>
      <c r="C717" s="25">
        <v>1576291.2</v>
      </c>
      <c r="D717" s="25">
        <v>1531534.33403</v>
      </c>
      <c r="E717" s="27">
        <f t="shared" si="20"/>
        <v>97.160621973275</v>
      </c>
      <c r="F717" s="25">
        <v>54148.08919</v>
      </c>
      <c r="G717" s="27" t="s">
        <v>1631</v>
      </c>
    </row>
    <row r="718" spans="1:7" ht="24">
      <c r="A718" s="28" t="s">
        <v>1269</v>
      </c>
      <c r="B718" s="24" t="s">
        <v>1348</v>
      </c>
      <c r="C718" s="25">
        <v>52168.55853</v>
      </c>
      <c r="D718" s="25">
        <v>50766.79359</v>
      </c>
      <c r="E718" s="27">
        <f t="shared" si="20"/>
        <v>97.31300810392547</v>
      </c>
      <c r="F718" s="25">
        <v>0</v>
      </c>
      <c r="G718" s="27">
        <v>0</v>
      </c>
    </row>
    <row r="719" spans="1:7" ht="12.75">
      <c r="A719" s="28" t="s">
        <v>1270</v>
      </c>
      <c r="B719" s="24" t="s">
        <v>1349</v>
      </c>
      <c r="C719" s="25">
        <v>324390.39214</v>
      </c>
      <c r="D719" s="25">
        <v>312106.95197000005</v>
      </c>
      <c r="E719" s="27">
        <f t="shared" si="20"/>
        <v>96.21337731707581</v>
      </c>
      <c r="F719" s="25">
        <v>302072.68691000005</v>
      </c>
      <c r="G719" s="27">
        <f t="shared" si="21"/>
        <v>103.32180481547132</v>
      </c>
    </row>
    <row r="720" spans="1:7" ht="12.75">
      <c r="A720" s="28" t="s">
        <v>1271</v>
      </c>
      <c r="B720" s="24" t="s">
        <v>1350</v>
      </c>
      <c r="C720" s="25">
        <v>889313.09052</v>
      </c>
      <c r="D720" s="25">
        <v>873737.09751</v>
      </c>
      <c r="E720" s="27">
        <f t="shared" si="20"/>
        <v>98.24853663169489</v>
      </c>
      <c r="F720" s="25">
        <v>745517.51372</v>
      </c>
      <c r="G720" s="27">
        <f t="shared" si="21"/>
        <v>117.19873529867957</v>
      </c>
    </row>
    <row r="721" spans="1:7" ht="12.75">
      <c r="A721" s="53" t="s">
        <v>1272</v>
      </c>
      <c r="B721" s="41" t="s">
        <v>1351</v>
      </c>
      <c r="C721" s="42">
        <v>2964146.98919</v>
      </c>
      <c r="D721" s="42">
        <v>2753102.2343</v>
      </c>
      <c r="E721" s="39">
        <f t="shared" si="20"/>
        <v>92.88008470363775</v>
      </c>
      <c r="F721" s="42">
        <v>2293948.67652</v>
      </c>
      <c r="G721" s="39">
        <f t="shared" si="21"/>
        <v>120.01586009659779</v>
      </c>
    </row>
    <row r="722" spans="1:7" ht="12.75">
      <c r="A722" s="28" t="s">
        <v>1273</v>
      </c>
      <c r="B722" s="24" t="s">
        <v>1352</v>
      </c>
      <c r="C722" s="25">
        <v>2741263.12527</v>
      </c>
      <c r="D722" s="25">
        <v>2535050.73777</v>
      </c>
      <c r="E722" s="27">
        <f t="shared" si="20"/>
        <v>92.47746830287628</v>
      </c>
      <c r="F722" s="25">
        <v>2083817.2157</v>
      </c>
      <c r="G722" s="27">
        <f t="shared" si="21"/>
        <v>121.65417958304086</v>
      </c>
    </row>
    <row r="723" spans="1:7" ht="12.75">
      <c r="A723" s="28" t="s">
        <v>1274</v>
      </c>
      <c r="B723" s="24" t="s">
        <v>1353</v>
      </c>
      <c r="C723" s="25">
        <v>222883.86391999997</v>
      </c>
      <c r="D723" s="25">
        <v>218051.49653</v>
      </c>
      <c r="E723" s="27">
        <f t="shared" si="20"/>
        <v>97.83188997848025</v>
      </c>
      <c r="F723" s="25">
        <v>210131.46081999998</v>
      </c>
      <c r="G723" s="27">
        <f t="shared" si="21"/>
        <v>103.769086113566</v>
      </c>
    </row>
    <row r="724" spans="1:7" ht="12.75">
      <c r="A724" s="53" t="s">
        <v>1275</v>
      </c>
      <c r="B724" s="41" t="s">
        <v>1354</v>
      </c>
      <c r="C724" s="42">
        <v>5331625.157</v>
      </c>
      <c r="D724" s="42">
        <v>4520047.915979999</v>
      </c>
      <c r="E724" s="39">
        <f t="shared" si="20"/>
        <v>84.77805139855971</v>
      </c>
      <c r="F724" s="42">
        <v>9919235.73996</v>
      </c>
      <c r="G724" s="39">
        <f t="shared" si="21"/>
        <v>45.568509857778885</v>
      </c>
    </row>
    <row r="725" spans="1:7" ht="12.75">
      <c r="A725" s="28" t="s">
        <v>1276</v>
      </c>
      <c r="B725" s="24" t="s">
        <v>1355</v>
      </c>
      <c r="C725" s="25">
        <v>1832167.8</v>
      </c>
      <c r="D725" s="25">
        <v>1476503.81015</v>
      </c>
      <c r="E725" s="27">
        <f t="shared" si="20"/>
        <v>80.58780479331642</v>
      </c>
      <c r="F725" s="25">
        <v>1437153.68627</v>
      </c>
      <c r="G725" s="27">
        <f t="shared" si="21"/>
        <v>102.7380595586913</v>
      </c>
    </row>
    <row r="726" spans="1:7" ht="12.75">
      <c r="A726" s="28" t="s">
        <v>1277</v>
      </c>
      <c r="B726" s="24" t="s">
        <v>1356</v>
      </c>
      <c r="C726" s="25">
        <v>1303326.7</v>
      </c>
      <c r="D726" s="25">
        <v>1158897.0331199998</v>
      </c>
      <c r="E726" s="27">
        <f t="shared" si="20"/>
        <v>88.91838348128675</v>
      </c>
      <c r="F726" s="25">
        <v>1042729.1146</v>
      </c>
      <c r="G726" s="27">
        <f t="shared" si="21"/>
        <v>111.14075716247388</v>
      </c>
    </row>
    <row r="727" spans="1:7" ht="12.75">
      <c r="A727" s="28" t="s">
        <v>1278</v>
      </c>
      <c r="B727" s="24" t="s">
        <v>1357</v>
      </c>
      <c r="C727" s="25">
        <v>54972.9</v>
      </c>
      <c r="D727" s="25">
        <v>49076.4655</v>
      </c>
      <c r="E727" s="27">
        <f t="shared" si="20"/>
        <v>89.27392497030354</v>
      </c>
      <c r="F727" s="25">
        <v>48230.504740000004</v>
      </c>
      <c r="G727" s="27">
        <f t="shared" si="21"/>
        <v>101.753995245458</v>
      </c>
    </row>
    <row r="728" spans="1:7" ht="12.75">
      <c r="A728" s="28" t="s">
        <v>1279</v>
      </c>
      <c r="B728" s="24" t="s">
        <v>1358</v>
      </c>
      <c r="C728" s="25">
        <v>124625.835</v>
      </c>
      <c r="D728" s="25">
        <v>111757.54334</v>
      </c>
      <c r="E728" s="27">
        <f t="shared" si="20"/>
        <v>89.67445902368478</v>
      </c>
      <c r="F728" s="25">
        <v>114254.6</v>
      </c>
      <c r="G728" s="27">
        <f t="shared" si="21"/>
        <v>97.81448041479292</v>
      </c>
    </row>
    <row r="729" spans="1:7" ht="12.75">
      <c r="A729" s="28" t="s">
        <v>1280</v>
      </c>
      <c r="B729" s="24" t="s">
        <v>1359</v>
      </c>
      <c r="C729" s="25">
        <v>392806.6</v>
      </c>
      <c r="D729" s="25">
        <v>359373.12161000003</v>
      </c>
      <c r="E729" s="27">
        <f t="shared" si="20"/>
        <v>91.4885650113822</v>
      </c>
      <c r="F729" s="25">
        <v>372196.31758</v>
      </c>
      <c r="G729" s="27">
        <f t="shared" si="21"/>
        <v>96.55472250414093</v>
      </c>
    </row>
    <row r="730" spans="1:7" ht="24">
      <c r="A730" s="28" t="s">
        <v>1281</v>
      </c>
      <c r="B730" s="24" t="s">
        <v>1360</v>
      </c>
      <c r="C730" s="25">
        <v>118915.8</v>
      </c>
      <c r="D730" s="25">
        <v>99319.16931999999</v>
      </c>
      <c r="E730" s="27">
        <f t="shared" si="20"/>
        <v>83.52058289983331</v>
      </c>
      <c r="F730" s="25">
        <v>77517.01487</v>
      </c>
      <c r="G730" s="27">
        <f t="shared" si="21"/>
        <v>128.12563730242104</v>
      </c>
    </row>
    <row r="731" spans="1:7" ht="12.75">
      <c r="A731" s="28" t="s">
        <v>1282</v>
      </c>
      <c r="B731" s="24" t="s">
        <v>1361</v>
      </c>
      <c r="C731" s="25">
        <v>1504809.522</v>
      </c>
      <c r="D731" s="25">
        <v>1265120.77294</v>
      </c>
      <c r="E731" s="27">
        <f t="shared" si="20"/>
        <v>84.07182134643617</v>
      </c>
      <c r="F731" s="25">
        <v>6827154.5019</v>
      </c>
      <c r="G731" s="27">
        <f t="shared" si="21"/>
        <v>18.530718362795458</v>
      </c>
    </row>
    <row r="732" spans="1:7" ht="12.75">
      <c r="A732" s="53" t="s">
        <v>1283</v>
      </c>
      <c r="B732" s="41" t="s">
        <v>1362</v>
      </c>
      <c r="C732" s="42">
        <v>15425455.374030001</v>
      </c>
      <c r="D732" s="42">
        <v>15241681.84372</v>
      </c>
      <c r="E732" s="39">
        <f t="shared" si="20"/>
        <v>98.80863465062173</v>
      </c>
      <c r="F732" s="42">
        <v>10134208.25849</v>
      </c>
      <c r="G732" s="39">
        <f t="shared" si="21"/>
        <v>150.398348395408</v>
      </c>
    </row>
    <row r="733" spans="1:7" ht="12.75">
      <c r="A733" s="28" t="s">
        <v>1284</v>
      </c>
      <c r="B733" s="24" t="s">
        <v>1363</v>
      </c>
      <c r="C733" s="25">
        <v>229566.99813999998</v>
      </c>
      <c r="D733" s="25">
        <v>221063.52608</v>
      </c>
      <c r="E733" s="27">
        <f t="shared" si="20"/>
        <v>96.2958647676291</v>
      </c>
      <c r="F733" s="25">
        <v>227021.1875</v>
      </c>
      <c r="G733" s="27">
        <f t="shared" si="21"/>
        <v>97.37572449267539</v>
      </c>
    </row>
    <row r="734" spans="1:7" ht="12.75">
      <c r="A734" s="28" t="s">
        <v>1285</v>
      </c>
      <c r="B734" s="24" t="s">
        <v>1364</v>
      </c>
      <c r="C734" s="25">
        <v>1623925.93</v>
      </c>
      <c r="D734" s="25">
        <v>1620505.15139</v>
      </c>
      <c r="E734" s="27">
        <f t="shared" si="20"/>
        <v>99.78935131542606</v>
      </c>
      <c r="F734" s="25">
        <v>1479103.9663900002</v>
      </c>
      <c r="G734" s="27">
        <f t="shared" si="21"/>
        <v>109.55992196715644</v>
      </c>
    </row>
    <row r="735" spans="1:7" ht="12.75">
      <c r="A735" s="28" t="s">
        <v>1286</v>
      </c>
      <c r="B735" s="24" t="s">
        <v>1365</v>
      </c>
      <c r="C735" s="25">
        <v>11032325.28325</v>
      </c>
      <c r="D735" s="25">
        <v>10909110.708309999</v>
      </c>
      <c r="E735" s="27">
        <f t="shared" si="20"/>
        <v>98.88314954665927</v>
      </c>
      <c r="F735" s="25">
        <v>6012408.29673</v>
      </c>
      <c r="G735" s="27">
        <f t="shared" si="21"/>
        <v>181.44327813271087</v>
      </c>
    </row>
    <row r="736" spans="1:7" ht="12.75">
      <c r="A736" s="28" t="s">
        <v>1287</v>
      </c>
      <c r="B736" s="24" t="s">
        <v>1366</v>
      </c>
      <c r="C736" s="25">
        <v>2143599.93214</v>
      </c>
      <c r="D736" s="25">
        <v>2100357.36937</v>
      </c>
      <c r="E736" s="27">
        <f t="shared" si="20"/>
        <v>97.98271299967666</v>
      </c>
      <c r="F736" s="25">
        <v>2029107.7814500001</v>
      </c>
      <c r="G736" s="27">
        <f t="shared" si="21"/>
        <v>103.51137522468545</v>
      </c>
    </row>
    <row r="737" spans="1:7" ht="12.75">
      <c r="A737" s="28" t="s">
        <v>1288</v>
      </c>
      <c r="B737" s="24" t="s">
        <v>1367</v>
      </c>
      <c r="C737" s="25">
        <v>396037.2305</v>
      </c>
      <c r="D737" s="25">
        <v>390645.08857</v>
      </c>
      <c r="E737" s="27">
        <f t="shared" si="20"/>
        <v>98.63847600307871</v>
      </c>
      <c r="F737" s="25">
        <v>386567.02642</v>
      </c>
      <c r="G737" s="27">
        <f t="shared" si="21"/>
        <v>101.05494309428482</v>
      </c>
    </row>
    <row r="738" spans="1:7" ht="12.75">
      <c r="A738" s="53" t="s">
        <v>1289</v>
      </c>
      <c r="B738" s="41" t="s">
        <v>1368</v>
      </c>
      <c r="C738" s="42">
        <v>899732.3782899999</v>
      </c>
      <c r="D738" s="42">
        <v>821911.69068</v>
      </c>
      <c r="E738" s="39">
        <f t="shared" si="20"/>
        <v>91.35068499391973</v>
      </c>
      <c r="F738" s="42">
        <v>717521.47151</v>
      </c>
      <c r="G738" s="39">
        <f t="shared" si="21"/>
        <v>114.5487240890944</v>
      </c>
    </row>
    <row r="739" spans="1:7" ht="12.75">
      <c r="A739" s="28" t="s">
        <v>1290</v>
      </c>
      <c r="B739" s="24" t="s">
        <v>1369</v>
      </c>
      <c r="C739" s="25">
        <v>57888.90152000001</v>
      </c>
      <c r="D739" s="25">
        <v>54792.31536</v>
      </c>
      <c r="E739" s="27">
        <f t="shared" si="20"/>
        <v>94.65081202321628</v>
      </c>
      <c r="F739" s="25">
        <v>65804.54596</v>
      </c>
      <c r="G739" s="27">
        <f t="shared" si="21"/>
        <v>83.26524339717517</v>
      </c>
    </row>
    <row r="740" spans="1:7" ht="12.75">
      <c r="A740" s="28" t="s">
        <v>1291</v>
      </c>
      <c r="B740" s="24" t="s">
        <v>1370</v>
      </c>
      <c r="C740" s="25">
        <v>486747.24787</v>
      </c>
      <c r="D740" s="25">
        <v>413683.3936</v>
      </c>
      <c r="E740" s="27">
        <f t="shared" si="20"/>
        <v>84.98936468778683</v>
      </c>
      <c r="F740" s="25">
        <v>386955.71243</v>
      </c>
      <c r="G740" s="27">
        <f t="shared" si="21"/>
        <v>106.90716800694213</v>
      </c>
    </row>
    <row r="741" spans="1:7" ht="12.75">
      <c r="A741" s="28" t="s">
        <v>1292</v>
      </c>
      <c r="B741" s="24" t="s">
        <v>1371</v>
      </c>
      <c r="C741" s="25">
        <v>321140.96310000005</v>
      </c>
      <c r="D741" s="25">
        <v>319759.80383</v>
      </c>
      <c r="E741" s="27">
        <f t="shared" si="20"/>
        <v>99.56992117833003</v>
      </c>
      <c r="F741" s="25">
        <v>220586.28608000002</v>
      </c>
      <c r="G741" s="27">
        <f t="shared" si="21"/>
        <v>144.95905865790436</v>
      </c>
    </row>
    <row r="742" spans="1:7" ht="12.75">
      <c r="A742" s="28" t="s">
        <v>1293</v>
      </c>
      <c r="B742" s="24" t="s">
        <v>1372</v>
      </c>
      <c r="C742" s="25">
        <v>33955.265799999994</v>
      </c>
      <c r="D742" s="25">
        <v>33676.17789</v>
      </c>
      <c r="E742" s="27">
        <f t="shared" si="20"/>
        <v>99.17807178526049</v>
      </c>
      <c r="F742" s="25">
        <v>44174.92704</v>
      </c>
      <c r="G742" s="27">
        <f t="shared" si="21"/>
        <v>76.23369215642738</v>
      </c>
    </row>
    <row r="743" spans="1:7" ht="12.75">
      <c r="A743" s="53" t="s">
        <v>1294</v>
      </c>
      <c r="B743" s="41" t="s">
        <v>1373</v>
      </c>
      <c r="C743" s="42">
        <v>234873.46852000002</v>
      </c>
      <c r="D743" s="42">
        <v>232716.76458000002</v>
      </c>
      <c r="E743" s="39">
        <f t="shared" si="20"/>
        <v>99.08175923249655</v>
      </c>
      <c r="F743" s="42">
        <v>218632.42747999998</v>
      </c>
      <c r="G743" s="39">
        <f t="shared" si="21"/>
        <v>106.44201652167469</v>
      </c>
    </row>
    <row r="744" spans="1:7" ht="12.75">
      <c r="A744" s="28" t="s">
        <v>1295</v>
      </c>
      <c r="B744" s="24" t="s">
        <v>1374</v>
      </c>
      <c r="C744" s="25">
        <v>9283.18629</v>
      </c>
      <c r="D744" s="25">
        <v>8947.66333</v>
      </c>
      <c r="E744" s="27">
        <f t="shared" si="20"/>
        <v>96.38569183555617</v>
      </c>
      <c r="F744" s="25">
        <v>8819.75581</v>
      </c>
      <c r="G744" s="27">
        <f t="shared" si="21"/>
        <v>101.45023879068142</v>
      </c>
    </row>
    <row r="745" spans="1:7" ht="12.75">
      <c r="A745" s="28" t="s">
        <v>1296</v>
      </c>
      <c r="B745" s="24" t="s">
        <v>1375</v>
      </c>
      <c r="C745" s="25">
        <v>55431.3842</v>
      </c>
      <c r="D745" s="25">
        <v>55431.3842</v>
      </c>
      <c r="E745" s="27">
        <f t="shared" si="20"/>
        <v>100</v>
      </c>
      <c r="F745" s="25">
        <v>52531.359090000005</v>
      </c>
      <c r="G745" s="27">
        <f t="shared" si="21"/>
        <v>105.52055983366333</v>
      </c>
    </row>
    <row r="746" spans="1:7" ht="12.75">
      <c r="A746" s="28" t="s">
        <v>1297</v>
      </c>
      <c r="B746" s="24" t="s">
        <v>1376</v>
      </c>
      <c r="C746" s="25">
        <v>170158.89803</v>
      </c>
      <c r="D746" s="25">
        <v>168337.71705</v>
      </c>
      <c r="E746" s="27">
        <f t="shared" si="20"/>
        <v>98.92971745757373</v>
      </c>
      <c r="F746" s="25">
        <v>157281.31258000003</v>
      </c>
      <c r="G746" s="27">
        <f t="shared" si="21"/>
        <v>107.02970002515475</v>
      </c>
    </row>
    <row r="747" spans="1:7" ht="24">
      <c r="A747" s="53" t="s">
        <v>1298</v>
      </c>
      <c r="B747" s="41" t="s">
        <v>1377</v>
      </c>
      <c r="C747" s="42">
        <v>694510.27434</v>
      </c>
      <c r="D747" s="42">
        <v>577124.5224700001</v>
      </c>
      <c r="E747" s="39">
        <f t="shared" si="20"/>
        <v>83.09805395153401</v>
      </c>
      <c r="F747" s="42">
        <v>1097021.82085</v>
      </c>
      <c r="G747" s="39">
        <f t="shared" si="21"/>
        <v>52.60829926088704</v>
      </c>
    </row>
    <row r="748" spans="1:7" ht="24">
      <c r="A748" s="28" t="s">
        <v>1299</v>
      </c>
      <c r="B748" s="24" t="s">
        <v>1378</v>
      </c>
      <c r="C748" s="25">
        <v>694510.27434</v>
      </c>
      <c r="D748" s="25">
        <v>577124.5224700001</v>
      </c>
      <c r="E748" s="27">
        <f t="shared" si="20"/>
        <v>83.09805395153401</v>
      </c>
      <c r="F748" s="25">
        <v>1097021.82085</v>
      </c>
      <c r="G748" s="27">
        <f t="shared" si="21"/>
        <v>52.60829926088704</v>
      </c>
    </row>
    <row r="749" spans="1:7" ht="36">
      <c r="A749" s="53" t="s">
        <v>1300</v>
      </c>
      <c r="B749" s="41" t="s">
        <v>1379</v>
      </c>
      <c r="C749" s="42">
        <v>88865.65161</v>
      </c>
      <c r="D749" s="42">
        <v>0</v>
      </c>
      <c r="E749" s="39">
        <f t="shared" si="20"/>
        <v>0</v>
      </c>
      <c r="F749" s="42">
        <v>0</v>
      </c>
      <c r="G749" s="39">
        <v>0</v>
      </c>
    </row>
    <row r="750" spans="1:7" ht="24">
      <c r="A750" s="28" t="s">
        <v>1301</v>
      </c>
      <c r="B750" s="24" t="s">
        <v>1380</v>
      </c>
      <c r="C750" s="25">
        <v>710.7</v>
      </c>
      <c r="D750" s="25">
        <v>0</v>
      </c>
      <c r="E750" s="27">
        <f t="shared" si="20"/>
        <v>0</v>
      </c>
      <c r="F750" s="25">
        <v>0</v>
      </c>
      <c r="G750" s="27">
        <v>0</v>
      </c>
    </row>
    <row r="751" spans="1:7" ht="12.75">
      <c r="A751" s="28" t="s">
        <v>1302</v>
      </c>
      <c r="B751" s="24" t="s">
        <v>1381</v>
      </c>
      <c r="C751" s="25">
        <v>72097.3</v>
      </c>
      <c r="D751" s="25">
        <v>0</v>
      </c>
      <c r="E751" s="27">
        <f t="shared" si="20"/>
        <v>0</v>
      </c>
      <c r="F751" s="25">
        <v>0</v>
      </c>
      <c r="G751" s="27">
        <v>0</v>
      </c>
    </row>
    <row r="752" spans="1:7" ht="12.75">
      <c r="A752" s="28" t="s">
        <v>1303</v>
      </c>
      <c r="B752" s="24" t="s">
        <v>1382</v>
      </c>
      <c r="C752" s="25">
        <v>16057.651609999999</v>
      </c>
      <c r="D752" s="25">
        <v>0</v>
      </c>
      <c r="E752" s="27">
        <f t="shared" si="20"/>
        <v>0</v>
      </c>
      <c r="F752" s="25">
        <v>0</v>
      </c>
      <c r="G752" s="27">
        <v>0</v>
      </c>
    </row>
    <row r="753" spans="1:7" ht="12.75">
      <c r="A753" s="53" t="s">
        <v>1304</v>
      </c>
      <c r="B753" s="41" t="s">
        <v>1225</v>
      </c>
      <c r="C753" s="42">
        <f>C7-C674</f>
        <v>-5346664.903040007</v>
      </c>
      <c r="D753" s="42">
        <v>1837186.33467</v>
      </c>
      <c r="E753" s="39">
        <v>0</v>
      </c>
      <c r="F753" s="42">
        <v>3453614.3812100003</v>
      </c>
      <c r="G753" s="39">
        <f t="shared" si="21"/>
        <v>53.19604715180528</v>
      </c>
    </row>
    <row r="754" spans="1:7" ht="12.75">
      <c r="A754" s="53" t="s">
        <v>1383</v>
      </c>
      <c r="B754" s="41" t="s">
        <v>1225</v>
      </c>
      <c r="C754" s="42">
        <f>C755+C804</f>
        <v>5346664.903039987</v>
      </c>
      <c r="D754" s="42">
        <v>-1837186.33467</v>
      </c>
      <c r="E754" s="39">
        <v>0</v>
      </c>
      <c r="F754" s="42">
        <v>-3453614.3812100003</v>
      </c>
      <c r="G754" s="39">
        <f aca="true" t="shared" si="22" ref="G754:G773">D754/F754*100</f>
        <v>53.19604715180528</v>
      </c>
    </row>
    <row r="755" spans="1:7" ht="24">
      <c r="A755" s="53" t="s">
        <v>1384</v>
      </c>
      <c r="B755" s="41" t="s">
        <v>1445</v>
      </c>
      <c r="C755" s="42">
        <v>806083.4316</v>
      </c>
      <c r="D755" s="42">
        <v>-327339.32002</v>
      </c>
      <c r="E755" s="39">
        <v>0</v>
      </c>
      <c r="F755" s="42">
        <v>-1336650.7117</v>
      </c>
      <c r="G755" s="39">
        <f t="shared" si="22"/>
        <v>24.48951825295317</v>
      </c>
    </row>
    <row r="756" spans="1:7" ht="36">
      <c r="A756" s="53" t="s">
        <v>1385</v>
      </c>
      <c r="B756" s="41" t="s">
        <v>1446</v>
      </c>
      <c r="C756" s="42">
        <v>-1500000</v>
      </c>
      <c r="D756" s="42">
        <v>-1499122.5</v>
      </c>
      <c r="E756" s="39">
        <f aca="true" t="shared" si="23" ref="E754:E773">D756/C756*100</f>
        <v>99.9415</v>
      </c>
      <c r="F756" s="42">
        <v>-749999.75</v>
      </c>
      <c r="G756" s="39">
        <f t="shared" si="22"/>
        <v>199.88306662768886</v>
      </c>
    </row>
    <row r="757" spans="1:7" ht="36">
      <c r="A757" s="28" t="s">
        <v>1386</v>
      </c>
      <c r="B757" s="24" t="s">
        <v>1447</v>
      </c>
      <c r="C757" s="25">
        <v>-1500000</v>
      </c>
      <c r="D757" s="25">
        <v>-1499122.5</v>
      </c>
      <c r="E757" s="27">
        <f t="shared" si="23"/>
        <v>99.9415</v>
      </c>
      <c r="F757" s="25">
        <v>-749999.75</v>
      </c>
      <c r="G757" s="27">
        <f t="shared" si="22"/>
        <v>199.88306662768886</v>
      </c>
    </row>
    <row r="758" spans="1:7" ht="36">
      <c r="A758" s="28" t="s">
        <v>1387</v>
      </c>
      <c r="B758" s="24" t="s">
        <v>1448</v>
      </c>
      <c r="C758" s="25">
        <v>-1500000</v>
      </c>
      <c r="D758" s="25">
        <v>-1499122.5</v>
      </c>
      <c r="E758" s="27">
        <f t="shared" si="23"/>
        <v>99.9415</v>
      </c>
      <c r="F758" s="25">
        <v>-749999.75</v>
      </c>
      <c r="G758" s="27">
        <f t="shared" si="22"/>
        <v>199.88306662768886</v>
      </c>
    </row>
    <row r="759" spans="1:7" ht="24">
      <c r="A759" s="53" t="s">
        <v>1388</v>
      </c>
      <c r="B759" s="41" t="s">
        <v>1449</v>
      </c>
      <c r="C759" s="42">
        <v>2667984.237</v>
      </c>
      <c r="D759" s="42">
        <v>1556323.037</v>
      </c>
      <c r="E759" s="39">
        <f t="shared" si="23"/>
        <v>58.333292056852585</v>
      </c>
      <c r="F759" s="42">
        <v>-3397865.457</v>
      </c>
      <c r="G759" s="39">
        <v>0</v>
      </c>
    </row>
    <row r="760" spans="1:7" ht="24">
      <c r="A760" s="28" t="s">
        <v>1389</v>
      </c>
      <c r="B760" s="24" t="s">
        <v>1450</v>
      </c>
      <c r="C760" s="25">
        <v>22932630.937</v>
      </c>
      <c r="D760" s="25">
        <v>12160981.037</v>
      </c>
      <c r="E760" s="27">
        <f t="shared" si="23"/>
        <v>53.02915775520205</v>
      </c>
      <c r="F760" s="25">
        <v>9020000</v>
      </c>
      <c r="G760" s="27">
        <f t="shared" si="22"/>
        <v>134.8224061751663</v>
      </c>
    </row>
    <row r="761" spans="1:7" ht="24">
      <c r="A761" s="28" t="s">
        <v>1390</v>
      </c>
      <c r="B761" s="24" t="s">
        <v>1451</v>
      </c>
      <c r="C761" s="25">
        <v>-20264646.7</v>
      </c>
      <c r="D761" s="25">
        <v>-10604658</v>
      </c>
      <c r="E761" s="27">
        <f t="shared" si="23"/>
        <v>52.33083091451084</v>
      </c>
      <c r="F761" s="25">
        <v>-12417865.457</v>
      </c>
      <c r="G761" s="27">
        <f t="shared" si="22"/>
        <v>85.3983966626254</v>
      </c>
    </row>
    <row r="762" spans="1:7" ht="24">
      <c r="A762" s="28" t="s">
        <v>1391</v>
      </c>
      <c r="B762" s="24" t="s">
        <v>1452</v>
      </c>
      <c r="C762" s="25">
        <v>20989815.8</v>
      </c>
      <c r="D762" s="25">
        <v>10234658</v>
      </c>
      <c r="E762" s="27">
        <f t="shared" si="23"/>
        <v>48.760113464168654</v>
      </c>
      <c r="F762" s="25">
        <v>7500000</v>
      </c>
      <c r="G762" s="27">
        <f t="shared" si="22"/>
        <v>136.46210666666667</v>
      </c>
    </row>
    <row r="763" spans="1:7" ht="24">
      <c r="A763" s="28" t="s">
        <v>1392</v>
      </c>
      <c r="B763" s="24" t="s">
        <v>1453</v>
      </c>
      <c r="C763" s="25">
        <v>-18744646.7</v>
      </c>
      <c r="D763" s="25">
        <v>-9084658</v>
      </c>
      <c r="E763" s="27">
        <f t="shared" si="23"/>
        <v>48.465346642142904</v>
      </c>
      <c r="F763" s="25">
        <v>-11200000</v>
      </c>
      <c r="G763" s="27">
        <f t="shared" si="22"/>
        <v>81.11301785714285</v>
      </c>
    </row>
    <row r="764" spans="1:7" ht="24">
      <c r="A764" s="28" t="s">
        <v>1393</v>
      </c>
      <c r="B764" s="24" t="s">
        <v>1454</v>
      </c>
      <c r="C764" s="25">
        <v>1905809.9</v>
      </c>
      <c r="D764" s="25">
        <v>1905809.9</v>
      </c>
      <c r="E764" s="27">
        <f t="shared" si="23"/>
        <v>100</v>
      </c>
      <c r="F764" s="25">
        <v>1520000</v>
      </c>
      <c r="G764" s="27">
        <f t="shared" si="22"/>
        <v>125.3822302631579</v>
      </c>
    </row>
    <row r="765" spans="1:7" ht="24">
      <c r="A765" s="28" t="s">
        <v>1394</v>
      </c>
      <c r="B765" s="24" t="s">
        <v>1455</v>
      </c>
      <c r="C765" s="25">
        <v>-1520000</v>
      </c>
      <c r="D765" s="25">
        <v>-1520000</v>
      </c>
      <c r="E765" s="27">
        <f t="shared" si="23"/>
        <v>100</v>
      </c>
      <c r="F765" s="25">
        <v>-1200000</v>
      </c>
      <c r="G765" s="27">
        <f t="shared" si="22"/>
        <v>126.66666666666666</v>
      </c>
    </row>
    <row r="766" spans="1:7" ht="24">
      <c r="A766" s="28" t="s">
        <v>1395</v>
      </c>
      <c r="B766" s="24" t="s">
        <v>1456</v>
      </c>
      <c r="C766" s="25">
        <v>12024.2</v>
      </c>
      <c r="D766" s="25">
        <v>0</v>
      </c>
      <c r="E766" s="27">
        <f t="shared" si="23"/>
        <v>0</v>
      </c>
      <c r="F766" s="25">
        <v>0</v>
      </c>
      <c r="G766" s="27">
        <v>0</v>
      </c>
    </row>
    <row r="767" spans="1:7" ht="24">
      <c r="A767" s="28" t="s">
        <v>1396</v>
      </c>
      <c r="B767" s="24" t="s">
        <v>1457</v>
      </c>
      <c r="C767" s="25">
        <v>24981.037</v>
      </c>
      <c r="D767" s="25">
        <v>20513.137</v>
      </c>
      <c r="E767" s="27">
        <f t="shared" si="23"/>
        <v>82.11483374369126</v>
      </c>
      <c r="F767" s="25">
        <v>0</v>
      </c>
      <c r="G767" s="27">
        <v>0</v>
      </c>
    </row>
    <row r="768" spans="1:7" ht="24">
      <c r="A768" s="28" t="s">
        <v>1619</v>
      </c>
      <c r="B768" s="24" t="s">
        <v>1620</v>
      </c>
      <c r="C768" s="25">
        <v>0</v>
      </c>
      <c r="D768" s="25">
        <v>0</v>
      </c>
      <c r="E768" s="27">
        <v>0</v>
      </c>
      <c r="F768" s="25">
        <v>-13250</v>
      </c>
      <c r="G768" s="27">
        <v>0</v>
      </c>
    </row>
    <row r="769" spans="1:7" ht="24">
      <c r="A769" s="28" t="s">
        <v>1621</v>
      </c>
      <c r="B769" s="24" t="s">
        <v>1622</v>
      </c>
      <c r="C769" s="25">
        <v>0</v>
      </c>
      <c r="D769" s="25">
        <v>0</v>
      </c>
      <c r="E769" s="27">
        <v>0</v>
      </c>
      <c r="F769" s="25">
        <v>-4615.457</v>
      </c>
      <c r="G769" s="27">
        <v>0</v>
      </c>
    </row>
    <row r="770" spans="1:7" ht="24">
      <c r="A770" s="53" t="s">
        <v>1397</v>
      </c>
      <c r="B770" s="41" t="s">
        <v>1458</v>
      </c>
      <c r="C770" s="42">
        <v>-402063.9054</v>
      </c>
      <c r="D770" s="42">
        <v>-384658.2</v>
      </c>
      <c r="E770" s="39">
        <f t="shared" si="23"/>
        <v>95.67091072682</v>
      </c>
      <c r="F770" s="42">
        <v>2810331.2</v>
      </c>
      <c r="G770" s="39">
        <v>0</v>
      </c>
    </row>
    <row r="771" spans="1:7" ht="24">
      <c r="A771" s="28" t="s">
        <v>1398</v>
      </c>
      <c r="B771" s="24" t="s">
        <v>1459</v>
      </c>
      <c r="C771" s="25">
        <v>-402063.9054</v>
      </c>
      <c r="D771" s="25">
        <v>-384658.2</v>
      </c>
      <c r="E771" s="27">
        <f t="shared" si="23"/>
        <v>95.67091072682</v>
      </c>
      <c r="F771" s="25">
        <v>2810331.2</v>
      </c>
      <c r="G771" s="27">
        <v>0</v>
      </c>
    </row>
    <row r="772" spans="1:7" ht="24">
      <c r="A772" s="28" t="s">
        <v>1399</v>
      </c>
      <c r="B772" s="24" t="s">
        <v>1460</v>
      </c>
      <c r="C772" s="25">
        <v>9476374</v>
      </c>
      <c r="D772" s="25">
        <v>5178714</v>
      </c>
      <c r="E772" s="27">
        <f t="shared" si="23"/>
        <v>54.64868735657753</v>
      </c>
      <c r="F772" s="25">
        <v>8058412</v>
      </c>
      <c r="G772" s="27">
        <f t="shared" si="22"/>
        <v>64.26469631982083</v>
      </c>
    </row>
    <row r="773" spans="1:7" ht="36">
      <c r="A773" s="28" t="s">
        <v>1400</v>
      </c>
      <c r="B773" s="24" t="s">
        <v>1461</v>
      </c>
      <c r="C773" s="25">
        <v>-9878437.9054</v>
      </c>
      <c r="D773" s="25">
        <v>-5563372.2</v>
      </c>
      <c r="E773" s="27">
        <f t="shared" si="23"/>
        <v>56.31833953178781</v>
      </c>
      <c r="F773" s="25">
        <v>-5248080.8</v>
      </c>
      <c r="G773" s="27">
        <f t="shared" si="22"/>
        <v>106.00774667950996</v>
      </c>
    </row>
    <row r="774" spans="1:7" ht="36">
      <c r="A774" s="28" t="s">
        <v>1401</v>
      </c>
      <c r="B774" s="24" t="s">
        <v>1462</v>
      </c>
      <c r="C774" s="25">
        <v>8928714</v>
      </c>
      <c r="D774" s="25">
        <v>5178714</v>
      </c>
      <c r="E774" s="27">
        <f aca="true" t="shared" si="24" ref="E774:E821">D774/C774*100</f>
        <v>58.000670645291144</v>
      </c>
      <c r="F774" s="25">
        <v>7208412</v>
      </c>
      <c r="G774" s="27">
        <f aca="true" t="shared" si="25" ref="G774:G821">D774/F774*100</f>
        <v>71.84264717388518</v>
      </c>
    </row>
    <row r="775" spans="1:7" ht="36">
      <c r="A775" s="28" t="s">
        <v>1402</v>
      </c>
      <c r="B775" s="24" t="s">
        <v>1463</v>
      </c>
      <c r="C775" s="25">
        <v>-9313372.2</v>
      </c>
      <c r="D775" s="25">
        <v>-5563372.2</v>
      </c>
      <c r="E775" s="27">
        <f t="shared" si="24"/>
        <v>59.73531477674649</v>
      </c>
      <c r="F775" s="25">
        <v>-4398080.8</v>
      </c>
      <c r="G775" s="27">
        <f t="shared" si="25"/>
        <v>126.49545228909847</v>
      </c>
    </row>
    <row r="776" spans="1:7" ht="36">
      <c r="A776" s="28" t="s">
        <v>1403</v>
      </c>
      <c r="B776" s="24" t="s">
        <v>1464</v>
      </c>
      <c r="C776" s="25">
        <v>420290</v>
      </c>
      <c r="D776" s="25">
        <v>0</v>
      </c>
      <c r="E776" s="27">
        <f t="shared" si="24"/>
        <v>0</v>
      </c>
      <c r="F776" s="25">
        <v>850000</v>
      </c>
      <c r="G776" s="27">
        <f t="shared" si="25"/>
        <v>0</v>
      </c>
    </row>
    <row r="777" spans="1:7" ht="36">
      <c r="A777" s="28" t="s">
        <v>1404</v>
      </c>
      <c r="B777" s="24" t="s">
        <v>1465</v>
      </c>
      <c r="C777" s="25">
        <v>-407400</v>
      </c>
      <c r="D777" s="25">
        <v>0</v>
      </c>
      <c r="E777" s="27">
        <f t="shared" si="24"/>
        <v>0</v>
      </c>
      <c r="F777" s="25">
        <v>-850000</v>
      </c>
      <c r="G777" s="27">
        <f t="shared" si="25"/>
        <v>0</v>
      </c>
    </row>
    <row r="778" spans="1:7" ht="36">
      <c r="A778" s="28" t="s">
        <v>1405</v>
      </c>
      <c r="B778" s="24" t="s">
        <v>1466</v>
      </c>
      <c r="C778" s="25">
        <v>96970</v>
      </c>
      <c r="D778" s="25">
        <v>0</v>
      </c>
      <c r="E778" s="27">
        <f t="shared" si="24"/>
        <v>0</v>
      </c>
      <c r="F778" s="25">
        <v>0</v>
      </c>
      <c r="G778" s="27">
        <v>0</v>
      </c>
    </row>
    <row r="779" spans="1:7" ht="36">
      <c r="A779" s="28" t="s">
        <v>1406</v>
      </c>
      <c r="B779" s="24" t="s">
        <v>1467</v>
      </c>
      <c r="C779" s="25">
        <v>-101950</v>
      </c>
      <c r="D779" s="25">
        <v>0</v>
      </c>
      <c r="E779" s="27">
        <f t="shared" si="24"/>
        <v>0</v>
      </c>
      <c r="F779" s="25">
        <v>0</v>
      </c>
      <c r="G779" s="27">
        <v>0</v>
      </c>
    </row>
    <row r="780" spans="1:7" ht="36">
      <c r="A780" s="28" t="s">
        <v>1407</v>
      </c>
      <c r="B780" s="24" t="s">
        <v>1468</v>
      </c>
      <c r="C780" s="25">
        <v>7200</v>
      </c>
      <c r="D780" s="25">
        <v>0</v>
      </c>
      <c r="E780" s="27">
        <f t="shared" si="24"/>
        <v>0</v>
      </c>
      <c r="F780" s="25">
        <v>0</v>
      </c>
      <c r="G780" s="27">
        <v>0</v>
      </c>
    </row>
    <row r="781" spans="1:7" ht="36">
      <c r="A781" s="28" t="s">
        <v>1408</v>
      </c>
      <c r="B781" s="24" t="s">
        <v>1469</v>
      </c>
      <c r="C781" s="25">
        <v>-19900</v>
      </c>
      <c r="D781" s="25">
        <v>0</v>
      </c>
      <c r="E781" s="27">
        <f t="shared" si="24"/>
        <v>0</v>
      </c>
      <c r="F781" s="25">
        <v>0</v>
      </c>
      <c r="G781" s="27">
        <v>0</v>
      </c>
    </row>
    <row r="782" spans="1:7" ht="36">
      <c r="A782" s="28" t="s">
        <v>1409</v>
      </c>
      <c r="B782" s="24" t="s">
        <v>1470</v>
      </c>
      <c r="C782" s="25">
        <v>23200</v>
      </c>
      <c r="D782" s="25">
        <v>0</v>
      </c>
      <c r="E782" s="27">
        <f t="shared" si="24"/>
        <v>0</v>
      </c>
      <c r="F782" s="25">
        <v>0</v>
      </c>
      <c r="G782" s="27">
        <v>0</v>
      </c>
    </row>
    <row r="783" spans="1:7" ht="36">
      <c r="A783" s="28" t="s">
        <v>1410</v>
      </c>
      <c r="B783" s="24" t="s">
        <v>1471</v>
      </c>
      <c r="C783" s="25">
        <v>-35815.7054</v>
      </c>
      <c r="D783" s="25">
        <v>0</v>
      </c>
      <c r="E783" s="27">
        <f t="shared" si="24"/>
        <v>0</v>
      </c>
      <c r="F783" s="25">
        <v>0</v>
      </c>
      <c r="G783" s="27">
        <v>0</v>
      </c>
    </row>
    <row r="784" spans="1:7" ht="24">
      <c r="A784" s="53" t="s">
        <v>1411</v>
      </c>
      <c r="B784" s="41" t="s">
        <v>1472</v>
      </c>
      <c r="C784" s="42">
        <v>40163.1</v>
      </c>
      <c r="D784" s="42">
        <v>118.34298</v>
      </c>
      <c r="E784" s="39">
        <f t="shared" si="24"/>
        <v>0.29465599019995964</v>
      </c>
      <c r="F784" s="42">
        <v>883.2953</v>
      </c>
      <c r="G784" s="39">
        <f t="shared" si="25"/>
        <v>13.397895358437886</v>
      </c>
    </row>
    <row r="785" spans="1:7" ht="24">
      <c r="A785" s="28" t="s">
        <v>1412</v>
      </c>
      <c r="B785" s="24" t="s">
        <v>1473</v>
      </c>
      <c r="C785" s="25">
        <v>5</v>
      </c>
      <c r="D785" s="25">
        <v>0</v>
      </c>
      <c r="E785" s="27">
        <f t="shared" si="24"/>
        <v>0</v>
      </c>
      <c r="F785" s="25">
        <v>527.57</v>
      </c>
      <c r="G785" s="27">
        <f t="shared" si="25"/>
        <v>0</v>
      </c>
    </row>
    <row r="786" spans="1:7" ht="24">
      <c r="A786" s="28" t="s">
        <v>1413</v>
      </c>
      <c r="B786" s="24" t="s">
        <v>1474</v>
      </c>
      <c r="C786" s="25">
        <v>5</v>
      </c>
      <c r="D786" s="25">
        <v>0</v>
      </c>
      <c r="E786" s="27">
        <f t="shared" si="24"/>
        <v>0</v>
      </c>
      <c r="F786" s="25">
        <v>527.57</v>
      </c>
      <c r="G786" s="27">
        <f t="shared" si="25"/>
        <v>0</v>
      </c>
    </row>
    <row r="787" spans="1:7" ht="24">
      <c r="A787" s="28" t="s">
        <v>1623</v>
      </c>
      <c r="B787" s="24" t="s">
        <v>1624</v>
      </c>
      <c r="C787" s="25">
        <v>0</v>
      </c>
      <c r="D787" s="25">
        <v>0</v>
      </c>
      <c r="E787" s="27">
        <v>0</v>
      </c>
      <c r="F787" s="25">
        <v>44.57</v>
      </c>
      <c r="G787" s="27">
        <f t="shared" si="25"/>
        <v>0</v>
      </c>
    </row>
    <row r="788" spans="1:7" ht="24">
      <c r="A788" s="28" t="s">
        <v>1414</v>
      </c>
      <c r="B788" s="24" t="s">
        <v>1475</v>
      </c>
      <c r="C788" s="25">
        <v>5</v>
      </c>
      <c r="D788" s="25">
        <v>0</v>
      </c>
      <c r="E788" s="27">
        <f t="shared" si="24"/>
        <v>0</v>
      </c>
      <c r="F788" s="25">
        <v>483</v>
      </c>
      <c r="G788" s="27">
        <f t="shared" si="25"/>
        <v>0</v>
      </c>
    </row>
    <row r="789" spans="1:7" ht="24">
      <c r="A789" s="28" t="s">
        <v>1415</v>
      </c>
      <c r="B789" s="24" t="s">
        <v>1476</v>
      </c>
      <c r="C789" s="25">
        <v>40158.1</v>
      </c>
      <c r="D789" s="25">
        <v>118.34298</v>
      </c>
      <c r="E789" s="27">
        <f t="shared" si="24"/>
        <v>0.2946926771933931</v>
      </c>
      <c r="F789" s="25">
        <v>204.8991</v>
      </c>
      <c r="G789" s="27">
        <f t="shared" si="25"/>
        <v>57.75671049799633</v>
      </c>
    </row>
    <row r="790" spans="1:7" ht="24">
      <c r="A790" s="28" t="s">
        <v>1416</v>
      </c>
      <c r="B790" s="24" t="s">
        <v>1477</v>
      </c>
      <c r="C790" s="25">
        <v>-357000</v>
      </c>
      <c r="D790" s="25">
        <v>0</v>
      </c>
      <c r="E790" s="27">
        <f t="shared" si="24"/>
        <v>0</v>
      </c>
      <c r="F790" s="25">
        <v>0</v>
      </c>
      <c r="G790" s="27">
        <v>0</v>
      </c>
    </row>
    <row r="791" spans="1:7" ht="24">
      <c r="A791" s="28" t="s">
        <v>1417</v>
      </c>
      <c r="B791" s="24" t="s">
        <v>1478</v>
      </c>
      <c r="C791" s="25">
        <v>397158.1</v>
      </c>
      <c r="D791" s="25">
        <v>118.34298</v>
      </c>
      <c r="E791" s="27">
        <f t="shared" si="24"/>
        <v>0.029797448421673887</v>
      </c>
      <c r="F791" s="25">
        <v>204.8991</v>
      </c>
      <c r="G791" s="27">
        <f t="shared" si="25"/>
        <v>57.75671049799633</v>
      </c>
    </row>
    <row r="792" spans="1:7" ht="24">
      <c r="A792" s="28" t="s">
        <v>1418</v>
      </c>
      <c r="B792" s="24" t="s">
        <v>1479</v>
      </c>
      <c r="C792" s="25">
        <v>58.1</v>
      </c>
      <c r="D792" s="25">
        <v>118.34298</v>
      </c>
      <c r="E792" s="27" t="s">
        <v>1631</v>
      </c>
      <c r="F792" s="25">
        <v>204.8991</v>
      </c>
      <c r="G792" s="27">
        <f t="shared" si="25"/>
        <v>57.75671049799633</v>
      </c>
    </row>
    <row r="793" spans="1:7" ht="36">
      <c r="A793" s="28" t="s">
        <v>1419</v>
      </c>
      <c r="B793" s="24" t="s">
        <v>1480</v>
      </c>
      <c r="C793" s="25">
        <v>58.1</v>
      </c>
      <c r="D793" s="25">
        <v>60.01762</v>
      </c>
      <c r="E793" s="27">
        <f t="shared" si="24"/>
        <v>103.30055077452667</v>
      </c>
      <c r="F793" s="25">
        <v>79.55035000000001</v>
      </c>
      <c r="G793" s="27">
        <f t="shared" si="25"/>
        <v>75.44607911844511</v>
      </c>
    </row>
    <row r="794" spans="1:7" ht="36">
      <c r="A794" s="28" t="s">
        <v>1420</v>
      </c>
      <c r="B794" s="24" t="s">
        <v>1481</v>
      </c>
      <c r="C794" s="25">
        <v>0</v>
      </c>
      <c r="D794" s="25">
        <v>58.32536</v>
      </c>
      <c r="E794" s="27">
        <v>0</v>
      </c>
      <c r="F794" s="25">
        <v>125.34875</v>
      </c>
      <c r="G794" s="27">
        <f t="shared" si="25"/>
        <v>46.53046799429592</v>
      </c>
    </row>
    <row r="795" spans="1:7" ht="36">
      <c r="A795" s="28" t="s">
        <v>1421</v>
      </c>
      <c r="B795" s="24" t="s">
        <v>1482</v>
      </c>
      <c r="C795" s="25">
        <v>-357000</v>
      </c>
      <c r="D795" s="25">
        <v>0</v>
      </c>
      <c r="E795" s="27">
        <f t="shared" si="24"/>
        <v>0</v>
      </c>
      <c r="F795" s="25">
        <v>0</v>
      </c>
      <c r="G795" s="27">
        <v>0</v>
      </c>
    </row>
    <row r="796" spans="1:7" ht="36">
      <c r="A796" s="28" t="s">
        <v>1422</v>
      </c>
      <c r="B796" s="24" t="s">
        <v>1483</v>
      </c>
      <c r="C796" s="25">
        <v>397100</v>
      </c>
      <c r="D796" s="25">
        <v>0</v>
      </c>
      <c r="E796" s="27">
        <f t="shared" si="24"/>
        <v>0</v>
      </c>
      <c r="F796" s="25">
        <v>0</v>
      </c>
      <c r="G796" s="27">
        <v>0</v>
      </c>
    </row>
    <row r="797" spans="1:7" ht="36">
      <c r="A797" s="28" t="s">
        <v>1423</v>
      </c>
      <c r="B797" s="24" t="s">
        <v>1484</v>
      </c>
      <c r="C797" s="25">
        <v>-350000</v>
      </c>
      <c r="D797" s="25">
        <v>0</v>
      </c>
      <c r="E797" s="27">
        <f t="shared" si="24"/>
        <v>0</v>
      </c>
      <c r="F797" s="25">
        <v>0</v>
      </c>
      <c r="G797" s="27">
        <v>0</v>
      </c>
    </row>
    <row r="798" spans="1:7" ht="36">
      <c r="A798" s="28" t="s">
        <v>1424</v>
      </c>
      <c r="B798" s="24" t="s">
        <v>1485</v>
      </c>
      <c r="C798" s="25">
        <v>387400</v>
      </c>
      <c r="D798" s="25">
        <v>0</v>
      </c>
      <c r="E798" s="27">
        <f t="shared" si="24"/>
        <v>0</v>
      </c>
      <c r="F798" s="25">
        <v>0</v>
      </c>
      <c r="G798" s="27">
        <v>0</v>
      </c>
    </row>
    <row r="799" spans="1:7" ht="36">
      <c r="A799" s="28" t="s">
        <v>1425</v>
      </c>
      <c r="B799" s="24" t="s">
        <v>1486</v>
      </c>
      <c r="C799" s="25">
        <v>-7000</v>
      </c>
      <c r="D799" s="25">
        <v>0</v>
      </c>
      <c r="E799" s="27">
        <f t="shared" si="24"/>
        <v>0</v>
      </c>
      <c r="F799" s="25">
        <v>0</v>
      </c>
      <c r="G799" s="27">
        <v>0</v>
      </c>
    </row>
    <row r="800" spans="1:7" ht="36">
      <c r="A800" s="28" t="s">
        <v>1426</v>
      </c>
      <c r="B800" s="24" t="s">
        <v>1487</v>
      </c>
      <c r="C800" s="25">
        <v>9700</v>
      </c>
      <c r="D800" s="25">
        <v>0</v>
      </c>
      <c r="E800" s="27">
        <f t="shared" si="24"/>
        <v>0</v>
      </c>
      <c r="F800" s="25">
        <v>0</v>
      </c>
      <c r="G800" s="27">
        <v>0</v>
      </c>
    </row>
    <row r="801" spans="1:7" ht="24">
      <c r="A801" s="28" t="s">
        <v>1625</v>
      </c>
      <c r="B801" s="24" t="s">
        <v>1626</v>
      </c>
      <c r="C801" s="25">
        <v>0</v>
      </c>
      <c r="D801" s="25">
        <v>0</v>
      </c>
      <c r="E801" s="27">
        <v>0</v>
      </c>
      <c r="F801" s="25">
        <v>150.8262</v>
      </c>
      <c r="G801" s="27">
        <v>0</v>
      </c>
    </row>
    <row r="802" spans="1:7" ht="24">
      <c r="A802" s="28" t="s">
        <v>1627</v>
      </c>
      <c r="B802" s="24" t="s">
        <v>1628</v>
      </c>
      <c r="C802" s="25">
        <v>0</v>
      </c>
      <c r="D802" s="25">
        <v>0</v>
      </c>
      <c r="E802" s="27">
        <v>0</v>
      </c>
      <c r="F802" s="25">
        <v>150.8262</v>
      </c>
      <c r="G802" s="27">
        <v>0</v>
      </c>
    </row>
    <row r="803" spans="1:7" ht="24">
      <c r="A803" s="28" t="s">
        <v>1629</v>
      </c>
      <c r="B803" s="24" t="s">
        <v>1630</v>
      </c>
      <c r="C803" s="25">
        <v>0</v>
      </c>
      <c r="D803" s="25">
        <v>0</v>
      </c>
      <c r="E803" s="27">
        <v>0</v>
      </c>
      <c r="F803" s="25">
        <v>150.8262</v>
      </c>
      <c r="G803" s="27">
        <v>0</v>
      </c>
    </row>
    <row r="804" spans="1:7" ht="12.75">
      <c r="A804" s="53" t="s">
        <v>1427</v>
      </c>
      <c r="B804" s="41" t="s">
        <v>1445</v>
      </c>
      <c r="C804" s="42">
        <f>C805</f>
        <v>4540581.471439987</v>
      </c>
      <c r="D804" s="42">
        <v>-1509847.01465</v>
      </c>
      <c r="E804" s="39">
        <v>0</v>
      </c>
      <c r="F804" s="42">
        <v>-2116963.66951</v>
      </c>
      <c r="G804" s="39">
        <f t="shared" si="25"/>
        <v>71.32134747496515</v>
      </c>
    </row>
    <row r="805" spans="1:7" ht="24">
      <c r="A805" s="53" t="s">
        <v>1428</v>
      </c>
      <c r="B805" s="41" t="s">
        <v>1488</v>
      </c>
      <c r="C805" s="42">
        <f>C806+C814</f>
        <v>4540581.471439987</v>
      </c>
      <c r="D805" s="42">
        <v>-1509847.01465</v>
      </c>
      <c r="E805" s="39">
        <v>0</v>
      </c>
      <c r="F805" s="42">
        <v>-2116963.66951</v>
      </c>
      <c r="G805" s="39">
        <f t="shared" si="25"/>
        <v>71.32134747496515</v>
      </c>
    </row>
    <row r="806" spans="1:7" ht="12.75">
      <c r="A806" s="28" t="s">
        <v>1429</v>
      </c>
      <c r="B806" s="24" t="s">
        <v>1489</v>
      </c>
      <c r="C806" s="25">
        <f>-(C7+C762+C764+C766+C767+C774+C776+C778+C780+C782+C788+C793+C798+C800)</f>
        <v>-100658604.33585</v>
      </c>
      <c r="D806" s="25">
        <v>-95335266.42102</v>
      </c>
      <c r="E806" s="27">
        <f t="shared" si="24"/>
        <v>94.71149242535834</v>
      </c>
      <c r="F806" s="25">
        <v>-91723039.08913</v>
      </c>
      <c r="G806" s="27">
        <f t="shared" si="25"/>
        <v>103.93818975882371</v>
      </c>
    </row>
    <row r="807" spans="1:7" ht="12.75">
      <c r="A807" s="28" t="s">
        <v>1430</v>
      </c>
      <c r="B807" s="24" t="s">
        <v>1490</v>
      </c>
      <c r="C807" s="25">
        <f>C806</f>
        <v>-100658604.33585</v>
      </c>
      <c r="D807" s="25">
        <v>-95335266.42102</v>
      </c>
      <c r="E807" s="27">
        <f t="shared" si="24"/>
        <v>94.71149242535834</v>
      </c>
      <c r="F807" s="25">
        <v>-91723039.08913</v>
      </c>
      <c r="G807" s="27">
        <f t="shared" si="25"/>
        <v>103.93818975882371</v>
      </c>
    </row>
    <row r="808" spans="1:7" ht="12.75">
      <c r="A808" s="28" t="s">
        <v>1431</v>
      </c>
      <c r="B808" s="24" t="s">
        <v>1491</v>
      </c>
      <c r="C808" s="25">
        <f>C806</f>
        <v>-100658604.33585</v>
      </c>
      <c r="D808" s="25">
        <v>-95335266.42102</v>
      </c>
      <c r="E808" s="27">
        <f t="shared" si="24"/>
        <v>94.71149242535834</v>
      </c>
      <c r="F808" s="25">
        <v>-91723039.08913</v>
      </c>
      <c r="G808" s="27">
        <f t="shared" si="25"/>
        <v>103.93818975882371</v>
      </c>
    </row>
    <row r="809" spans="1:7" ht="24">
      <c r="A809" s="28" t="s">
        <v>1432</v>
      </c>
      <c r="B809" s="24" t="s">
        <v>1492</v>
      </c>
      <c r="C809" s="25">
        <f>C808-C810-C811-C812-C813</f>
        <v>-84670577.82184</v>
      </c>
      <c r="D809" s="25">
        <v>-79535129.86037</v>
      </c>
      <c r="E809" s="27">
        <f aca="true" t="shared" si="26" ref="E809:E818">D809/C809*100</f>
        <v>93.93479046254322</v>
      </c>
      <c r="F809" s="25">
        <v>-75246702.70238</v>
      </c>
      <c r="G809" s="27">
        <f aca="true" t="shared" si="27" ref="G809:G818">D809/F809*100</f>
        <v>105.69915624735322</v>
      </c>
    </row>
    <row r="810" spans="1:7" ht="24">
      <c r="A810" s="28" t="s">
        <v>1433</v>
      </c>
      <c r="B810" s="24" t="s">
        <v>1493</v>
      </c>
      <c r="C810" s="25">
        <v>-9270743.90004</v>
      </c>
      <c r="D810" s="25">
        <v>-8433827.34049</v>
      </c>
      <c r="E810" s="27">
        <f t="shared" si="26"/>
        <v>90.97249833914202</v>
      </c>
      <c r="F810" s="25">
        <v>-8360188.51506</v>
      </c>
      <c r="G810" s="27">
        <f t="shared" si="27"/>
        <v>100.8808273317922</v>
      </c>
    </row>
    <row r="811" spans="1:7" ht="24">
      <c r="A811" s="28" t="s">
        <v>1434</v>
      </c>
      <c r="B811" s="24" t="s">
        <v>1494</v>
      </c>
      <c r="C811" s="25">
        <v>-4440216.9764</v>
      </c>
      <c r="D811" s="25">
        <v>-4944229.286</v>
      </c>
      <c r="E811" s="27">
        <f t="shared" si="26"/>
        <v>111.3510738839758</v>
      </c>
      <c r="F811" s="25">
        <v>-5382492.42388</v>
      </c>
      <c r="G811" s="27">
        <f t="shared" si="27"/>
        <v>91.85761718984315</v>
      </c>
    </row>
    <row r="812" spans="1:7" ht="24">
      <c r="A812" s="28" t="s">
        <v>1435</v>
      </c>
      <c r="B812" s="24" t="s">
        <v>1495</v>
      </c>
      <c r="C812" s="25">
        <v>-1058896.78186</v>
      </c>
      <c r="D812" s="25">
        <v>-1144203.4063499998</v>
      </c>
      <c r="E812" s="27">
        <f t="shared" si="26"/>
        <v>108.0561794077941</v>
      </c>
      <c r="F812" s="25">
        <v>-1132448.2796500002</v>
      </c>
      <c r="G812" s="27">
        <f t="shared" si="27"/>
        <v>101.03802768843737</v>
      </c>
    </row>
    <row r="813" spans="1:7" ht="24">
      <c r="A813" s="28" t="s">
        <v>1436</v>
      </c>
      <c r="B813" s="24" t="s">
        <v>1496</v>
      </c>
      <c r="C813" s="25">
        <v>-1218168.85571</v>
      </c>
      <c r="D813" s="25">
        <v>-1277876.5278099999</v>
      </c>
      <c r="E813" s="27">
        <f t="shared" si="26"/>
        <v>104.90142822319979</v>
      </c>
      <c r="F813" s="25">
        <v>-1601207.1681600001</v>
      </c>
      <c r="G813" s="27">
        <f t="shared" si="27"/>
        <v>79.80707014186365</v>
      </c>
    </row>
    <row r="814" spans="1:7" ht="12.75">
      <c r="A814" s="28" t="s">
        <v>1437</v>
      </c>
      <c r="B814" s="24" t="s">
        <v>1497</v>
      </c>
      <c r="C814" s="25">
        <v>105199185.80728999</v>
      </c>
      <c r="D814" s="25">
        <v>93825419.40637</v>
      </c>
      <c r="E814" s="27">
        <f t="shared" si="26"/>
        <v>89.18835130363544</v>
      </c>
      <c r="F814" s="25">
        <v>89606075.41961999</v>
      </c>
      <c r="G814" s="27">
        <f t="shared" si="27"/>
        <v>104.7087699879624</v>
      </c>
    </row>
    <row r="815" spans="1:7" ht="12.75">
      <c r="A815" s="28" t="s">
        <v>1438</v>
      </c>
      <c r="B815" s="24" t="s">
        <v>1498</v>
      </c>
      <c r="C815" s="25">
        <v>105199185.80728999</v>
      </c>
      <c r="D815" s="25">
        <v>93825419.40637</v>
      </c>
      <c r="E815" s="27">
        <f t="shared" si="26"/>
        <v>89.18835130363544</v>
      </c>
      <c r="F815" s="25">
        <v>89606075.41961999</v>
      </c>
      <c r="G815" s="27">
        <f t="shared" si="27"/>
        <v>104.7087699879624</v>
      </c>
    </row>
    <row r="816" spans="1:7" ht="12.75">
      <c r="A816" s="28" t="s">
        <v>1439</v>
      </c>
      <c r="B816" s="24" t="s">
        <v>1499</v>
      </c>
      <c r="C816" s="25">
        <v>105199185.80728999</v>
      </c>
      <c r="D816" s="25">
        <v>93825419.40637</v>
      </c>
      <c r="E816" s="27">
        <f t="shared" si="26"/>
        <v>89.18835130363544</v>
      </c>
      <c r="F816" s="25">
        <v>89606075.41961999</v>
      </c>
      <c r="G816" s="27">
        <f t="shared" si="27"/>
        <v>104.7087699879624</v>
      </c>
    </row>
    <row r="817" spans="1:7" ht="24">
      <c r="A817" s="28" t="s">
        <v>1440</v>
      </c>
      <c r="B817" s="24" t="s">
        <v>1500</v>
      </c>
      <c r="C817" s="25">
        <v>72366575.87153</v>
      </c>
      <c r="D817" s="25">
        <v>63555705.037089996</v>
      </c>
      <c r="E817" s="27">
        <f t="shared" si="26"/>
        <v>87.8246680482967</v>
      </c>
      <c r="F817" s="25">
        <v>60234120.02993</v>
      </c>
      <c r="G817" s="27">
        <f t="shared" si="27"/>
        <v>105.51445759564433</v>
      </c>
    </row>
    <row r="818" spans="1:7" ht="24">
      <c r="A818" s="28" t="s">
        <v>1441</v>
      </c>
      <c r="B818" s="24" t="s">
        <v>1501</v>
      </c>
      <c r="C818" s="25">
        <v>15972379.94057</v>
      </c>
      <c r="D818" s="25">
        <v>14506865.153700002</v>
      </c>
      <c r="E818" s="27">
        <f t="shared" si="26"/>
        <v>90.8246936754392</v>
      </c>
      <c r="F818" s="25">
        <v>13373973.94213</v>
      </c>
      <c r="G818" s="27">
        <f t="shared" si="27"/>
        <v>108.47086450498627</v>
      </c>
    </row>
    <row r="819" spans="1:7" ht="24">
      <c r="A819" s="28" t="s">
        <v>1442</v>
      </c>
      <c r="B819" s="24" t="s">
        <v>1502</v>
      </c>
      <c r="C819" s="25">
        <v>12933335.908030001</v>
      </c>
      <c r="D819" s="25">
        <v>12252802.878309999</v>
      </c>
      <c r="E819" s="27">
        <f t="shared" si="24"/>
        <v>94.7381477249232</v>
      </c>
      <c r="F819" s="25">
        <v>12425229.95107</v>
      </c>
      <c r="G819" s="27">
        <f t="shared" si="25"/>
        <v>98.61228264234134</v>
      </c>
    </row>
    <row r="820" spans="1:7" ht="24">
      <c r="A820" s="28" t="s">
        <v>1443</v>
      </c>
      <c r="B820" s="24" t="s">
        <v>1503</v>
      </c>
      <c r="C820" s="25">
        <v>2322104.1958000003</v>
      </c>
      <c r="D820" s="25">
        <v>2055409.36295</v>
      </c>
      <c r="E820" s="27">
        <f t="shared" si="24"/>
        <v>88.51494978854213</v>
      </c>
      <c r="F820" s="25">
        <v>1969979.754</v>
      </c>
      <c r="G820" s="27">
        <f t="shared" si="25"/>
        <v>104.33657294073898</v>
      </c>
    </row>
    <row r="821" spans="1:7" ht="24">
      <c r="A821" s="28" t="s">
        <v>1444</v>
      </c>
      <c r="B821" s="24" t="s">
        <v>1504</v>
      </c>
      <c r="C821" s="25">
        <v>1604789.89136</v>
      </c>
      <c r="D821" s="25">
        <v>1454636.97432</v>
      </c>
      <c r="E821" s="27">
        <f t="shared" si="24"/>
        <v>90.64345321163813</v>
      </c>
      <c r="F821" s="25">
        <v>1602771.74249</v>
      </c>
      <c r="G821" s="27">
        <f t="shared" si="25"/>
        <v>90.75758798069</v>
      </c>
    </row>
    <row r="822" spans="1:7" ht="12.75">
      <c r="A822" s="15"/>
      <c r="B822" s="16"/>
      <c r="C822" s="17"/>
      <c r="D822" s="17"/>
      <c r="E822" s="17"/>
      <c r="F822" s="17"/>
      <c r="G822" s="17"/>
    </row>
    <row r="823" spans="1:7" ht="37.5" customHeight="1">
      <c r="A823" s="48" t="s">
        <v>11</v>
      </c>
      <c r="B823" s="48"/>
      <c r="C823" s="29"/>
      <c r="D823" s="29"/>
      <c r="E823" s="30" t="s">
        <v>12</v>
      </c>
      <c r="F823" s="30"/>
      <c r="G823" s="30"/>
    </row>
    <row r="824" spans="1:7" ht="12.75">
      <c r="A824" s="13"/>
      <c r="B824" s="13"/>
      <c r="C824" s="14"/>
      <c r="D824" s="14"/>
      <c r="E824" s="6"/>
      <c r="F824" s="6"/>
      <c r="G824" s="6"/>
    </row>
  </sheetData>
  <sheetProtection/>
  <autoFilter ref="A6:G821"/>
  <mergeCells count="6">
    <mergeCell ref="A1:E1"/>
    <mergeCell ref="A823:B823"/>
    <mergeCell ref="A4:A5"/>
    <mergeCell ref="B4:B5"/>
    <mergeCell ref="C4:E4"/>
    <mergeCell ref="F4:G4"/>
  </mergeCells>
  <printOptions/>
  <pageMargins left="0.5905511811023623" right="0.3937007874015748" top="0.3937007874015748" bottom="0.3937007874015748" header="0" footer="0"/>
  <pageSetup fitToHeight="0" fitToWidth="1" horizontalDpi="600" verticalDpi="600" orientation="portrait" pageOrder="overThenDown" paperSize="9" scale="61"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Shulgina</cp:lastModifiedBy>
  <cp:lastPrinted>2018-01-25T12:21:14Z</cp:lastPrinted>
  <dcterms:created xsi:type="dcterms:W3CDTF">1999-06-18T11:49:53Z</dcterms:created>
  <dcterms:modified xsi:type="dcterms:W3CDTF">2018-01-25T12:21:20Z</dcterms:modified>
  <cp:category/>
  <cp:version/>
  <cp:contentType/>
  <cp:contentStatus/>
</cp:coreProperties>
</file>