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2.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<sst xmlns="http://schemas.openxmlformats.org/spreadsheetml/2006/main" count="75" uniqueCount="63">
  <si>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</si>
  <si>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</si>
  <si>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</si>
  <si>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</si>
  <si>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</si>
  <si>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</si>
  <si>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</si>
  <si>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</si>
  <si>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</si>
  <si>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</si>
  <si>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</si>
  <si>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</si>
  <si>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</si>
  <si>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</si>
  <si>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</si>
  <si>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</si>
  <si>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</si>
  <si>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</si>
  <si>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</si>
  <si>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</si>
  <si>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</si>
  <si>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</si>
  <si>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</si>
  <si>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</si>
  <si>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</si>
  <si>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</si>
  <si>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</si>
  <si>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</si>
  <si>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</si>
  <si>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</si>
  <si>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</si>
  <si>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</si>
  <si>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</si>
  <si>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</si>
  <si>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</si>
  <si>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</si>
  <si>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</si>
  <si>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</si>
  <si>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</si>
  <si>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</si>
  <si>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</si>
  <si>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</si>
  <si>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</si>
  <si>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</si>
  <si>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</si>
  <si>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</si>
  <si>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</si>
  <si>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</si>
  <si>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</si>
  <si>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</si>
  <si>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</si>
  <si>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</si>
  <si>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</si>
  <si>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</si>
  <si>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</si>
  <si>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</si>
  <si>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</si>
  <si>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</si>
  <si>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</si>
  <si>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</si>
  <si>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управлениия сводного бюджетного планирования и анализа исполнения бюджета</t>
  </si>
  <si>
    <t>Г.А. Яковлева</t>
  </si>
  <si>
    <t>КОНСОЛИДИРОВАННЫХ БЮДЖЕТОВ МУНИЦИПАЛЬНЫХ ОБРАЗОВАНИЙ НА 1 декабря 2016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</si>
</sst>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2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8" fillId="0" borderId="23" xfId="52" applyNumberFormat="1" applyFont="1" applyFill="1" applyBorder="1" applyAlignment="1" applyProtection="1">
      <alignment vertical="center" wrapText="1"/>
      <protection locked="0"/>
    </xf>
    <xf numFmtId="3" fontId="36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4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72" fontId="33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0" fontId="35" fillId="0" borderId="29" xfId="52" applyNumberFormat="1" applyFont="1" applyFill="1" applyBorder="1" applyAlignment="1" applyProtection="1">
      <alignment vertical="center" wrapText="1"/>
      <protection locked="0"/>
    </xf>
    <xf numFmtId="172" fontId="33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0" fontId="35" fillId="0" borderId="32" xfId="52" applyNumberFormat="1" applyFont="1" applyFill="1" applyBorder="1" applyAlignment="1" applyProtection="1">
      <alignment vertical="center" wrapText="1"/>
      <protection locked="0"/>
    </xf>
    <xf numFmtId="172" fontId="33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7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8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3" fillId="0" borderId="0" xfId="52" applyNumberFormat="1" applyFont="1" applyFill="1" applyBorder="1" applyAlignment="1" applyProtection="1">
      <alignment vertical="center" wrapText="1"/>
      <protection locked="0"/>
    </xf>
    <xf numFmtId="172" fontId="33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5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6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35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0" fillId="0" borderId="0" xfId="52" applyFill="1" applyBorder="1">
      <alignment/>
      <protection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2" fontId="46" fillId="0" borderId="22" xfId="52" applyNumberFormat="1" applyFont="1" applyFill="1" applyBorder="1" applyAlignment="1" applyProtection="1">
      <alignment vertical="center" wrapText="1"/>
      <protection locked="0"/>
    </xf>
    <xf numFmtId="172" fontId="46" fillId="0" borderId="23" xfId="52" applyNumberFormat="1" applyFont="1" applyFill="1" applyBorder="1" applyAlignment="1" applyProtection="1">
      <alignment vertical="center" wrapText="1"/>
      <protection locked="0"/>
    </xf>
    <xf numFmtId="0" fontId="44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0" fontId="13" fillId="0" borderId="52" xfId="52" applyFont="1" applyFill="1" applyBorder="1" applyAlignment="1" applyProtection="1">
      <alignment horizontal="center" vertical="center"/>
      <protection locked="0"/>
    </xf>
    <xf numFmtId="0" fontId="13" fillId="0" borderId="53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45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49" sqref="V49"/>
    </sheetView>
  </sheetViews>
  <sheetFormatPr defaultColWidth="9.140625" defaultRowHeight="12.75"/>
  <cols>
    <col min="1" max="10" width="0" style="63" hidden="1" customWidth="1"/>
    <col min="11" max="11" width="4.7109375" style="63" hidden="1" customWidth="1"/>
    <col min="12" max="12" width="39.140625" style="63" customWidth="1"/>
    <col min="13" max="13" width="20.140625" style="63" hidden="1" customWidth="1"/>
    <col min="14" max="14" width="21.421875" style="63" customWidth="1"/>
    <col min="15" max="15" width="21.8515625" style="63" customWidth="1"/>
    <col min="16" max="16" width="19.28125" style="63" customWidth="1"/>
    <col min="17" max="17" width="25.140625" style="63" customWidth="1"/>
    <col min="18" max="18" width="22.8515625" style="63" customWidth="1"/>
    <col min="19" max="19" width="18.57421875" style="63" customWidth="1"/>
    <col min="20" max="20" width="20.57421875" style="63" customWidth="1"/>
    <col min="21" max="21" width="16.8515625" style="63" customWidth="1"/>
    <col min="22" max="22" width="22.00390625" style="63" customWidth="1"/>
    <col min="23" max="23" width="19.00390625" style="63" customWidth="1"/>
    <col min="24" max="25" width="9.140625" style="63" hidden="1" customWidth="1"/>
    <col min="26" max="26" width="21.140625" style="63" customWidth="1"/>
    <col min="27" max="27" width="14.28125" style="63" hidden="1" customWidth="1"/>
    <col min="28" max="28" width="19.00390625" style="63" customWidth="1"/>
    <col min="29" max="29" width="22.28125" style="63" customWidth="1"/>
    <col min="30" max="34" width="0" style="63" hidden="1" customWidth="1"/>
    <col min="35" max="35" width="17.140625" style="63" hidden="1" customWidth="1"/>
    <col min="36" max="36" width="17.00390625" style="63" hidden="1" customWidth="1"/>
    <col min="37" max="16384" width="9.140625" style="63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62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4" t="s">
        <v>0</v>
      </c>
      <c r="L16" s="13" t="s">
        <v>1</v>
      </c>
      <c r="M16" s="65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6" t="s">
        <v>2</v>
      </c>
      <c r="AE16" s="67" t="s">
        <v>6</v>
      </c>
      <c r="AF16" s="67" t="s">
        <v>3</v>
      </c>
      <c r="AG16" s="68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1">
        <v>1</v>
      </c>
      <c r="M17" s="70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1"/>
      <c r="AE17" s="72"/>
      <c r="AF17" s="72"/>
      <c r="AG17" s="73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7"/>
      <c r="M18" s="74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1"/>
      <c r="AE18" s="72"/>
      <c r="AF18" s="72"/>
      <c r="AG18" s="73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5">
        <v>1</v>
      </c>
      <c r="L19" s="33" t="s">
        <v>10</v>
      </c>
      <c r="M19" s="76">
        <v>336182530</v>
      </c>
      <c r="N19" s="34">
        <v>728123.3404</v>
      </c>
      <c r="O19" s="34">
        <v>602120.36875</v>
      </c>
      <c r="P19" s="35">
        <f aca="true" t="shared" si="0" ref="P19:P62">O19/N19*100</f>
        <v>82.69483140304507</v>
      </c>
      <c r="Q19" s="34">
        <v>611791.57246</v>
      </c>
      <c r="R19" s="36">
        <f>O19/Q19*100</f>
        <v>98.41919958604328</v>
      </c>
      <c r="S19" s="86">
        <v>752188.759</v>
      </c>
      <c r="T19" s="34">
        <v>592767.63188</v>
      </c>
      <c r="U19" s="35">
        <f aca="true" t="shared" si="1" ref="U19:U62">T19/S19*100</f>
        <v>78.80570199800074</v>
      </c>
      <c r="V19" s="34">
        <v>635365.40001</v>
      </c>
      <c r="W19" s="36">
        <f>T19/V19*100</f>
        <v>93.29554802176361</v>
      </c>
      <c r="X19" s="37"/>
      <c r="Y19" s="34"/>
      <c r="Z19" s="38">
        <f aca="true" t="shared" si="2" ref="Z19:AA62">N19-S19</f>
        <v>-24065.418599999975</v>
      </c>
      <c r="AA19" s="38">
        <f t="shared" si="2"/>
        <v>9352.736870000022</v>
      </c>
      <c r="AB19" s="38">
        <f aca="true" t="shared" si="3" ref="AB19:AB62">O19-T19</f>
        <v>9352.736870000022</v>
      </c>
      <c r="AC19" s="39">
        <f>Q19-V19</f>
        <v>-23573.82754999993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77">
        <v>-20084000</v>
      </c>
      <c r="AJ19" s="78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79">
        <v>16</v>
      </c>
      <c r="L20" s="33" t="s">
        <v>11</v>
      </c>
      <c r="M20" s="76">
        <v>316045296</v>
      </c>
      <c r="N20" s="34">
        <v>644025.71054</v>
      </c>
      <c r="O20" s="34">
        <v>591970.3413</v>
      </c>
      <c r="P20" s="35">
        <f t="shared" si="0"/>
        <v>91.91719082203211</v>
      </c>
      <c r="Q20" s="34">
        <v>612573.45066</v>
      </c>
      <c r="R20" s="36">
        <f aca="true" t="shared" si="4" ref="R20:R61">O20/Q20*100</f>
        <v>96.63663037668351</v>
      </c>
      <c r="S20" s="86">
        <v>655541.7540399999</v>
      </c>
      <c r="T20" s="34">
        <v>578318.5498500001</v>
      </c>
      <c r="U20" s="35">
        <f t="shared" si="1"/>
        <v>88.21994118390087</v>
      </c>
      <c r="V20" s="34">
        <v>610783.99808</v>
      </c>
      <c r="W20" s="36">
        <f aca="true" t="shared" si="5" ref="W20:W61">T20/V20*100</f>
        <v>94.68462691687158</v>
      </c>
      <c r="X20" s="37"/>
      <c r="Y20" s="34"/>
      <c r="Z20" s="38">
        <f t="shared" si="2"/>
        <v>-11516.043499999912</v>
      </c>
      <c r="AA20" s="38">
        <f t="shared" si="2"/>
        <v>13651.791449999902</v>
      </c>
      <c r="AB20" s="38">
        <f t="shared" si="3"/>
        <v>13651.791449999902</v>
      </c>
      <c r="AC20" s="39">
        <f aca="true" t="shared" si="6" ref="AC20:AC62">Q20-V20</f>
        <v>1789.4525799999246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77">
        <v>-32154590.13</v>
      </c>
      <c r="AJ20" s="78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79">
        <v>31</v>
      </c>
      <c r="L21" s="33" t="s">
        <v>12</v>
      </c>
      <c r="M21" s="76">
        <v>329283383</v>
      </c>
      <c r="N21" s="34">
        <v>1076791.0082</v>
      </c>
      <c r="O21" s="34">
        <v>938138.71855</v>
      </c>
      <c r="P21" s="35">
        <f t="shared" si="0"/>
        <v>87.1235654278191</v>
      </c>
      <c r="Q21" s="34">
        <v>755793.84802</v>
      </c>
      <c r="R21" s="36">
        <f t="shared" si="4"/>
        <v>124.1262708088588</v>
      </c>
      <c r="S21" s="86">
        <v>1085243.6062</v>
      </c>
      <c r="T21" s="34">
        <v>737254.08323</v>
      </c>
      <c r="U21" s="35">
        <f t="shared" si="1"/>
        <v>67.9344323263519</v>
      </c>
      <c r="V21" s="34">
        <v>725603.6863099999</v>
      </c>
      <c r="W21" s="36">
        <f t="shared" si="5"/>
        <v>101.60561435116837</v>
      </c>
      <c r="X21" s="37"/>
      <c r="Y21" s="34"/>
      <c r="Z21" s="38">
        <f t="shared" si="2"/>
        <v>-8452.597999999998</v>
      </c>
      <c r="AA21" s="38">
        <f t="shared" si="2"/>
        <v>200884.63532</v>
      </c>
      <c r="AB21" s="38">
        <f t="shared" si="3"/>
        <v>200884.63532</v>
      </c>
      <c r="AC21" s="39">
        <f t="shared" si="6"/>
        <v>30190.16171000013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77">
        <v>-23525100</v>
      </c>
      <c r="AJ21" s="78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9">
        <v>2</v>
      </c>
      <c r="L22" s="33" t="s">
        <v>13</v>
      </c>
      <c r="M22" s="76">
        <v>2764152159</v>
      </c>
      <c r="N22" s="34">
        <v>7142729.7</v>
      </c>
      <c r="O22" s="34">
        <v>6006830.20316</v>
      </c>
      <c r="P22" s="35">
        <f t="shared" si="0"/>
        <v>84.09712330511401</v>
      </c>
      <c r="Q22" s="34">
        <v>6188530.27505</v>
      </c>
      <c r="R22" s="36">
        <f t="shared" si="4"/>
        <v>97.06392206526722</v>
      </c>
      <c r="S22" s="86">
        <v>7739285.3</v>
      </c>
      <c r="T22" s="34">
        <v>5873531.87346</v>
      </c>
      <c r="U22" s="35">
        <f t="shared" si="1"/>
        <v>75.89243251518329</v>
      </c>
      <c r="V22" s="34">
        <v>6306504.56966</v>
      </c>
      <c r="W22" s="36">
        <f t="shared" si="5"/>
        <v>93.13450594671747</v>
      </c>
      <c r="X22" s="37"/>
      <c r="Y22" s="34"/>
      <c r="Z22" s="38">
        <f>N22-S22</f>
        <v>-596555.5999999996</v>
      </c>
      <c r="AA22" s="38">
        <f t="shared" si="2"/>
        <v>133298.32969999965</v>
      </c>
      <c r="AB22" s="38">
        <f t="shared" si="3"/>
        <v>133298.32969999965</v>
      </c>
      <c r="AC22" s="39">
        <f t="shared" si="6"/>
        <v>-117974.29460999928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77">
        <v>-156394000</v>
      </c>
      <c r="AJ22" s="78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9">
        <v>3</v>
      </c>
      <c r="L23" s="33" t="s">
        <v>14</v>
      </c>
      <c r="M23" s="76">
        <v>303198522</v>
      </c>
      <c r="N23" s="34">
        <v>621528.8417999999</v>
      </c>
      <c r="O23" s="34">
        <v>564641.4958500001</v>
      </c>
      <c r="P23" s="35">
        <f t="shared" si="0"/>
        <v>90.8471912928048</v>
      </c>
      <c r="Q23" s="34">
        <v>589565.14998</v>
      </c>
      <c r="R23" s="36">
        <f t="shared" si="4"/>
        <v>95.77253605800048</v>
      </c>
      <c r="S23" s="86">
        <v>659129.5817999999</v>
      </c>
      <c r="T23" s="34">
        <v>573072.76213</v>
      </c>
      <c r="U23" s="35">
        <f t="shared" si="1"/>
        <v>86.9438693018466</v>
      </c>
      <c r="V23" s="34">
        <v>550741.71452</v>
      </c>
      <c r="W23" s="36">
        <f t="shared" si="5"/>
        <v>104.05472239005225</v>
      </c>
      <c r="X23" s="37"/>
      <c r="Y23" s="34"/>
      <c r="Z23" s="38">
        <f t="shared" si="2"/>
        <v>-37600.73999999999</v>
      </c>
      <c r="AA23" s="38">
        <f t="shared" si="2"/>
        <v>-8431.266279999982</v>
      </c>
      <c r="AB23" s="38">
        <f t="shared" si="3"/>
        <v>-8431.266279999982</v>
      </c>
      <c r="AC23" s="39">
        <f t="shared" si="6"/>
        <v>38823.43545999995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77">
        <v>-16626000.81</v>
      </c>
      <c r="AJ23" s="78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9">
        <v>32</v>
      </c>
      <c r="L24" s="33" t="s">
        <v>15</v>
      </c>
      <c r="M24" s="76">
        <v>138701520</v>
      </c>
      <c r="N24" s="34">
        <v>246150.96487999998</v>
      </c>
      <c r="O24" s="34">
        <v>220910.92227</v>
      </c>
      <c r="P24" s="35">
        <f t="shared" si="0"/>
        <v>89.74611266614184</v>
      </c>
      <c r="Q24" s="34">
        <v>206921.71521</v>
      </c>
      <c r="R24" s="36">
        <f t="shared" si="4"/>
        <v>106.76062782767998</v>
      </c>
      <c r="S24" s="86">
        <v>249842.38775999998</v>
      </c>
      <c r="T24" s="34">
        <v>205497.12667</v>
      </c>
      <c r="U24" s="35">
        <f t="shared" si="1"/>
        <v>82.25070553976683</v>
      </c>
      <c r="V24" s="34">
        <v>201498.11140999998</v>
      </c>
      <c r="W24" s="36">
        <f t="shared" si="5"/>
        <v>101.98464155917719</v>
      </c>
      <c r="X24" s="37"/>
      <c r="Y24" s="34"/>
      <c r="Z24" s="38">
        <f t="shared" si="2"/>
        <v>-3691.4228799999983</v>
      </c>
      <c r="AA24" s="38">
        <f t="shared" si="2"/>
        <v>15413.795600000012</v>
      </c>
      <c r="AB24" s="38">
        <f t="shared" si="3"/>
        <v>15413.795600000012</v>
      </c>
      <c r="AC24" s="39">
        <f t="shared" si="6"/>
        <v>5423.603800000012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77">
        <v>-5631000</v>
      </c>
      <c r="AJ24" s="78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79">
        <v>17</v>
      </c>
      <c r="L25" s="33" t="s">
        <v>16</v>
      </c>
      <c r="M25" s="76">
        <v>225153992</v>
      </c>
      <c r="N25" s="34">
        <v>548882.2614099999</v>
      </c>
      <c r="O25" s="34">
        <v>490285.7328</v>
      </c>
      <c r="P25" s="35">
        <f t="shared" si="0"/>
        <v>89.32439017805498</v>
      </c>
      <c r="Q25" s="34">
        <v>477440.35201</v>
      </c>
      <c r="R25" s="36">
        <f t="shared" si="4"/>
        <v>102.69046818852274</v>
      </c>
      <c r="S25" s="86">
        <v>568652.11653</v>
      </c>
      <c r="T25" s="34">
        <v>464029.92283999996</v>
      </c>
      <c r="U25" s="35">
        <f t="shared" si="1"/>
        <v>81.60172262640641</v>
      </c>
      <c r="V25" s="34">
        <v>442839.18566</v>
      </c>
      <c r="W25" s="36">
        <f t="shared" si="5"/>
        <v>104.78519920237358</v>
      </c>
      <c r="X25" s="37"/>
      <c r="Y25" s="34"/>
      <c r="Z25" s="38">
        <f t="shared" si="2"/>
        <v>-19769.85512000008</v>
      </c>
      <c r="AA25" s="38">
        <f t="shared" si="2"/>
        <v>26255.809960000042</v>
      </c>
      <c r="AB25" s="38">
        <f t="shared" si="3"/>
        <v>26255.809960000042</v>
      </c>
      <c r="AC25" s="39">
        <f t="shared" si="6"/>
        <v>34601.166349999956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77">
        <v>-14625804.67</v>
      </c>
      <c r="AJ25" s="78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79">
        <v>33</v>
      </c>
      <c r="L26" s="33" t="s">
        <v>17</v>
      </c>
      <c r="M26" s="76">
        <v>63290100</v>
      </c>
      <c r="N26" s="34">
        <v>130213.5465</v>
      </c>
      <c r="O26" s="34">
        <v>119827.34874</v>
      </c>
      <c r="P26" s="35">
        <f t="shared" si="0"/>
        <v>92.02371946762084</v>
      </c>
      <c r="Q26" s="34">
        <v>302571.14901999995</v>
      </c>
      <c r="R26" s="36">
        <f t="shared" si="4"/>
        <v>39.603031924263014</v>
      </c>
      <c r="S26" s="86">
        <v>197159.58636000002</v>
      </c>
      <c r="T26" s="34">
        <v>149755.92811</v>
      </c>
      <c r="U26" s="35">
        <f t="shared" si="1"/>
        <v>75.95670637924542</v>
      </c>
      <c r="V26" s="34">
        <v>201354.13075</v>
      </c>
      <c r="W26" s="36">
        <f t="shared" si="5"/>
        <v>74.37440073972756</v>
      </c>
      <c r="X26" s="37"/>
      <c r="Y26" s="34"/>
      <c r="Z26" s="38">
        <f>N26-S26</f>
        <v>-66946.03986000002</v>
      </c>
      <c r="AA26" s="38">
        <f t="shared" si="2"/>
        <v>-29928.579370000007</v>
      </c>
      <c r="AB26" s="38">
        <f t="shared" si="3"/>
        <v>-29928.579370000007</v>
      </c>
      <c r="AC26" s="39">
        <f t="shared" si="6"/>
        <v>101217.01826999994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77">
        <v>-2541500</v>
      </c>
      <c r="AJ26" s="78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79">
        <v>4</v>
      </c>
      <c r="L27" s="33" t="s">
        <v>18</v>
      </c>
      <c r="M27" s="76">
        <v>223646059</v>
      </c>
      <c r="N27" s="34">
        <v>686375.60491</v>
      </c>
      <c r="O27" s="34">
        <v>565759.1075599999</v>
      </c>
      <c r="P27" s="87">
        <f t="shared" si="0"/>
        <v>82.42704191594692</v>
      </c>
      <c r="Q27" s="34">
        <v>638210.14989</v>
      </c>
      <c r="R27" s="36">
        <f t="shared" si="4"/>
        <v>88.64777654468712</v>
      </c>
      <c r="S27" s="86">
        <v>835155.30533</v>
      </c>
      <c r="T27" s="34">
        <v>676875.77997</v>
      </c>
      <c r="U27" s="35">
        <f t="shared" si="1"/>
        <v>81.0478932062273</v>
      </c>
      <c r="V27" s="34">
        <v>665432.5323099999</v>
      </c>
      <c r="W27" s="36">
        <f t="shared" si="5"/>
        <v>101.71967060586529</v>
      </c>
      <c r="X27" s="37"/>
      <c r="Y27" s="34"/>
      <c r="Z27" s="38">
        <f t="shared" si="2"/>
        <v>-148779.70042</v>
      </c>
      <c r="AA27" s="38">
        <f t="shared" si="2"/>
        <v>-111116.67241000012</v>
      </c>
      <c r="AB27" s="38">
        <f t="shared" si="3"/>
        <v>-111116.67241000012</v>
      </c>
      <c r="AC27" s="39">
        <f t="shared" si="6"/>
        <v>-27222.38241999992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77">
        <v>-12261715</v>
      </c>
      <c r="AJ27" s="78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79">
        <v>18</v>
      </c>
      <c r="L28" s="33" t="s">
        <v>19</v>
      </c>
      <c r="M28" s="76">
        <v>120215183</v>
      </c>
      <c r="N28" s="34">
        <v>236894.6759</v>
      </c>
      <c r="O28" s="34">
        <v>202421.57643000002</v>
      </c>
      <c r="P28" s="35">
        <f t="shared" si="0"/>
        <v>85.447921385725</v>
      </c>
      <c r="Q28" s="34">
        <v>197378.13327000002</v>
      </c>
      <c r="R28" s="36">
        <f t="shared" si="4"/>
        <v>102.55521879574215</v>
      </c>
      <c r="S28" s="86">
        <v>235438.64265999998</v>
      </c>
      <c r="T28" s="34">
        <v>189178.90988</v>
      </c>
      <c r="U28" s="35">
        <f t="shared" si="1"/>
        <v>80.35168218039539</v>
      </c>
      <c r="V28" s="34">
        <v>194002.73754</v>
      </c>
      <c r="W28" s="36">
        <f t="shared" si="5"/>
        <v>97.51352598361895</v>
      </c>
      <c r="X28" s="37"/>
      <c r="Y28" s="34"/>
      <c r="Z28" s="38">
        <f t="shared" si="2"/>
        <v>1456.0332400000188</v>
      </c>
      <c r="AA28" s="38">
        <f t="shared" si="2"/>
        <v>13242.666550000024</v>
      </c>
      <c r="AB28" s="38">
        <f t="shared" si="3"/>
        <v>13242.666550000024</v>
      </c>
      <c r="AC28" s="39">
        <f t="shared" si="6"/>
        <v>3375.3957300000184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77">
        <v>-3807293.57</v>
      </c>
      <c r="AJ28" s="78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79">
        <v>5</v>
      </c>
      <c r="L29" s="33" t="s">
        <v>20</v>
      </c>
      <c r="M29" s="76">
        <v>161865000</v>
      </c>
      <c r="N29" s="34">
        <v>418641.00948</v>
      </c>
      <c r="O29" s="34">
        <v>430957.68171</v>
      </c>
      <c r="P29" s="35">
        <f t="shared" si="0"/>
        <v>102.94206060827598</v>
      </c>
      <c r="Q29" s="34">
        <v>403188.01470999996</v>
      </c>
      <c r="R29" s="36">
        <f t="shared" si="4"/>
        <v>106.88752293888841</v>
      </c>
      <c r="S29" s="86">
        <v>494102.69334</v>
      </c>
      <c r="T29" s="34">
        <v>406992.99889999995</v>
      </c>
      <c r="U29" s="35">
        <f t="shared" si="1"/>
        <v>82.37012353623045</v>
      </c>
      <c r="V29" s="34">
        <v>371376.5088</v>
      </c>
      <c r="W29" s="36">
        <f t="shared" si="5"/>
        <v>109.59039929991393</v>
      </c>
      <c r="X29" s="37"/>
      <c r="Y29" s="34"/>
      <c r="Z29" s="38">
        <f t="shared" si="2"/>
        <v>-75461.68385999999</v>
      </c>
      <c r="AA29" s="38">
        <f t="shared" si="2"/>
        <v>23964.682810000028</v>
      </c>
      <c r="AB29" s="38">
        <f t="shared" si="3"/>
        <v>23964.682810000028</v>
      </c>
      <c r="AC29" s="39">
        <f t="shared" si="6"/>
        <v>31811.50590999995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77">
        <v>-6000000</v>
      </c>
      <c r="AJ29" s="78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79">
        <v>34</v>
      </c>
      <c r="L30" s="33" t="s">
        <v>21</v>
      </c>
      <c r="M30" s="76">
        <v>62084688</v>
      </c>
      <c r="N30" s="34">
        <v>139129.89677000002</v>
      </c>
      <c r="O30" s="34">
        <v>130025.70836</v>
      </c>
      <c r="P30" s="35">
        <f t="shared" si="0"/>
        <v>93.4563392762014</v>
      </c>
      <c r="Q30" s="34">
        <v>137101.79474</v>
      </c>
      <c r="R30" s="36">
        <f t="shared" si="4"/>
        <v>94.83880835154703</v>
      </c>
      <c r="S30" s="86">
        <v>153372.62627</v>
      </c>
      <c r="T30" s="34">
        <v>128760.67134</v>
      </c>
      <c r="U30" s="35">
        <f t="shared" si="1"/>
        <v>83.95283726401563</v>
      </c>
      <c r="V30" s="34">
        <v>121186.25584</v>
      </c>
      <c r="W30" s="36">
        <f t="shared" si="5"/>
        <v>106.25022651908675</v>
      </c>
      <c r="X30" s="37"/>
      <c r="Y30" s="34"/>
      <c r="Z30" s="38">
        <f t="shared" si="2"/>
        <v>-14242.729499999987</v>
      </c>
      <c r="AA30" s="38">
        <f t="shared" si="2"/>
        <v>1265.0370200000034</v>
      </c>
      <c r="AB30" s="38">
        <f t="shared" si="3"/>
        <v>1265.0370200000034</v>
      </c>
      <c r="AC30" s="39">
        <f t="shared" si="6"/>
        <v>15915.538900000014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77">
        <v>-3663000</v>
      </c>
      <c r="AJ30" s="78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79">
        <v>35</v>
      </c>
      <c r="L31" s="33" t="s">
        <v>22</v>
      </c>
      <c r="M31" s="76">
        <v>166083443</v>
      </c>
      <c r="N31" s="34">
        <v>319887.23655000003</v>
      </c>
      <c r="O31" s="34">
        <v>287662.01064</v>
      </c>
      <c r="P31" s="87">
        <f t="shared" si="0"/>
        <v>89.92606699237183</v>
      </c>
      <c r="Q31" s="34">
        <v>321191.05052</v>
      </c>
      <c r="R31" s="36">
        <f t="shared" si="4"/>
        <v>89.56102922988752</v>
      </c>
      <c r="S31" s="86">
        <v>381472.04505</v>
      </c>
      <c r="T31" s="34">
        <v>293154.54169</v>
      </c>
      <c r="U31" s="35">
        <f t="shared" si="1"/>
        <v>76.84823711042203</v>
      </c>
      <c r="V31" s="34">
        <v>341466.50210000004</v>
      </c>
      <c r="W31" s="36">
        <f t="shared" si="5"/>
        <v>85.85162523618446</v>
      </c>
      <c r="X31" s="37"/>
      <c r="Y31" s="34"/>
      <c r="Z31" s="38">
        <f t="shared" si="2"/>
        <v>-61584.808499999985</v>
      </c>
      <c r="AA31" s="38">
        <f t="shared" si="2"/>
        <v>-5492.5310499999905</v>
      </c>
      <c r="AB31" s="38">
        <f t="shared" si="3"/>
        <v>-5492.5310499999905</v>
      </c>
      <c r="AC31" s="39">
        <f t="shared" si="6"/>
        <v>-20275.45158000005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77">
        <v>-18334643.55</v>
      </c>
      <c r="AJ31" s="78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0">
        <v>36</v>
      </c>
      <c r="L32" s="33" t="s">
        <v>23</v>
      </c>
      <c r="M32" s="76">
        <v>133406602</v>
      </c>
      <c r="N32" s="34">
        <v>408824.23133</v>
      </c>
      <c r="O32" s="34">
        <v>367677.51188</v>
      </c>
      <c r="P32" s="35">
        <f t="shared" si="0"/>
        <v>89.93535209100983</v>
      </c>
      <c r="Q32" s="34">
        <v>357678.94055</v>
      </c>
      <c r="R32" s="36">
        <f t="shared" si="4"/>
        <v>102.79540397727227</v>
      </c>
      <c r="S32" s="86">
        <v>429510.70137</v>
      </c>
      <c r="T32" s="34">
        <v>340498.52119999996</v>
      </c>
      <c r="U32" s="35">
        <f t="shared" si="1"/>
        <v>79.27591096424837</v>
      </c>
      <c r="V32" s="34">
        <v>366231.14252999995</v>
      </c>
      <c r="W32" s="36">
        <f t="shared" si="5"/>
        <v>92.9736665341364</v>
      </c>
      <c r="X32" s="37"/>
      <c r="Y32" s="34"/>
      <c r="Z32" s="38">
        <f t="shared" si="2"/>
        <v>-20686.470040000044</v>
      </c>
      <c r="AA32" s="38">
        <f t="shared" si="2"/>
        <v>27178.990680000046</v>
      </c>
      <c r="AB32" s="38">
        <f t="shared" si="3"/>
        <v>27178.990680000046</v>
      </c>
      <c r="AC32" s="39">
        <f t="shared" si="6"/>
        <v>-8552.201979999954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77">
        <v>-34393624.21</v>
      </c>
      <c r="AJ32" s="78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5">
        <v>6</v>
      </c>
      <c r="L33" s="33" t="s">
        <v>24</v>
      </c>
      <c r="M33" s="76">
        <v>279157347</v>
      </c>
      <c r="N33" s="34">
        <v>1221088.99047</v>
      </c>
      <c r="O33" s="34">
        <v>1000424.81146</v>
      </c>
      <c r="P33" s="35">
        <f t="shared" si="0"/>
        <v>81.92890274728741</v>
      </c>
      <c r="Q33" s="34">
        <v>1026247.41547</v>
      </c>
      <c r="R33" s="36">
        <f t="shared" si="4"/>
        <v>97.4837837717551</v>
      </c>
      <c r="S33" s="86">
        <v>1253499.84834</v>
      </c>
      <c r="T33" s="34">
        <v>942579.44427</v>
      </c>
      <c r="U33" s="35">
        <f t="shared" si="1"/>
        <v>75.19581637909654</v>
      </c>
      <c r="V33" s="34">
        <v>965674.37137</v>
      </c>
      <c r="W33" s="36">
        <f t="shared" si="5"/>
        <v>97.60841461835264</v>
      </c>
      <c r="X33" s="37"/>
      <c r="Y33" s="34"/>
      <c r="Z33" s="38">
        <f t="shared" si="2"/>
        <v>-32410.85786999995</v>
      </c>
      <c r="AA33" s="38">
        <f t="shared" si="2"/>
        <v>57845.36719000002</v>
      </c>
      <c r="AB33" s="38">
        <f t="shared" si="3"/>
        <v>57845.36719000002</v>
      </c>
      <c r="AC33" s="39">
        <f t="shared" si="6"/>
        <v>60573.04410000006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77">
        <v>-27255700</v>
      </c>
      <c r="AJ33" s="78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79">
        <v>19</v>
      </c>
      <c r="L34" s="33" t="s">
        <v>25</v>
      </c>
      <c r="M34" s="76">
        <v>181823519</v>
      </c>
      <c r="N34" s="34">
        <v>428266.85352</v>
      </c>
      <c r="O34" s="34">
        <v>367010.46374000004</v>
      </c>
      <c r="P34" s="87">
        <f t="shared" si="0"/>
        <v>85.69667736913958</v>
      </c>
      <c r="Q34" s="34">
        <v>382048.00073</v>
      </c>
      <c r="R34" s="36">
        <f t="shared" si="4"/>
        <v>96.06396657978397</v>
      </c>
      <c r="S34" s="86">
        <v>473885.92458999995</v>
      </c>
      <c r="T34" s="34">
        <v>392330.36260000005</v>
      </c>
      <c r="U34" s="35">
        <f t="shared" si="1"/>
        <v>82.79004339270875</v>
      </c>
      <c r="V34" s="34">
        <v>379214.24746</v>
      </c>
      <c r="W34" s="36">
        <f t="shared" si="5"/>
        <v>103.45876116940558</v>
      </c>
      <c r="X34" s="37"/>
      <c r="Y34" s="34"/>
      <c r="Z34" s="38">
        <f t="shared" si="2"/>
        <v>-45619.07106999995</v>
      </c>
      <c r="AA34" s="38">
        <f t="shared" si="2"/>
        <v>-25319.898860000016</v>
      </c>
      <c r="AB34" s="38">
        <f t="shared" si="3"/>
        <v>-25319.898860000016</v>
      </c>
      <c r="AC34" s="39">
        <f t="shared" si="6"/>
        <v>2833.7532700000447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77">
        <v>-40664262</v>
      </c>
      <c r="AJ34" s="78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79">
        <v>20</v>
      </c>
      <c r="L35" s="33" t="s">
        <v>26</v>
      </c>
      <c r="M35" s="76">
        <v>204234533</v>
      </c>
      <c r="N35" s="34">
        <v>457646.49287</v>
      </c>
      <c r="O35" s="34">
        <v>411668.65495999996</v>
      </c>
      <c r="P35" s="35">
        <f t="shared" si="0"/>
        <v>89.95341631011676</v>
      </c>
      <c r="Q35" s="34">
        <v>425108.21717</v>
      </c>
      <c r="R35" s="36">
        <f t="shared" si="4"/>
        <v>96.83855506264524</v>
      </c>
      <c r="S35" s="86">
        <v>471213.37453</v>
      </c>
      <c r="T35" s="34">
        <v>386574.86882</v>
      </c>
      <c r="U35" s="35">
        <f t="shared" si="1"/>
        <v>82.03817839542</v>
      </c>
      <c r="V35" s="34">
        <v>396507.40873</v>
      </c>
      <c r="W35" s="36">
        <f t="shared" si="5"/>
        <v>97.49499260510323</v>
      </c>
      <c r="X35" s="37"/>
      <c r="Y35" s="34"/>
      <c r="Z35" s="38">
        <f t="shared" si="2"/>
        <v>-13566.881659999955</v>
      </c>
      <c r="AA35" s="38">
        <f t="shared" si="2"/>
        <v>25093.786139999982</v>
      </c>
      <c r="AB35" s="38">
        <f t="shared" si="3"/>
        <v>25093.786139999982</v>
      </c>
      <c r="AC35" s="39">
        <f t="shared" si="6"/>
        <v>28600.808439999993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77">
        <v>-11215236</v>
      </c>
      <c r="AJ35" s="78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79">
        <v>21</v>
      </c>
      <c r="L36" s="33" t="s">
        <v>27</v>
      </c>
      <c r="M36" s="76">
        <v>70208634</v>
      </c>
      <c r="N36" s="34">
        <v>189693.88819</v>
      </c>
      <c r="O36" s="34">
        <v>177934.4576</v>
      </c>
      <c r="P36" s="35">
        <f t="shared" si="0"/>
        <v>93.8008384443986</v>
      </c>
      <c r="Q36" s="34">
        <v>166525.15022</v>
      </c>
      <c r="R36" s="36">
        <f t="shared" si="4"/>
        <v>106.85140194434707</v>
      </c>
      <c r="S36" s="86">
        <v>212592.09119</v>
      </c>
      <c r="T36" s="34">
        <v>171574.53746000002</v>
      </c>
      <c r="U36" s="35">
        <f t="shared" si="1"/>
        <v>80.70598322806781</v>
      </c>
      <c r="V36" s="34">
        <v>165285.31893</v>
      </c>
      <c r="W36" s="36">
        <f t="shared" si="5"/>
        <v>103.80506784916787</v>
      </c>
      <c r="X36" s="37"/>
      <c r="Y36" s="34"/>
      <c r="Z36" s="38">
        <f t="shared" si="2"/>
        <v>-22898.20300000001</v>
      </c>
      <c r="AA36" s="38">
        <f t="shared" si="2"/>
        <v>6359.920139999973</v>
      </c>
      <c r="AB36" s="38">
        <f t="shared" si="3"/>
        <v>6359.920139999973</v>
      </c>
      <c r="AC36" s="39">
        <f t="shared" si="6"/>
        <v>1239.831290000002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77">
        <v>-45170533.85</v>
      </c>
      <c r="AJ36" s="78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79">
        <v>22</v>
      </c>
      <c r="L37" s="33" t="s">
        <v>28</v>
      </c>
      <c r="M37" s="76">
        <v>112880975</v>
      </c>
      <c r="N37" s="34">
        <v>316346.17224</v>
      </c>
      <c r="O37" s="34">
        <v>297837.24176999996</v>
      </c>
      <c r="P37" s="35">
        <f t="shared" si="0"/>
        <v>94.1491530183719</v>
      </c>
      <c r="Q37" s="34">
        <v>260417.43247</v>
      </c>
      <c r="R37" s="36">
        <f t="shared" si="4"/>
        <v>114.36916451601631</v>
      </c>
      <c r="S37" s="86">
        <v>334915.33955000003</v>
      </c>
      <c r="T37" s="34">
        <v>255516.97125</v>
      </c>
      <c r="U37" s="35">
        <f t="shared" si="1"/>
        <v>76.29300335819748</v>
      </c>
      <c r="V37" s="34">
        <v>238013.93472999998</v>
      </c>
      <c r="W37" s="36">
        <f t="shared" si="5"/>
        <v>107.35378646626519</v>
      </c>
      <c r="X37" s="37"/>
      <c r="Y37" s="34"/>
      <c r="Z37" s="38">
        <f t="shared" si="2"/>
        <v>-18569.167310000048</v>
      </c>
      <c r="AA37" s="38">
        <f t="shared" si="2"/>
        <v>42320.27051999996</v>
      </c>
      <c r="AB37" s="38">
        <f t="shared" si="3"/>
        <v>42320.27051999996</v>
      </c>
      <c r="AC37" s="39">
        <f t="shared" si="6"/>
        <v>22403.49774000002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77">
        <v>-9159193.91</v>
      </c>
      <c r="AJ37" s="78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79">
        <v>7</v>
      </c>
      <c r="L38" s="33" t="s">
        <v>29</v>
      </c>
      <c r="M38" s="76">
        <v>543183205</v>
      </c>
      <c r="N38" s="34">
        <v>1914685.0388</v>
      </c>
      <c r="O38" s="34">
        <v>1630398.72501</v>
      </c>
      <c r="P38" s="35">
        <f t="shared" si="0"/>
        <v>85.15231967508493</v>
      </c>
      <c r="Q38" s="34">
        <v>1562880.1741900002</v>
      </c>
      <c r="R38" s="36">
        <f t="shared" si="4"/>
        <v>104.32013611376144</v>
      </c>
      <c r="S38" s="86">
        <v>1979303.1478</v>
      </c>
      <c r="T38" s="34">
        <v>1631608.9159600001</v>
      </c>
      <c r="U38" s="35">
        <f t="shared" si="1"/>
        <v>82.43350280999337</v>
      </c>
      <c r="V38" s="34">
        <v>1568811.38246</v>
      </c>
      <c r="W38" s="36">
        <f t="shared" si="5"/>
        <v>104.00287339842788</v>
      </c>
      <c r="X38" s="37"/>
      <c r="Y38" s="34"/>
      <c r="Z38" s="38">
        <f t="shared" si="2"/>
        <v>-64618.10899999994</v>
      </c>
      <c r="AA38" s="38">
        <f t="shared" si="2"/>
        <v>-1210.190950000193</v>
      </c>
      <c r="AB38" s="38">
        <f t="shared" si="3"/>
        <v>-1210.190950000193</v>
      </c>
      <c r="AC38" s="39">
        <f t="shared" si="6"/>
        <v>-5931.208269999828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77">
        <v>-162491398</v>
      </c>
      <c r="AJ38" s="78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79">
        <v>23</v>
      </c>
      <c r="L39" s="33" t="s">
        <v>30</v>
      </c>
      <c r="M39" s="76">
        <v>92988899</v>
      </c>
      <c r="N39" s="34">
        <v>188083.64395</v>
      </c>
      <c r="O39" s="34">
        <v>175729.6126</v>
      </c>
      <c r="P39" s="35">
        <f t="shared" si="0"/>
        <v>93.43162909301981</v>
      </c>
      <c r="Q39" s="34">
        <v>166554.12205</v>
      </c>
      <c r="R39" s="36">
        <f t="shared" si="4"/>
        <v>105.50901438947604</v>
      </c>
      <c r="S39" s="86">
        <v>200857.92504</v>
      </c>
      <c r="T39" s="34">
        <v>166419.67488</v>
      </c>
      <c r="U39" s="35">
        <f t="shared" si="1"/>
        <v>82.85442301908587</v>
      </c>
      <c r="V39" s="34">
        <v>158216.20197999998</v>
      </c>
      <c r="W39" s="36">
        <f t="shared" si="5"/>
        <v>105.18497650514769</v>
      </c>
      <c r="X39" s="37"/>
      <c r="Y39" s="34"/>
      <c r="Z39" s="38">
        <f t="shared" si="2"/>
        <v>-12774.281090000004</v>
      </c>
      <c r="AA39" s="38">
        <f t="shared" si="2"/>
        <v>9309.937719999987</v>
      </c>
      <c r="AB39" s="38">
        <f t="shared" si="3"/>
        <v>9309.937719999987</v>
      </c>
      <c r="AC39" s="39">
        <f t="shared" si="6"/>
        <v>8337.920070000022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77">
        <v>-7481139.55</v>
      </c>
      <c r="AJ39" s="78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79">
        <v>8</v>
      </c>
      <c r="L40" s="33" t="s">
        <v>31</v>
      </c>
      <c r="M40" s="76">
        <v>112007252</v>
      </c>
      <c r="N40" s="34">
        <v>285192.89366</v>
      </c>
      <c r="O40" s="34">
        <v>261971.56613</v>
      </c>
      <c r="P40" s="35">
        <f t="shared" si="0"/>
        <v>91.85767666508411</v>
      </c>
      <c r="Q40" s="34">
        <v>224493.58878999998</v>
      </c>
      <c r="R40" s="36">
        <f t="shared" si="4"/>
        <v>116.69445329909102</v>
      </c>
      <c r="S40" s="86">
        <v>297351.20574</v>
      </c>
      <c r="T40" s="34">
        <v>247858.78521</v>
      </c>
      <c r="U40" s="35">
        <f t="shared" si="1"/>
        <v>83.35556756636274</v>
      </c>
      <c r="V40" s="34">
        <v>225684.66943</v>
      </c>
      <c r="W40" s="36">
        <f t="shared" si="5"/>
        <v>109.82526453214744</v>
      </c>
      <c r="X40" s="37"/>
      <c r="Y40" s="34"/>
      <c r="Z40" s="38">
        <f t="shared" si="2"/>
        <v>-12158.312080000003</v>
      </c>
      <c r="AA40" s="38">
        <f t="shared" si="2"/>
        <v>14112.78091999999</v>
      </c>
      <c r="AB40" s="38">
        <f t="shared" si="3"/>
        <v>14112.78091999999</v>
      </c>
      <c r="AC40" s="39">
        <f t="shared" si="6"/>
        <v>-1191.0806400000292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77">
        <v>-14212295.09</v>
      </c>
      <c r="AJ40" s="78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79">
        <v>24</v>
      </c>
      <c r="L41" s="33" t="s">
        <v>32</v>
      </c>
      <c r="M41" s="76">
        <v>48866998</v>
      </c>
      <c r="N41" s="34">
        <v>139701.104</v>
      </c>
      <c r="O41" s="34">
        <v>126533.36976</v>
      </c>
      <c r="P41" s="35">
        <f t="shared" si="0"/>
        <v>90.57435205379622</v>
      </c>
      <c r="Q41" s="34">
        <v>116832.66402</v>
      </c>
      <c r="R41" s="36">
        <f t="shared" si="4"/>
        <v>108.3030767306131</v>
      </c>
      <c r="S41" s="86">
        <v>140212.77967</v>
      </c>
      <c r="T41" s="34">
        <v>118132.02165000001</v>
      </c>
      <c r="U41" s="35">
        <f t="shared" si="1"/>
        <v>84.25196471251158</v>
      </c>
      <c r="V41" s="34">
        <v>110159.39162000001</v>
      </c>
      <c r="W41" s="36">
        <f t="shared" si="5"/>
        <v>107.23735844284793</v>
      </c>
      <c r="X41" s="37"/>
      <c r="Y41" s="34"/>
      <c r="Z41" s="38">
        <f t="shared" si="2"/>
        <v>-511.6756699999969</v>
      </c>
      <c r="AA41" s="38">
        <f t="shared" si="2"/>
        <v>8401.348109999992</v>
      </c>
      <c r="AB41" s="38">
        <f t="shared" si="3"/>
        <v>8401.348109999992</v>
      </c>
      <c r="AC41" s="39">
        <f t="shared" si="6"/>
        <v>6673.272399999987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77">
        <v>-4218026.19</v>
      </c>
      <c r="AJ41" s="78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79">
        <v>9</v>
      </c>
      <c r="L42" s="33" t="s">
        <v>33</v>
      </c>
      <c r="M42" s="76">
        <v>165535080</v>
      </c>
      <c r="N42" s="34">
        <v>568622.67582</v>
      </c>
      <c r="O42" s="34">
        <v>404454.82799</v>
      </c>
      <c r="P42" s="87">
        <f t="shared" si="0"/>
        <v>71.12886017194853</v>
      </c>
      <c r="Q42" s="34">
        <v>458404.49088999996</v>
      </c>
      <c r="R42" s="88">
        <f t="shared" si="4"/>
        <v>88.23099163028361</v>
      </c>
      <c r="S42" s="86">
        <v>656871.14847</v>
      </c>
      <c r="T42" s="34">
        <v>452268.94182</v>
      </c>
      <c r="U42" s="35">
        <f t="shared" si="1"/>
        <v>68.85200284308965</v>
      </c>
      <c r="V42" s="34">
        <v>568525.93009</v>
      </c>
      <c r="W42" s="36">
        <f t="shared" si="5"/>
        <v>79.55115464098603</v>
      </c>
      <c r="X42" s="37"/>
      <c r="Y42" s="34"/>
      <c r="Z42" s="38">
        <f t="shared" si="2"/>
        <v>-88248.47265000001</v>
      </c>
      <c r="AA42" s="38">
        <f t="shared" si="2"/>
        <v>-47814.11382999999</v>
      </c>
      <c r="AB42" s="38">
        <f t="shared" si="3"/>
        <v>-47814.11382999999</v>
      </c>
      <c r="AC42" s="39">
        <f t="shared" si="6"/>
        <v>-110121.43920000008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77">
        <v>-14086675.34</v>
      </c>
      <c r="AJ42" s="78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79">
        <v>25</v>
      </c>
      <c r="L43" s="33" t="s">
        <v>34</v>
      </c>
      <c r="M43" s="76">
        <v>159523300.17</v>
      </c>
      <c r="N43" s="34">
        <v>325425.21442000003</v>
      </c>
      <c r="O43" s="34">
        <v>257913.34591</v>
      </c>
      <c r="P43" s="87">
        <f t="shared" si="0"/>
        <v>79.25426011308764</v>
      </c>
      <c r="Q43" s="34">
        <v>329914.50249</v>
      </c>
      <c r="R43" s="88">
        <f t="shared" si="4"/>
        <v>78.17581341936237</v>
      </c>
      <c r="S43" s="86">
        <v>386522.9394</v>
      </c>
      <c r="T43" s="34">
        <v>274456.57804</v>
      </c>
      <c r="U43" s="35">
        <f t="shared" si="1"/>
        <v>71.00654322510309</v>
      </c>
      <c r="V43" s="34">
        <v>288037.62458999996</v>
      </c>
      <c r="W43" s="36">
        <f t="shared" si="5"/>
        <v>95.28497481211645</v>
      </c>
      <c r="X43" s="37"/>
      <c r="Y43" s="34"/>
      <c r="Z43" s="38">
        <f t="shared" si="2"/>
        <v>-61097.72497999994</v>
      </c>
      <c r="AA43" s="38">
        <f t="shared" si="2"/>
        <v>-16543.23212999999</v>
      </c>
      <c r="AB43" s="38">
        <f t="shared" si="3"/>
        <v>-16543.23212999999</v>
      </c>
      <c r="AC43" s="39">
        <f t="shared" si="6"/>
        <v>41876.87790000002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77">
        <v>-8163000</v>
      </c>
      <c r="AJ43" s="78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79">
        <v>26</v>
      </c>
      <c r="L44" s="33" t="s">
        <v>35</v>
      </c>
      <c r="M44" s="76">
        <v>58640590</v>
      </c>
      <c r="N44" s="34">
        <v>116169.09285</v>
      </c>
      <c r="O44" s="34">
        <v>114320.64004000001</v>
      </c>
      <c r="P44" s="35">
        <f t="shared" si="0"/>
        <v>98.40882564832735</v>
      </c>
      <c r="Q44" s="34">
        <v>115946.71501</v>
      </c>
      <c r="R44" s="88">
        <f t="shared" si="4"/>
        <v>98.5975670204544</v>
      </c>
      <c r="S44" s="86">
        <v>133006.76258</v>
      </c>
      <c r="T44" s="34">
        <v>112739.64029000001</v>
      </c>
      <c r="U44" s="35">
        <f t="shared" si="1"/>
        <v>84.76233696928766</v>
      </c>
      <c r="V44" s="34">
        <v>104025.41682</v>
      </c>
      <c r="W44" s="36">
        <f t="shared" si="5"/>
        <v>108.37701374951338</v>
      </c>
      <c r="X44" s="37"/>
      <c r="Y44" s="34"/>
      <c r="Z44" s="38">
        <f t="shared" si="2"/>
        <v>-16837.66973000001</v>
      </c>
      <c r="AA44" s="38">
        <f t="shared" si="2"/>
        <v>1580.9997500000027</v>
      </c>
      <c r="AB44" s="38">
        <f t="shared" si="3"/>
        <v>1580.9997500000027</v>
      </c>
      <c r="AC44" s="39">
        <f t="shared" si="6"/>
        <v>11921.298190000001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77">
        <v>-1579930.06</v>
      </c>
      <c r="AJ44" s="78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79">
        <v>37</v>
      </c>
      <c r="L45" s="33" t="s">
        <v>36</v>
      </c>
      <c r="M45" s="76">
        <v>290672120</v>
      </c>
      <c r="N45" s="34">
        <v>481201.03423</v>
      </c>
      <c r="O45" s="34">
        <v>360706.80082999996</v>
      </c>
      <c r="P45" s="87">
        <f t="shared" si="0"/>
        <v>74.9596894377398</v>
      </c>
      <c r="Q45" s="34">
        <v>395573.5194</v>
      </c>
      <c r="R45" s="88">
        <f t="shared" si="4"/>
        <v>91.18578042764709</v>
      </c>
      <c r="S45" s="86">
        <v>547738.1111</v>
      </c>
      <c r="T45" s="34">
        <v>422091.70746</v>
      </c>
      <c r="U45" s="35">
        <f t="shared" si="1"/>
        <v>77.0608615515781</v>
      </c>
      <c r="V45" s="34">
        <v>444684.08917</v>
      </c>
      <c r="W45" s="36">
        <f t="shared" si="5"/>
        <v>94.91945354910976</v>
      </c>
      <c r="X45" s="37"/>
      <c r="Y45" s="34"/>
      <c r="Z45" s="38">
        <f t="shared" si="2"/>
        <v>-66537.07686999999</v>
      </c>
      <c r="AA45" s="38">
        <f t="shared" si="2"/>
        <v>-61384.90663000004</v>
      </c>
      <c r="AB45" s="38">
        <f t="shared" si="3"/>
        <v>-61384.90663000004</v>
      </c>
      <c r="AC45" s="39">
        <f t="shared" si="6"/>
        <v>-49110.56977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77">
        <v>-14439646</v>
      </c>
      <c r="AJ45" s="78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0">
        <v>38</v>
      </c>
      <c r="L46" s="33" t="s">
        <v>37</v>
      </c>
      <c r="M46" s="76">
        <v>136996878</v>
      </c>
      <c r="N46" s="34">
        <v>296196.18552</v>
      </c>
      <c r="O46" s="34">
        <v>270927.99402</v>
      </c>
      <c r="P46" s="87">
        <f t="shared" si="0"/>
        <v>91.46910300156657</v>
      </c>
      <c r="Q46" s="34">
        <v>269758.839</v>
      </c>
      <c r="R46" s="88">
        <f t="shared" si="4"/>
        <v>100.43340749253447</v>
      </c>
      <c r="S46" s="86">
        <v>304133.83726999996</v>
      </c>
      <c r="T46" s="34">
        <v>257816.62865</v>
      </c>
      <c r="U46" s="35">
        <f t="shared" si="1"/>
        <v>84.77078083919972</v>
      </c>
      <c r="V46" s="34">
        <v>260751.37546</v>
      </c>
      <c r="W46" s="36">
        <f t="shared" si="5"/>
        <v>98.87450380469797</v>
      </c>
      <c r="X46" s="37"/>
      <c r="Y46" s="34"/>
      <c r="Z46" s="38">
        <f t="shared" si="2"/>
        <v>-7937.651749999961</v>
      </c>
      <c r="AA46" s="38">
        <f t="shared" si="2"/>
        <v>13111.365369999985</v>
      </c>
      <c r="AB46" s="38">
        <f t="shared" si="3"/>
        <v>13111.365369999985</v>
      </c>
      <c r="AC46" s="39">
        <f t="shared" si="6"/>
        <v>9007.463539999968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77">
        <v>-3662640</v>
      </c>
      <c r="AJ46" s="78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5">
        <v>39</v>
      </c>
      <c r="L47" s="33" t="s">
        <v>38</v>
      </c>
      <c r="M47" s="76">
        <v>265453724</v>
      </c>
      <c r="N47" s="34">
        <v>475763.68370999995</v>
      </c>
      <c r="O47" s="34">
        <v>402942.87084</v>
      </c>
      <c r="P47" s="87">
        <f t="shared" si="0"/>
        <v>84.69391099754733</v>
      </c>
      <c r="Q47" s="34">
        <v>622019.98757</v>
      </c>
      <c r="R47" s="88">
        <f t="shared" si="4"/>
        <v>64.77973037717766</v>
      </c>
      <c r="S47" s="86">
        <v>662359.59826</v>
      </c>
      <c r="T47" s="34">
        <v>473253.55477999995</v>
      </c>
      <c r="U47" s="35">
        <f t="shared" si="1"/>
        <v>71.44964095382987</v>
      </c>
      <c r="V47" s="34">
        <v>707402.48476</v>
      </c>
      <c r="W47" s="36">
        <f t="shared" si="5"/>
        <v>66.90018270724062</v>
      </c>
      <c r="X47" s="37"/>
      <c r="Y47" s="34"/>
      <c r="Z47" s="38">
        <f t="shared" si="2"/>
        <v>-186595.91455000004</v>
      </c>
      <c r="AA47" s="38">
        <f t="shared" si="2"/>
        <v>-70310.68393999996</v>
      </c>
      <c r="AB47" s="38">
        <f t="shared" si="3"/>
        <v>-70310.68393999996</v>
      </c>
      <c r="AC47" s="39">
        <f t="shared" si="6"/>
        <v>-85382.49719000002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77">
        <v>-37822986.5</v>
      </c>
      <c r="AJ47" s="78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79">
        <v>40</v>
      </c>
      <c r="L48" s="33" t="s">
        <v>39</v>
      </c>
      <c r="M48" s="76">
        <v>65684273</v>
      </c>
      <c r="N48" s="34">
        <v>213057.74839</v>
      </c>
      <c r="O48" s="34">
        <v>147342.52016999997</v>
      </c>
      <c r="P48" s="87">
        <f t="shared" si="0"/>
        <v>69.15614254042103</v>
      </c>
      <c r="Q48" s="34">
        <v>222696.68016</v>
      </c>
      <c r="R48" s="36">
        <f t="shared" si="4"/>
        <v>66.16287232667294</v>
      </c>
      <c r="S48" s="86">
        <v>268684.38586000004</v>
      </c>
      <c r="T48" s="34">
        <v>182365.62283</v>
      </c>
      <c r="U48" s="35">
        <f t="shared" si="1"/>
        <v>67.87354696711813</v>
      </c>
      <c r="V48" s="34">
        <v>300177.32370999997</v>
      </c>
      <c r="W48" s="36">
        <f t="shared" si="5"/>
        <v>60.75263133673037</v>
      </c>
      <c r="X48" s="37"/>
      <c r="Y48" s="34"/>
      <c r="Z48" s="38">
        <f t="shared" si="2"/>
        <v>-55626.637470000045</v>
      </c>
      <c r="AA48" s="38">
        <f t="shared" si="2"/>
        <v>-35023.10266000003</v>
      </c>
      <c r="AB48" s="38">
        <f t="shared" si="3"/>
        <v>-35023.10266000003</v>
      </c>
      <c r="AC48" s="39">
        <f t="shared" si="6"/>
        <v>-77480.64354999998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77">
        <v>-4177366.9</v>
      </c>
      <c r="AJ48" s="78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79">
        <v>27</v>
      </c>
      <c r="L49" s="33" t="s">
        <v>40</v>
      </c>
      <c r="M49" s="76">
        <v>101729534</v>
      </c>
      <c r="N49" s="34">
        <v>323952.01133</v>
      </c>
      <c r="O49" s="34">
        <v>275488.29566</v>
      </c>
      <c r="P49" s="87">
        <f t="shared" si="0"/>
        <v>85.03984726903532</v>
      </c>
      <c r="Q49" s="34">
        <v>271364.51641000004</v>
      </c>
      <c r="R49" s="36">
        <f t="shared" si="4"/>
        <v>101.51964571660115</v>
      </c>
      <c r="S49" s="86">
        <v>328923.37133</v>
      </c>
      <c r="T49" s="34">
        <v>272042.37851</v>
      </c>
      <c r="U49" s="35">
        <f t="shared" si="1"/>
        <v>82.7069166322837</v>
      </c>
      <c r="V49" s="34">
        <v>262066.68526</v>
      </c>
      <c r="W49" s="36">
        <f t="shared" si="5"/>
        <v>103.80654765030626</v>
      </c>
      <c r="X49" s="37"/>
      <c r="Y49" s="34"/>
      <c r="Z49" s="38">
        <f t="shared" si="2"/>
        <v>-4971.359999999986</v>
      </c>
      <c r="AA49" s="38">
        <f t="shared" si="2"/>
        <v>3445.917149999994</v>
      </c>
      <c r="AB49" s="38">
        <f t="shared" si="3"/>
        <v>3445.917149999994</v>
      </c>
      <c r="AC49" s="39">
        <f t="shared" si="6"/>
        <v>9297.831150000042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77">
        <v>-4032000</v>
      </c>
      <c r="AJ49" s="78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79">
        <v>41</v>
      </c>
      <c r="L50" s="33" t="s">
        <v>41</v>
      </c>
      <c r="M50" s="76">
        <v>109389694</v>
      </c>
      <c r="N50" s="34">
        <v>557112.05097</v>
      </c>
      <c r="O50" s="34">
        <v>521451.97706</v>
      </c>
      <c r="P50" s="87">
        <f t="shared" si="0"/>
        <v>93.59911998889426</v>
      </c>
      <c r="Q50" s="34">
        <v>293947.29449</v>
      </c>
      <c r="R50" s="36">
        <f t="shared" si="4"/>
        <v>177.39641998226986</v>
      </c>
      <c r="S50" s="86">
        <v>599969.3072200001</v>
      </c>
      <c r="T50" s="34">
        <v>328217.97052</v>
      </c>
      <c r="U50" s="35">
        <f t="shared" si="1"/>
        <v>54.705793541476474</v>
      </c>
      <c r="V50" s="34">
        <v>285328.80001999997</v>
      </c>
      <c r="W50" s="36">
        <f t="shared" si="5"/>
        <v>115.03149016047232</v>
      </c>
      <c r="X50" s="37"/>
      <c r="Y50" s="34"/>
      <c r="Z50" s="38">
        <f t="shared" si="2"/>
        <v>-42857.25625000009</v>
      </c>
      <c r="AA50" s="38">
        <f t="shared" si="2"/>
        <v>193234.00654000003</v>
      </c>
      <c r="AB50" s="38">
        <f t="shared" si="3"/>
        <v>193234.00654000003</v>
      </c>
      <c r="AC50" s="39">
        <f t="shared" si="6"/>
        <v>8618.494470000034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77">
        <v>-7354000</v>
      </c>
      <c r="AJ50" s="78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79">
        <v>28</v>
      </c>
      <c r="L51" s="33" t="s">
        <v>42</v>
      </c>
      <c r="M51" s="76">
        <v>67693875</v>
      </c>
      <c r="N51" s="34">
        <v>155278.11053</v>
      </c>
      <c r="O51" s="34">
        <v>141203.97333</v>
      </c>
      <c r="P51" s="35">
        <f t="shared" si="0"/>
        <v>90.93617435711852</v>
      </c>
      <c r="Q51" s="34">
        <v>138220.04865</v>
      </c>
      <c r="R51" s="36">
        <f t="shared" si="4"/>
        <v>102.15882189967671</v>
      </c>
      <c r="S51" s="86">
        <v>165621.01053</v>
      </c>
      <c r="T51" s="34">
        <v>137265.24631000002</v>
      </c>
      <c r="U51" s="35">
        <f t="shared" si="1"/>
        <v>82.87912618739655</v>
      </c>
      <c r="V51" s="34">
        <v>128038.71743</v>
      </c>
      <c r="W51" s="36">
        <f t="shared" si="5"/>
        <v>107.20604600326791</v>
      </c>
      <c r="X51" s="37"/>
      <c r="Y51" s="34"/>
      <c r="Z51" s="38">
        <f t="shared" si="2"/>
        <v>-10342.899999999994</v>
      </c>
      <c r="AA51" s="38">
        <f t="shared" si="2"/>
        <v>3938.727019999991</v>
      </c>
      <c r="AB51" s="38">
        <f t="shared" si="3"/>
        <v>3938.727019999991</v>
      </c>
      <c r="AC51" s="39">
        <f t="shared" si="6"/>
        <v>10181.331220000007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77">
        <v>-2110000</v>
      </c>
      <c r="AJ51" s="78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79">
        <v>42</v>
      </c>
      <c r="L52" s="33" t="s">
        <v>43</v>
      </c>
      <c r="M52" s="76">
        <v>122130220</v>
      </c>
      <c r="N52" s="34">
        <v>319694.53852999996</v>
      </c>
      <c r="O52" s="34">
        <v>293851.66838</v>
      </c>
      <c r="P52" s="35">
        <f t="shared" si="0"/>
        <v>91.91638672689591</v>
      </c>
      <c r="Q52" s="34">
        <v>280119.85187</v>
      </c>
      <c r="R52" s="36">
        <f t="shared" si="4"/>
        <v>104.90212186616918</v>
      </c>
      <c r="S52" s="86">
        <v>329707.49457</v>
      </c>
      <c r="T52" s="34">
        <v>289326.95042</v>
      </c>
      <c r="U52" s="35">
        <f t="shared" si="1"/>
        <v>87.7526156320275</v>
      </c>
      <c r="V52" s="34">
        <v>274165.36856</v>
      </c>
      <c r="W52" s="36">
        <f t="shared" si="5"/>
        <v>105.53008643638447</v>
      </c>
      <c r="X52" s="37"/>
      <c r="Y52" s="34"/>
      <c r="Z52" s="38">
        <f t="shared" si="2"/>
        <v>-10012.95604000002</v>
      </c>
      <c r="AA52" s="38">
        <f t="shared" si="2"/>
        <v>4524.71795999998</v>
      </c>
      <c r="AB52" s="38">
        <f t="shared" si="3"/>
        <v>4524.71795999998</v>
      </c>
      <c r="AC52" s="39">
        <f t="shared" si="6"/>
        <v>5954.48331000004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77">
        <v>-33638400</v>
      </c>
      <c r="AJ52" s="78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79">
        <v>29</v>
      </c>
      <c r="L53" s="33" t="s">
        <v>44</v>
      </c>
      <c r="M53" s="76">
        <v>75516150</v>
      </c>
      <c r="N53" s="34">
        <v>194253.32663999998</v>
      </c>
      <c r="O53" s="34">
        <v>183192.96257</v>
      </c>
      <c r="P53" s="35">
        <f t="shared" si="0"/>
        <v>94.30621639211482</v>
      </c>
      <c r="Q53" s="34">
        <v>172216.52937</v>
      </c>
      <c r="R53" s="36">
        <f t="shared" si="4"/>
        <v>106.37362350765854</v>
      </c>
      <c r="S53" s="86">
        <v>198982.02263999998</v>
      </c>
      <c r="T53" s="34">
        <v>164725.21609</v>
      </c>
      <c r="U53" s="35">
        <f t="shared" si="1"/>
        <v>82.78396907645386</v>
      </c>
      <c r="V53" s="34">
        <v>154171.19496000002</v>
      </c>
      <c r="W53" s="36">
        <f t="shared" si="5"/>
        <v>106.84565046845375</v>
      </c>
      <c r="X53" s="37"/>
      <c r="Y53" s="34"/>
      <c r="Z53" s="38">
        <f t="shared" si="2"/>
        <v>-4728.695999999996</v>
      </c>
      <c r="AA53" s="38">
        <f t="shared" si="2"/>
        <v>18467.74648</v>
      </c>
      <c r="AB53" s="38">
        <f t="shared" si="3"/>
        <v>18467.74648</v>
      </c>
      <c r="AC53" s="39">
        <f t="shared" si="6"/>
        <v>18045.33440999998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77">
        <v>-3283000</v>
      </c>
      <c r="AJ53" s="78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79">
        <v>10</v>
      </c>
      <c r="L54" s="33" t="s">
        <v>45</v>
      </c>
      <c r="M54" s="76">
        <v>78836603</v>
      </c>
      <c r="N54" s="34">
        <v>244216.80391999998</v>
      </c>
      <c r="O54" s="34">
        <v>215984.09432</v>
      </c>
      <c r="P54" s="35">
        <f t="shared" si="0"/>
        <v>88.43948936075326</v>
      </c>
      <c r="Q54" s="34">
        <v>201803.98103999998</v>
      </c>
      <c r="R54" s="36">
        <f t="shared" si="4"/>
        <v>107.02667668245323</v>
      </c>
      <c r="S54" s="86">
        <v>245076.91118999998</v>
      </c>
      <c r="T54" s="34">
        <v>207979.32221</v>
      </c>
      <c r="U54" s="35">
        <f t="shared" si="1"/>
        <v>84.86287884082256</v>
      </c>
      <c r="V54" s="34">
        <v>200339.3534</v>
      </c>
      <c r="W54" s="36">
        <f t="shared" si="5"/>
        <v>103.81351376069681</v>
      </c>
      <c r="X54" s="37"/>
      <c r="Y54" s="34"/>
      <c r="Z54" s="38">
        <f t="shared" si="2"/>
        <v>-860.1072700000077</v>
      </c>
      <c r="AA54" s="38">
        <f t="shared" si="2"/>
        <v>8004.772109999991</v>
      </c>
      <c r="AB54" s="38">
        <f t="shared" si="3"/>
        <v>8004.772109999991</v>
      </c>
      <c r="AC54" s="39">
        <f t="shared" si="6"/>
        <v>1464.6276399999915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77">
        <v>-5068429.42</v>
      </c>
      <c r="AJ54" s="78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9">
        <v>43</v>
      </c>
      <c r="L55" s="33" t="s">
        <v>46</v>
      </c>
      <c r="M55" s="76">
        <v>166872586</v>
      </c>
      <c r="N55" s="34">
        <v>546726.85368</v>
      </c>
      <c r="O55" s="34">
        <v>470088.00821</v>
      </c>
      <c r="P55" s="35">
        <f t="shared" si="0"/>
        <v>85.98224232920947</v>
      </c>
      <c r="Q55" s="34">
        <v>411884.65038</v>
      </c>
      <c r="R55" s="36">
        <f t="shared" si="4"/>
        <v>114.13098491927344</v>
      </c>
      <c r="S55" s="86">
        <v>597345.8761100001</v>
      </c>
      <c r="T55" s="34">
        <v>440677.32986</v>
      </c>
      <c r="U55" s="35">
        <f t="shared" si="1"/>
        <v>73.77255748876219</v>
      </c>
      <c r="V55" s="34">
        <v>370072.35049</v>
      </c>
      <c r="W55" s="36">
        <f t="shared" si="5"/>
        <v>119.07869617292792</v>
      </c>
      <c r="X55" s="37"/>
      <c r="Y55" s="34"/>
      <c r="Z55" s="38">
        <f t="shared" si="2"/>
        <v>-50619.02243000013</v>
      </c>
      <c r="AA55" s="38">
        <f t="shared" si="2"/>
        <v>29410.678350000002</v>
      </c>
      <c r="AB55" s="38">
        <f t="shared" si="3"/>
        <v>29410.678350000002</v>
      </c>
      <c r="AC55" s="39">
        <f t="shared" si="6"/>
        <v>41812.299890000024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77">
        <v>-13702638.66</v>
      </c>
      <c r="AJ55" s="78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9">
        <v>11</v>
      </c>
      <c r="L56" s="33" t="s">
        <v>47</v>
      </c>
      <c r="M56" s="76">
        <v>144216610</v>
      </c>
      <c r="N56" s="34">
        <v>400114.94668</v>
      </c>
      <c r="O56" s="34">
        <v>422405.76629</v>
      </c>
      <c r="P56" s="35">
        <f t="shared" si="0"/>
        <v>105.57110395274174</v>
      </c>
      <c r="Q56" s="34">
        <v>399595.66514</v>
      </c>
      <c r="R56" s="36">
        <f t="shared" si="4"/>
        <v>105.70829544459856</v>
      </c>
      <c r="S56" s="86">
        <v>485275.41785</v>
      </c>
      <c r="T56" s="34">
        <v>401924.29818</v>
      </c>
      <c r="U56" s="35">
        <f t="shared" si="1"/>
        <v>82.82395592192059</v>
      </c>
      <c r="V56" s="34">
        <v>334967.87009</v>
      </c>
      <c r="W56" s="36">
        <f t="shared" si="5"/>
        <v>119.9889105996972</v>
      </c>
      <c r="X56" s="37"/>
      <c r="Y56" s="34"/>
      <c r="Z56" s="38">
        <f t="shared" si="2"/>
        <v>-85160.47117000003</v>
      </c>
      <c r="AA56" s="38">
        <f t="shared" si="2"/>
        <v>20481.468110000016</v>
      </c>
      <c r="AB56" s="38">
        <f t="shared" si="3"/>
        <v>20481.468110000016</v>
      </c>
      <c r="AC56" s="39">
        <f t="shared" si="6"/>
        <v>64627.795050000015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77">
        <v>-9169300.26</v>
      </c>
      <c r="AJ56" s="78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9">
        <v>44</v>
      </c>
      <c r="L57" s="33" t="s">
        <v>48</v>
      </c>
      <c r="M57" s="76">
        <v>195974179</v>
      </c>
      <c r="N57" s="34">
        <v>423259.51844</v>
      </c>
      <c r="O57" s="34">
        <v>352689.94005000003</v>
      </c>
      <c r="P57" s="35">
        <f t="shared" si="0"/>
        <v>83.32711367009607</v>
      </c>
      <c r="Q57" s="34">
        <v>354302.52933</v>
      </c>
      <c r="R57" s="36">
        <f t="shared" si="4"/>
        <v>99.5448552729642</v>
      </c>
      <c r="S57" s="86">
        <v>433884.12854</v>
      </c>
      <c r="T57" s="34">
        <v>351450.77845</v>
      </c>
      <c r="U57" s="35">
        <f t="shared" si="1"/>
        <v>81.00106810373903</v>
      </c>
      <c r="V57" s="34">
        <v>332214.59505</v>
      </c>
      <c r="W57" s="36">
        <f t="shared" si="5"/>
        <v>105.79028847215604</v>
      </c>
      <c r="X57" s="37"/>
      <c r="Y57" s="34"/>
      <c r="Z57" s="38">
        <f t="shared" si="2"/>
        <v>-10624.61009999999</v>
      </c>
      <c r="AA57" s="38">
        <f t="shared" si="2"/>
        <v>1239.1616000000504</v>
      </c>
      <c r="AB57" s="38">
        <f t="shared" si="3"/>
        <v>1239.1616000000504</v>
      </c>
      <c r="AC57" s="39">
        <f t="shared" si="6"/>
        <v>22087.934279999987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77">
        <v>-13866800</v>
      </c>
      <c r="AJ57" s="78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79">
        <v>12</v>
      </c>
      <c r="L58" s="33" t="s">
        <v>49</v>
      </c>
      <c r="M58" s="76">
        <v>252032069</v>
      </c>
      <c r="N58" s="34">
        <v>731427.79481</v>
      </c>
      <c r="O58" s="34">
        <v>642478.4066900001</v>
      </c>
      <c r="P58" s="35">
        <f t="shared" si="0"/>
        <v>87.83893793055732</v>
      </c>
      <c r="Q58" s="34">
        <v>646397.18852</v>
      </c>
      <c r="R58" s="36">
        <f t="shared" si="4"/>
        <v>99.39375017410389</v>
      </c>
      <c r="S58" s="86">
        <v>759861.33109</v>
      </c>
      <c r="T58" s="34">
        <v>641985.3574600001</v>
      </c>
      <c r="U58" s="35">
        <f t="shared" si="1"/>
        <v>84.48717301340889</v>
      </c>
      <c r="V58" s="34">
        <v>620375.14064</v>
      </c>
      <c r="W58" s="36">
        <f t="shared" si="5"/>
        <v>103.48341114985786</v>
      </c>
      <c r="X58" s="37"/>
      <c r="Y58" s="34"/>
      <c r="Z58" s="38">
        <f t="shared" si="2"/>
        <v>-28433.53628</v>
      </c>
      <c r="AA58" s="38">
        <f t="shared" si="2"/>
        <v>493.0492300000042</v>
      </c>
      <c r="AB58" s="38">
        <f t="shared" si="3"/>
        <v>493.0492300000042</v>
      </c>
      <c r="AC58" s="39">
        <f t="shared" si="6"/>
        <v>26022.04787999997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77">
        <v>-14485097.19</v>
      </c>
      <c r="AJ58" s="78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79">
        <v>13</v>
      </c>
      <c r="L59" s="33" t="s">
        <v>50</v>
      </c>
      <c r="M59" s="76">
        <v>98614562</v>
      </c>
      <c r="N59" s="34">
        <v>223438.68964</v>
      </c>
      <c r="O59" s="34">
        <v>207911.53715000002</v>
      </c>
      <c r="P59" s="87">
        <f t="shared" si="0"/>
        <v>93.05082189883184</v>
      </c>
      <c r="Q59" s="34">
        <v>202816.70838999999</v>
      </c>
      <c r="R59" s="36">
        <f t="shared" si="4"/>
        <v>102.51203601539727</v>
      </c>
      <c r="S59" s="86">
        <v>271707.02167000005</v>
      </c>
      <c r="T59" s="34">
        <v>235834.57676</v>
      </c>
      <c r="U59" s="35">
        <f t="shared" si="1"/>
        <v>86.79738024821137</v>
      </c>
      <c r="V59" s="34">
        <v>168901.68263</v>
      </c>
      <c r="W59" s="36">
        <f t="shared" si="5"/>
        <v>139.6283169520725</v>
      </c>
      <c r="X59" s="37"/>
      <c r="Y59" s="34"/>
      <c r="Z59" s="38">
        <f t="shared" si="2"/>
        <v>-48268.33203000005</v>
      </c>
      <c r="AA59" s="38">
        <f t="shared" si="2"/>
        <v>-27923.039609999978</v>
      </c>
      <c r="AB59" s="38">
        <f t="shared" si="3"/>
        <v>-27923.039609999978</v>
      </c>
      <c r="AC59" s="39">
        <f t="shared" si="6"/>
        <v>33915.02575999999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77">
        <v>-9840241.37</v>
      </c>
      <c r="AJ59" s="78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79">
        <v>14</v>
      </c>
      <c r="L60" s="33" t="s">
        <v>51</v>
      </c>
      <c r="M60" s="76">
        <v>325023304</v>
      </c>
      <c r="N60" s="34">
        <v>330604.97941</v>
      </c>
      <c r="O60" s="34">
        <v>294020.57374</v>
      </c>
      <c r="P60" s="35">
        <f t="shared" si="0"/>
        <v>88.93410325056543</v>
      </c>
      <c r="Q60" s="34">
        <v>275847.84034</v>
      </c>
      <c r="R60" s="36">
        <f t="shared" si="4"/>
        <v>106.5879556561331</v>
      </c>
      <c r="S60" s="86">
        <v>334590.72206</v>
      </c>
      <c r="T60" s="34">
        <v>288205.86249</v>
      </c>
      <c r="U60" s="35">
        <f t="shared" si="1"/>
        <v>86.1368362863086</v>
      </c>
      <c r="V60" s="34">
        <v>277835.39782</v>
      </c>
      <c r="W60" s="36">
        <f t="shared" si="5"/>
        <v>103.73259302139704</v>
      </c>
      <c r="X60" s="37"/>
      <c r="Y60" s="34"/>
      <c r="Z60" s="38">
        <f t="shared" si="2"/>
        <v>-3985.742649999971</v>
      </c>
      <c r="AA60" s="38">
        <f t="shared" si="2"/>
        <v>5814.711249999993</v>
      </c>
      <c r="AB60" s="38">
        <f t="shared" si="3"/>
        <v>5814.711249999993</v>
      </c>
      <c r="AC60" s="39">
        <f t="shared" si="6"/>
        <v>-1987.5574800000177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1">
        <v>-40951926.45</v>
      </c>
      <c r="AJ60" s="82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0">
        <v>45</v>
      </c>
      <c r="L61" s="33" t="s">
        <v>52</v>
      </c>
      <c r="M61" s="76">
        <v>72906330</v>
      </c>
      <c r="N61" s="34">
        <v>108263.96351</v>
      </c>
      <c r="O61" s="34">
        <v>96770.13773</v>
      </c>
      <c r="P61" s="35">
        <f t="shared" si="0"/>
        <v>89.38351653924221</v>
      </c>
      <c r="Q61" s="34">
        <v>93538.02681</v>
      </c>
      <c r="R61" s="36">
        <f t="shared" si="4"/>
        <v>103.45539779940545</v>
      </c>
      <c r="S61" s="86">
        <v>115175.32243</v>
      </c>
      <c r="T61" s="34">
        <v>89544.63601</v>
      </c>
      <c r="U61" s="35">
        <f t="shared" si="1"/>
        <v>77.74637319936522</v>
      </c>
      <c r="V61" s="34">
        <v>92348.19162</v>
      </c>
      <c r="W61" s="36">
        <f t="shared" si="5"/>
        <v>96.96414671384554</v>
      </c>
      <c r="X61" s="37"/>
      <c r="Y61" s="34"/>
      <c r="Z61" s="38">
        <f t="shared" si="2"/>
        <v>-6911.358919999999</v>
      </c>
      <c r="AA61" s="38">
        <f t="shared" si="2"/>
        <v>7225.50172</v>
      </c>
      <c r="AB61" s="38">
        <f t="shared" si="3"/>
        <v>7225.50172</v>
      </c>
      <c r="AC61" s="39">
        <f t="shared" si="6"/>
        <v>1189.835189999998</v>
      </c>
      <c r="AD61" s="43">
        <v>0</v>
      </c>
      <c r="AE61" s="44">
        <v>0</v>
      </c>
      <c r="AF61" s="44">
        <v>23.225370310270716</v>
      </c>
      <c r="AG61" s="45"/>
      <c r="AH61" s="1"/>
      <c r="AI61" s="77">
        <v>-8662831</v>
      </c>
      <c r="AJ61" s="78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4">
        <f>SUM(N19:N61)</f>
        <v>25523682.3294</v>
      </c>
      <c r="O62" s="54">
        <f>SUM(O19:O61)</f>
        <v>22044883.972009994</v>
      </c>
      <c r="P62" s="51">
        <f t="shared" si="0"/>
        <v>86.37031164824177</v>
      </c>
      <c r="Q62" s="54">
        <f>SUM(Q19:Q61)</f>
        <v>22287411.926459998</v>
      </c>
      <c r="R62" s="51">
        <f>O62/Q62*100</f>
        <v>98.91181643139969</v>
      </c>
      <c r="S62" s="54">
        <f>SUM(S19:S61)</f>
        <v>27625363.46232999</v>
      </c>
      <c r="T62" s="54">
        <f>SUM(T19:T61)</f>
        <v>21546457.48038999</v>
      </c>
      <c r="U62" s="51">
        <f t="shared" si="1"/>
        <v>77.9951999899324</v>
      </c>
      <c r="V62" s="54">
        <f>SUM(V19:V61)</f>
        <v>22116382.99480001</v>
      </c>
      <c r="W62" s="51">
        <f>T62/V62*100</f>
        <v>97.42306183364605</v>
      </c>
      <c r="X62" s="52">
        <f>SUM(X19:X61)</f>
        <v>0</v>
      </c>
      <c r="Y62" s="53">
        <f>SUM(Y19:Y61)</f>
        <v>0</v>
      </c>
      <c r="Z62" s="54">
        <f>N62-S62</f>
        <v>-2101681.132929992</v>
      </c>
      <c r="AA62" s="54">
        <f t="shared" si="2"/>
        <v>498426.4916200042</v>
      </c>
      <c r="AB62" s="54">
        <f t="shared" si="3"/>
        <v>498426.4916200042</v>
      </c>
      <c r="AC62" s="55">
        <f t="shared" si="6"/>
        <v>171028.93165998906</v>
      </c>
      <c r="AD62" s="56" t="s">
        <v>54</v>
      </c>
      <c r="AE62" s="57" t="s">
        <v>55</v>
      </c>
      <c r="AI62" s="83">
        <f>SUM(AI19:AI61)</f>
        <v>-922006965.6800001</v>
      </c>
      <c r="AJ62" s="83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8"/>
      <c r="M63" s="59"/>
      <c r="N63" s="34" t="e">
        <f>#REF!/1000</f>
        <v>#REF!</v>
      </c>
      <c r="O63" s="34" t="e">
        <f>#REF!/1000</f>
        <v>#REF!</v>
      </c>
      <c r="P63" s="59">
        <v>66.7</v>
      </c>
      <c r="Q63" s="59">
        <f>SUM(Q19:Q62)</f>
        <v>44574823.852919996</v>
      </c>
      <c r="R63" s="59"/>
      <c r="S63" s="59"/>
      <c r="T63" s="59"/>
      <c r="U63" s="59"/>
      <c r="V63" s="59"/>
      <c r="W63" s="60"/>
      <c r="X63" s="61"/>
      <c r="Y63" s="61"/>
      <c r="Z63" s="59"/>
      <c r="AA63" s="59"/>
      <c r="AB63" s="84">
        <v>1924530.66369</v>
      </c>
      <c r="AC63" s="59"/>
      <c r="AD63" s="56"/>
      <c r="AE63" s="57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0"/>
      <c r="X64" s="1"/>
      <c r="Y64" s="1"/>
      <c r="Z64" s="1"/>
      <c r="AA64" s="1"/>
      <c r="AB64" s="62">
        <f>AB63+AB62</f>
        <v>2422957.155310004</v>
      </c>
      <c r="AC64" s="1"/>
      <c r="AD64" s="6"/>
      <c r="AE64" s="6"/>
    </row>
    <row r="65" ht="39.75" customHeight="1">
      <c r="W65" s="60"/>
    </row>
    <row r="66" spans="11:26" s="89" customFormat="1" ht="70.5" customHeight="1">
      <c r="K66" s="99" t="s">
        <v>60</v>
      </c>
      <c r="L66" s="99"/>
      <c r="M66" s="99"/>
      <c r="N66" s="99"/>
      <c r="O66" s="99"/>
      <c r="P66" s="99"/>
      <c r="Q66" s="99"/>
      <c r="S66" s="100" t="s">
        <v>61</v>
      </c>
      <c r="T66" s="100"/>
      <c r="U66" s="100"/>
      <c r="V66" s="100"/>
      <c r="W66" s="100"/>
      <c r="X66" s="100"/>
      <c r="Y66" s="100"/>
      <c r="Z66" s="90"/>
    </row>
    <row r="67" spans="23:28" ht="12.75">
      <c r="W67" s="85"/>
      <c r="AB67" s="63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K66:Q66"/>
    <mergeCell ref="S66:Y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2016-06-20T06:56:04Z</cp:lastPrinted>
  <dcterms:created xsi:type="dcterms:W3CDTF">2007-02-26T07:16:01Z</dcterms:created>
  <dcterms:modified xsi:type="dcterms:W3CDTF">2016-12-20T07:55:34Z</dcterms:modified>
  <cp:category/>
  <cp:version/>
  <cp:contentType/>
  <cp:contentStatus/>
</cp:coreProperties>
</file>