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1.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<sst xmlns="http://schemas.openxmlformats.org/spreadsheetml/2006/main" count="75" uniqueCount="63">
  <si>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</si>
  <si>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</si>
  <si>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</si>
  <si>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</si>
  <si>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</si>
  <si>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</si>
  <si>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</si>
  <si>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</si>
  <si>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</si>
  <si>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</si>
  <si>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</si>
  <si>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</si>
  <si>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</si>
  <si>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</si>
  <si>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</si>
  <si>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</si>
  <si>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</si>
  <si>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</si>
  <si>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</si>
  <si>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</si>
  <si>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</si>
  <si>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</si>
  <si>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</si>
  <si>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</si>
  <si>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</si>
  <si>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</si>
  <si>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</si>
  <si>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</si>
  <si>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</si>
  <si>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</si>
  <si>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</si>
  <si>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</si>
  <si>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</si>
  <si>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</si>
  <si>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</si>
  <si>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</si>
  <si>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</si>
  <si>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</si>
  <si>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</si>
  <si>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</si>
  <si>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</si>
  <si>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</si>
  <si>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</si>
  <si>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</si>
  <si>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</si>
  <si>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</si>
  <si>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</si>
  <si>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</si>
  <si>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</si>
  <si>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</si>
  <si>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</si>
  <si>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</si>
  <si>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</si>
  <si>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</si>
  <si>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</si>
  <si>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</si>
  <si>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</si>
  <si>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</si>
  <si>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</si>
  <si>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</si>
  <si>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управлениия сводного бюджетного планирования и анализа исполнения бюджета</t>
  </si>
  <si>
    <t>Г.А. Яковлева</t>
  </si>
  <si>
    <t>КОНСОЛИДИРОВАННЫХ БЮДЖЕТОВ МУНИЦИПАЛЬНЫХ ОБРАЗОВАНИЙ НА 1 ноября 2016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</si>
</sst>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2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8" fillId="0" borderId="23" xfId="52" applyNumberFormat="1" applyFont="1" applyFill="1" applyBorder="1" applyAlignment="1" applyProtection="1">
      <alignment vertical="center" wrapText="1"/>
      <protection locked="0"/>
    </xf>
    <xf numFmtId="3" fontId="36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4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72" fontId="33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0" fontId="35" fillId="0" borderId="29" xfId="52" applyNumberFormat="1" applyFont="1" applyFill="1" applyBorder="1" applyAlignment="1" applyProtection="1">
      <alignment vertical="center" wrapText="1"/>
      <protection locked="0"/>
    </xf>
    <xf numFmtId="172" fontId="33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0" fontId="35" fillId="0" borderId="32" xfId="52" applyNumberFormat="1" applyFont="1" applyFill="1" applyBorder="1" applyAlignment="1" applyProtection="1">
      <alignment vertical="center" wrapText="1"/>
      <protection locked="0"/>
    </xf>
    <xf numFmtId="172" fontId="33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7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8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3" fillId="0" borderId="0" xfId="52" applyNumberFormat="1" applyFont="1" applyFill="1" applyBorder="1" applyAlignment="1" applyProtection="1">
      <alignment vertical="center" wrapText="1"/>
      <protection locked="0"/>
    </xf>
    <xf numFmtId="172" fontId="33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5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6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35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0" fillId="0" borderId="0" xfId="52" applyFill="1" applyBorder="1">
      <alignment/>
      <protection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2" fontId="46" fillId="0" borderId="22" xfId="52" applyNumberFormat="1" applyFont="1" applyFill="1" applyBorder="1" applyAlignment="1" applyProtection="1">
      <alignment vertical="center" wrapText="1"/>
      <protection locked="0"/>
    </xf>
    <xf numFmtId="172" fontId="46" fillId="0" borderId="23" xfId="52" applyNumberFormat="1" applyFont="1" applyFill="1" applyBorder="1" applyAlignment="1" applyProtection="1">
      <alignment vertical="center" wrapText="1"/>
      <protection locked="0"/>
    </xf>
    <xf numFmtId="0" fontId="44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0" fontId="13" fillId="0" borderId="52" xfId="52" applyFont="1" applyFill="1" applyBorder="1" applyAlignment="1" applyProtection="1">
      <alignment horizontal="center" vertical="center"/>
      <protection locked="0"/>
    </xf>
    <xf numFmtId="0" fontId="13" fillId="0" borderId="53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23" sqref="V23"/>
    </sheetView>
  </sheetViews>
  <sheetFormatPr defaultColWidth="9.140625" defaultRowHeight="12.75"/>
  <cols>
    <col min="1" max="10" width="0" style="63" hidden="1" customWidth="1"/>
    <col min="11" max="11" width="4.7109375" style="63" hidden="1" customWidth="1"/>
    <col min="12" max="12" width="39.140625" style="63" customWidth="1"/>
    <col min="13" max="13" width="20.140625" style="63" hidden="1" customWidth="1"/>
    <col min="14" max="14" width="21.421875" style="63" customWidth="1"/>
    <col min="15" max="15" width="21.8515625" style="63" customWidth="1"/>
    <col min="16" max="16" width="19.28125" style="63" customWidth="1"/>
    <col min="17" max="17" width="25.140625" style="63" customWidth="1"/>
    <col min="18" max="18" width="22.8515625" style="63" customWidth="1"/>
    <col min="19" max="19" width="18.57421875" style="63" customWidth="1"/>
    <col min="20" max="20" width="20.57421875" style="63" customWidth="1"/>
    <col min="21" max="21" width="16.8515625" style="63" customWidth="1"/>
    <col min="22" max="22" width="22.00390625" style="63" customWidth="1"/>
    <col min="23" max="23" width="19.00390625" style="63" customWidth="1"/>
    <col min="24" max="25" width="9.140625" style="63" hidden="1" customWidth="1"/>
    <col min="26" max="26" width="21.140625" style="63" customWidth="1"/>
    <col min="27" max="27" width="14.28125" style="63" hidden="1" customWidth="1"/>
    <col min="28" max="28" width="19.00390625" style="63" customWidth="1"/>
    <col min="29" max="29" width="22.28125" style="63" customWidth="1"/>
    <col min="30" max="34" width="0" style="63" hidden="1" customWidth="1"/>
    <col min="35" max="35" width="17.140625" style="63" hidden="1" customWidth="1"/>
    <col min="36" max="36" width="17.00390625" style="63" hidden="1" customWidth="1"/>
    <col min="37" max="16384" width="9.140625" style="63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62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4" t="s">
        <v>0</v>
      </c>
      <c r="L16" s="13" t="s">
        <v>1</v>
      </c>
      <c r="M16" s="65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6" t="s">
        <v>2</v>
      </c>
      <c r="AE16" s="67" t="s">
        <v>6</v>
      </c>
      <c r="AF16" s="67" t="s">
        <v>3</v>
      </c>
      <c r="AG16" s="68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1">
        <v>1</v>
      </c>
      <c r="M17" s="70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1"/>
      <c r="AE17" s="72"/>
      <c r="AF17" s="72"/>
      <c r="AG17" s="73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7"/>
      <c r="M18" s="74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1"/>
      <c r="AE18" s="72"/>
      <c r="AF18" s="72"/>
      <c r="AG18" s="73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5">
        <v>1</v>
      </c>
      <c r="L19" s="33" t="s">
        <v>10</v>
      </c>
      <c r="M19" s="76">
        <v>336182530</v>
      </c>
      <c r="N19" s="34">
        <v>728123.3404</v>
      </c>
      <c r="O19" s="34">
        <v>535921.2400699999</v>
      </c>
      <c r="P19" s="35">
        <f aca="true" t="shared" si="0" ref="P19:P62">O19/N19*100</f>
        <v>73.60308485312223</v>
      </c>
      <c r="Q19" s="34">
        <v>548351.74661</v>
      </c>
      <c r="R19" s="36">
        <f>O19/Q19*100</f>
        <v>97.73311444399558</v>
      </c>
      <c r="S19" s="86">
        <v>751090.559</v>
      </c>
      <c r="T19" s="34">
        <v>529747.93351</v>
      </c>
      <c r="U19" s="35">
        <f aca="true" t="shared" si="1" ref="U19:U62">T19/S19*100</f>
        <v>70.5305009046186</v>
      </c>
      <c r="V19" s="34">
        <v>560823.21132</v>
      </c>
      <c r="W19" s="36">
        <f>T19/V19*100</f>
        <v>94.45898864691091</v>
      </c>
      <c r="X19" s="37"/>
      <c r="Y19" s="34"/>
      <c r="Z19" s="38">
        <f aca="true" t="shared" si="2" ref="Z19:AA62">N19-S19</f>
        <v>-22967.218600000022</v>
      </c>
      <c r="AA19" s="38">
        <f t="shared" si="2"/>
        <v>6173.306559999939</v>
      </c>
      <c r="AB19" s="38">
        <f aca="true" t="shared" si="3" ref="AB19:AB62">O19-T19</f>
        <v>6173.306559999939</v>
      </c>
      <c r="AC19" s="39">
        <f>Q19-V19</f>
        <v>-12471.464709999971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77">
        <v>-20084000</v>
      </c>
      <c r="AJ19" s="78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79">
        <v>16</v>
      </c>
      <c r="L20" s="33" t="s">
        <v>11</v>
      </c>
      <c r="M20" s="76">
        <v>316045296</v>
      </c>
      <c r="N20" s="34">
        <v>626073.2794400001</v>
      </c>
      <c r="O20" s="34">
        <v>534566.59777</v>
      </c>
      <c r="P20" s="35">
        <f t="shared" si="0"/>
        <v>85.38403016467186</v>
      </c>
      <c r="Q20" s="34">
        <v>513169.06353</v>
      </c>
      <c r="R20" s="36">
        <f aca="true" t="shared" si="4" ref="R20:R61">O20/Q20*100</f>
        <v>104.16968515070066</v>
      </c>
      <c r="S20" s="86">
        <v>656201.48169</v>
      </c>
      <c r="T20" s="34">
        <v>525057.42175</v>
      </c>
      <c r="U20" s="35">
        <f t="shared" si="1"/>
        <v>80.01466567825359</v>
      </c>
      <c r="V20" s="34">
        <v>550139.63802</v>
      </c>
      <c r="W20" s="36">
        <f aca="true" t="shared" si="5" ref="W20:W61">T20/V20*100</f>
        <v>95.44075457637028</v>
      </c>
      <c r="X20" s="37"/>
      <c r="Y20" s="34"/>
      <c r="Z20" s="38">
        <f t="shared" si="2"/>
        <v>-30128.202249999973</v>
      </c>
      <c r="AA20" s="38">
        <f t="shared" si="2"/>
        <v>9509.176020000014</v>
      </c>
      <c r="AB20" s="38">
        <f t="shared" si="3"/>
        <v>9509.176020000014</v>
      </c>
      <c r="AC20" s="39">
        <f aca="true" t="shared" si="6" ref="AC20:AC62">Q20-V20</f>
        <v>-36970.57448999997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77">
        <v>-32154590.13</v>
      </c>
      <c r="AJ20" s="78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79">
        <v>31</v>
      </c>
      <c r="L21" s="33" t="s">
        <v>12</v>
      </c>
      <c r="M21" s="76">
        <v>329283383</v>
      </c>
      <c r="N21" s="34">
        <v>1057057.4082</v>
      </c>
      <c r="O21" s="34">
        <v>851772.98553</v>
      </c>
      <c r="P21" s="35">
        <f t="shared" si="0"/>
        <v>80.57963351114803</v>
      </c>
      <c r="Q21" s="34">
        <v>671032.3768300001</v>
      </c>
      <c r="R21" s="36">
        <f t="shared" si="4"/>
        <v>126.93470761482928</v>
      </c>
      <c r="S21" s="86">
        <v>1079689.6062</v>
      </c>
      <c r="T21" s="34">
        <v>654974.6559400001</v>
      </c>
      <c r="U21" s="35">
        <f t="shared" si="1"/>
        <v>60.663236191112645</v>
      </c>
      <c r="V21" s="34">
        <v>642835.13706</v>
      </c>
      <c r="W21" s="36">
        <f t="shared" si="5"/>
        <v>101.88843424700151</v>
      </c>
      <c r="X21" s="37"/>
      <c r="Y21" s="34"/>
      <c r="Z21" s="38">
        <f t="shared" si="2"/>
        <v>-22632.19800000009</v>
      </c>
      <c r="AA21" s="38">
        <f t="shared" si="2"/>
        <v>196798.32958999986</v>
      </c>
      <c r="AB21" s="38">
        <f t="shared" si="3"/>
        <v>196798.32958999986</v>
      </c>
      <c r="AC21" s="39">
        <f t="shared" si="6"/>
        <v>28197.239770000102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77">
        <v>-23525100</v>
      </c>
      <c r="AJ21" s="78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9">
        <v>2</v>
      </c>
      <c r="L22" s="33" t="s">
        <v>13</v>
      </c>
      <c r="M22" s="76">
        <v>2764152159</v>
      </c>
      <c r="N22" s="34">
        <v>7142729.7</v>
      </c>
      <c r="O22" s="34">
        <v>5195634.483659999</v>
      </c>
      <c r="P22" s="35">
        <f t="shared" si="0"/>
        <v>72.74018060154228</v>
      </c>
      <c r="Q22" s="34">
        <v>5583282.05449</v>
      </c>
      <c r="R22" s="36">
        <f t="shared" si="4"/>
        <v>93.0569946664568</v>
      </c>
      <c r="S22" s="86">
        <v>7679516.7</v>
      </c>
      <c r="T22" s="34">
        <v>5299148.66995</v>
      </c>
      <c r="U22" s="35">
        <f t="shared" si="1"/>
        <v>69.00367401961637</v>
      </c>
      <c r="V22" s="34">
        <v>5494508.2025500005</v>
      </c>
      <c r="W22" s="36">
        <f t="shared" si="5"/>
        <v>96.44445825907887</v>
      </c>
      <c r="X22" s="37"/>
      <c r="Y22" s="34"/>
      <c r="Z22" s="38">
        <f>N22-S22</f>
        <v>-536787</v>
      </c>
      <c r="AA22" s="38">
        <f t="shared" si="2"/>
        <v>-103514.18629000057</v>
      </c>
      <c r="AB22" s="38">
        <f t="shared" si="3"/>
        <v>-103514.18629000057</v>
      </c>
      <c r="AC22" s="39">
        <f t="shared" si="6"/>
        <v>88773.8519399995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77">
        <v>-156394000</v>
      </c>
      <c r="AJ22" s="78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9">
        <v>3</v>
      </c>
      <c r="L23" s="33" t="s">
        <v>14</v>
      </c>
      <c r="M23" s="76">
        <v>303198522</v>
      </c>
      <c r="N23" s="34">
        <v>616801.2788</v>
      </c>
      <c r="O23" s="34">
        <v>513982.98172000004</v>
      </c>
      <c r="P23" s="35">
        <f t="shared" si="0"/>
        <v>83.33040144144397</v>
      </c>
      <c r="Q23" s="34">
        <v>518790.56963</v>
      </c>
      <c r="R23" s="36">
        <f t="shared" si="4"/>
        <v>99.07330853885244</v>
      </c>
      <c r="S23" s="86">
        <v>658396.7818</v>
      </c>
      <c r="T23" s="34">
        <v>498655.16035</v>
      </c>
      <c r="U23" s="35">
        <f t="shared" si="1"/>
        <v>75.73778823564717</v>
      </c>
      <c r="V23" s="34">
        <v>476459.09794999997</v>
      </c>
      <c r="W23" s="36">
        <f t="shared" si="5"/>
        <v>104.65854519212672</v>
      </c>
      <c r="X23" s="37"/>
      <c r="Y23" s="34"/>
      <c r="Z23" s="38">
        <f t="shared" si="2"/>
        <v>-41595.503000000026</v>
      </c>
      <c r="AA23" s="38">
        <f t="shared" si="2"/>
        <v>15327.82137000002</v>
      </c>
      <c r="AB23" s="38">
        <f t="shared" si="3"/>
        <v>15327.82137000002</v>
      </c>
      <c r="AC23" s="39">
        <f t="shared" si="6"/>
        <v>42331.47168000002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77">
        <v>-16626000.81</v>
      </c>
      <c r="AJ23" s="78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9">
        <v>32</v>
      </c>
      <c r="L24" s="33" t="s">
        <v>15</v>
      </c>
      <c r="M24" s="76">
        <v>138701520</v>
      </c>
      <c r="N24" s="34">
        <v>233956.55625</v>
      </c>
      <c r="O24" s="34">
        <v>188091.77094999998</v>
      </c>
      <c r="P24" s="35">
        <f t="shared" si="0"/>
        <v>80.39602478547766</v>
      </c>
      <c r="Q24" s="34">
        <v>189815.77651</v>
      </c>
      <c r="R24" s="36">
        <f t="shared" si="4"/>
        <v>99.09174801394383</v>
      </c>
      <c r="S24" s="86">
        <v>237612.76239</v>
      </c>
      <c r="T24" s="34">
        <v>178018.5695</v>
      </c>
      <c r="U24" s="35">
        <f t="shared" si="1"/>
        <v>74.91961614747508</v>
      </c>
      <c r="V24" s="34">
        <v>181339.47835</v>
      </c>
      <c r="W24" s="36">
        <f t="shared" si="5"/>
        <v>98.16867850276356</v>
      </c>
      <c r="X24" s="37"/>
      <c r="Y24" s="34"/>
      <c r="Z24" s="38">
        <f t="shared" si="2"/>
        <v>-3656.206139999995</v>
      </c>
      <c r="AA24" s="38">
        <f t="shared" si="2"/>
        <v>10073.201449999964</v>
      </c>
      <c r="AB24" s="38">
        <f t="shared" si="3"/>
        <v>10073.201449999964</v>
      </c>
      <c r="AC24" s="39">
        <f t="shared" si="6"/>
        <v>8476.298160000006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77">
        <v>-5631000</v>
      </c>
      <c r="AJ24" s="78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79">
        <v>17</v>
      </c>
      <c r="L25" s="33" t="s">
        <v>16</v>
      </c>
      <c r="M25" s="76">
        <v>225153992</v>
      </c>
      <c r="N25" s="34">
        <v>547950.96141</v>
      </c>
      <c r="O25" s="34">
        <v>449109.21998</v>
      </c>
      <c r="P25" s="35">
        <f t="shared" si="0"/>
        <v>81.96157167501666</v>
      </c>
      <c r="Q25" s="34">
        <v>433419.7562</v>
      </c>
      <c r="R25" s="36">
        <f t="shared" si="4"/>
        <v>103.61992353960905</v>
      </c>
      <c r="S25" s="86">
        <v>561776.9165299999</v>
      </c>
      <c r="T25" s="34">
        <v>420727.36848</v>
      </c>
      <c r="U25" s="35">
        <f t="shared" si="1"/>
        <v>74.89224923636256</v>
      </c>
      <c r="V25" s="34">
        <v>400924.88406</v>
      </c>
      <c r="W25" s="36">
        <f t="shared" si="5"/>
        <v>104.93920063515849</v>
      </c>
      <c r="X25" s="37"/>
      <c r="Y25" s="34"/>
      <c r="Z25" s="38">
        <f t="shared" si="2"/>
        <v>-13825.95511999994</v>
      </c>
      <c r="AA25" s="38">
        <f t="shared" si="2"/>
        <v>28381.85149999999</v>
      </c>
      <c r="AB25" s="38">
        <f t="shared" si="3"/>
        <v>28381.85149999999</v>
      </c>
      <c r="AC25" s="39">
        <f t="shared" si="6"/>
        <v>32494.872139999992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77">
        <v>-14625804.67</v>
      </c>
      <c r="AJ25" s="78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79">
        <v>33</v>
      </c>
      <c r="L26" s="33" t="s">
        <v>17</v>
      </c>
      <c r="M26" s="76">
        <v>63290100</v>
      </c>
      <c r="N26" s="34">
        <v>129807.6795</v>
      </c>
      <c r="O26" s="34">
        <v>111410.79611</v>
      </c>
      <c r="P26" s="35">
        <f t="shared" si="0"/>
        <v>85.82758473084021</v>
      </c>
      <c r="Q26" s="34">
        <v>281705.57344999997</v>
      </c>
      <c r="R26" s="36">
        <f t="shared" si="4"/>
        <v>39.548665915825175</v>
      </c>
      <c r="S26" s="86">
        <v>202228.80936</v>
      </c>
      <c r="T26" s="34">
        <v>131156.87607</v>
      </c>
      <c r="U26" s="35">
        <f t="shared" si="1"/>
        <v>64.85568326544391</v>
      </c>
      <c r="V26" s="34">
        <v>173859.12047999998</v>
      </c>
      <c r="W26" s="36">
        <f t="shared" si="5"/>
        <v>75.4385940225021</v>
      </c>
      <c r="X26" s="37"/>
      <c r="Y26" s="34"/>
      <c r="Z26" s="38">
        <f>N26-S26</f>
        <v>-72421.12986000002</v>
      </c>
      <c r="AA26" s="38">
        <f t="shared" si="2"/>
        <v>-19746.079960000003</v>
      </c>
      <c r="AB26" s="38">
        <f t="shared" si="3"/>
        <v>-19746.079960000003</v>
      </c>
      <c r="AC26" s="39">
        <f t="shared" si="6"/>
        <v>107846.45296999998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77">
        <v>-2541500</v>
      </c>
      <c r="AJ26" s="78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79">
        <v>4</v>
      </c>
      <c r="L27" s="33" t="s">
        <v>18</v>
      </c>
      <c r="M27" s="76">
        <v>223646059</v>
      </c>
      <c r="N27" s="34">
        <v>678598.9049099999</v>
      </c>
      <c r="O27" s="34">
        <v>486004.87269</v>
      </c>
      <c r="P27" s="87">
        <f t="shared" si="0"/>
        <v>71.61887076054994</v>
      </c>
      <c r="Q27" s="34">
        <v>583713.26635</v>
      </c>
      <c r="R27" s="36">
        <f t="shared" si="4"/>
        <v>83.26089206932411</v>
      </c>
      <c r="S27" s="86">
        <v>827378.60533</v>
      </c>
      <c r="T27" s="34">
        <v>624184.9582400001</v>
      </c>
      <c r="U27" s="35">
        <f t="shared" si="1"/>
        <v>75.4412737069801</v>
      </c>
      <c r="V27" s="34">
        <v>571345.0067200001</v>
      </c>
      <c r="W27" s="36">
        <f t="shared" si="5"/>
        <v>109.2483439775462</v>
      </c>
      <c r="X27" s="37"/>
      <c r="Y27" s="34"/>
      <c r="Z27" s="38">
        <f t="shared" si="2"/>
        <v>-148779.70042000012</v>
      </c>
      <c r="AA27" s="38">
        <f t="shared" si="2"/>
        <v>-138180.08555000008</v>
      </c>
      <c r="AB27" s="38">
        <f t="shared" si="3"/>
        <v>-138180.08555000008</v>
      </c>
      <c r="AC27" s="39">
        <f t="shared" si="6"/>
        <v>12368.259629999986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77">
        <v>-12261715</v>
      </c>
      <c r="AJ27" s="78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79">
        <v>18</v>
      </c>
      <c r="L28" s="33" t="s">
        <v>19</v>
      </c>
      <c r="M28" s="76">
        <v>120215183</v>
      </c>
      <c r="N28" s="34">
        <v>232109.1659</v>
      </c>
      <c r="O28" s="34">
        <v>176867.90163</v>
      </c>
      <c r="P28" s="35">
        <f t="shared" si="0"/>
        <v>76.20030899865468</v>
      </c>
      <c r="Q28" s="34">
        <v>183018.81486</v>
      </c>
      <c r="R28" s="36">
        <f t="shared" si="4"/>
        <v>96.63919076587555</v>
      </c>
      <c r="S28" s="86">
        <v>232069.27766</v>
      </c>
      <c r="T28" s="34">
        <v>168408.85278000002</v>
      </c>
      <c r="U28" s="35">
        <f t="shared" si="1"/>
        <v>72.56835307029844</v>
      </c>
      <c r="V28" s="34">
        <v>176241.80239</v>
      </c>
      <c r="W28" s="36">
        <f t="shared" si="5"/>
        <v>95.55556655471176</v>
      </c>
      <c r="X28" s="37"/>
      <c r="Y28" s="34"/>
      <c r="Z28" s="38">
        <f t="shared" si="2"/>
        <v>39.88824000000022</v>
      </c>
      <c r="AA28" s="38">
        <f t="shared" si="2"/>
        <v>8459.048849999992</v>
      </c>
      <c r="AB28" s="38">
        <f t="shared" si="3"/>
        <v>8459.048849999992</v>
      </c>
      <c r="AC28" s="39">
        <f t="shared" si="6"/>
        <v>6777.012470000016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77">
        <v>-3807293.57</v>
      </c>
      <c r="AJ28" s="78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79">
        <v>5</v>
      </c>
      <c r="L29" s="33" t="s">
        <v>20</v>
      </c>
      <c r="M29" s="76">
        <v>161865000</v>
      </c>
      <c r="N29" s="34">
        <v>398262.64674</v>
      </c>
      <c r="O29" s="34">
        <v>389497.45054000005</v>
      </c>
      <c r="P29" s="35">
        <f t="shared" si="0"/>
        <v>97.7991417794895</v>
      </c>
      <c r="Q29" s="34">
        <v>370653.88604</v>
      </c>
      <c r="R29" s="36">
        <f t="shared" si="4"/>
        <v>105.08387075104521</v>
      </c>
      <c r="S29" s="86">
        <v>486183.73446</v>
      </c>
      <c r="T29" s="34">
        <v>360122.49142000003</v>
      </c>
      <c r="U29" s="35">
        <f t="shared" si="1"/>
        <v>74.07127509520345</v>
      </c>
      <c r="V29" s="34">
        <v>322081.52063</v>
      </c>
      <c r="W29" s="36">
        <f t="shared" si="5"/>
        <v>111.81097590311637</v>
      </c>
      <c r="X29" s="37"/>
      <c r="Y29" s="34"/>
      <c r="Z29" s="38">
        <f t="shared" si="2"/>
        <v>-87921.08772000001</v>
      </c>
      <c r="AA29" s="38">
        <f t="shared" si="2"/>
        <v>29374.959120000014</v>
      </c>
      <c r="AB29" s="38">
        <f t="shared" si="3"/>
        <v>29374.959120000014</v>
      </c>
      <c r="AC29" s="39">
        <f t="shared" si="6"/>
        <v>48572.36541000003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77">
        <v>-6000000</v>
      </c>
      <c r="AJ29" s="78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79">
        <v>34</v>
      </c>
      <c r="L30" s="33" t="s">
        <v>21</v>
      </c>
      <c r="M30" s="76">
        <v>62084688</v>
      </c>
      <c r="N30" s="34">
        <v>138899.9766</v>
      </c>
      <c r="O30" s="34">
        <v>120288.02244</v>
      </c>
      <c r="P30" s="35">
        <f t="shared" si="0"/>
        <v>86.60046271022914</v>
      </c>
      <c r="Q30" s="34">
        <v>129708.34790000001</v>
      </c>
      <c r="R30" s="36">
        <f t="shared" si="4"/>
        <v>92.73730209927375</v>
      </c>
      <c r="S30" s="86">
        <v>153145.9061</v>
      </c>
      <c r="T30" s="34">
        <v>113975.31526999999</v>
      </c>
      <c r="U30" s="35">
        <f t="shared" si="1"/>
        <v>74.42269804821116</v>
      </c>
      <c r="V30" s="34">
        <v>108265.95085</v>
      </c>
      <c r="W30" s="36">
        <f t="shared" si="5"/>
        <v>105.27346259389547</v>
      </c>
      <c r="X30" s="37"/>
      <c r="Y30" s="34"/>
      <c r="Z30" s="38">
        <f t="shared" si="2"/>
        <v>-14245.929499999998</v>
      </c>
      <c r="AA30" s="38">
        <f t="shared" si="2"/>
        <v>6312.707170000009</v>
      </c>
      <c r="AB30" s="38">
        <f t="shared" si="3"/>
        <v>6312.707170000009</v>
      </c>
      <c r="AC30" s="39">
        <f t="shared" si="6"/>
        <v>21442.397050000014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77">
        <v>-3663000</v>
      </c>
      <c r="AJ30" s="78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79">
        <v>35</v>
      </c>
      <c r="L31" s="33" t="s">
        <v>22</v>
      </c>
      <c r="M31" s="76">
        <v>166083443</v>
      </c>
      <c r="N31" s="34">
        <v>314947.43655</v>
      </c>
      <c r="O31" s="34">
        <v>260568.90007</v>
      </c>
      <c r="P31" s="87">
        <f t="shared" si="0"/>
        <v>82.73409141675391</v>
      </c>
      <c r="Q31" s="34">
        <v>297928.96668</v>
      </c>
      <c r="R31" s="36">
        <f t="shared" si="4"/>
        <v>87.46007579379558</v>
      </c>
      <c r="S31" s="86">
        <v>376432.34505</v>
      </c>
      <c r="T31" s="34">
        <v>265577.50609</v>
      </c>
      <c r="U31" s="35">
        <f t="shared" si="1"/>
        <v>70.55119188940164</v>
      </c>
      <c r="V31" s="34">
        <v>307725.16567</v>
      </c>
      <c r="W31" s="36">
        <f t="shared" si="5"/>
        <v>86.30347326705201</v>
      </c>
      <c r="X31" s="37"/>
      <c r="Y31" s="34"/>
      <c r="Z31" s="38">
        <f t="shared" si="2"/>
        <v>-61484.90850000002</v>
      </c>
      <c r="AA31" s="38">
        <f t="shared" si="2"/>
        <v>-5008.606019999977</v>
      </c>
      <c r="AB31" s="38">
        <f t="shared" si="3"/>
        <v>-5008.606019999977</v>
      </c>
      <c r="AC31" s="39">
        <f t="shared" si="6"/>
        <v>-9796.198990000004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77">
        <v>-18334643.55</v>
      </c>
      <c r="AJ31" s="78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0">
        <v>36</v>
      </c>
      <c r="L32" s="33" t="s">
        <v>23</v>
      </c>
      <c r="M32" s="76">
        <v>133406602</v>
      </c>
      <c r="N32" s="34">
        <v>409881.03933</v>
      </c>
      <c r="O32" s="34">
        <v>328686.06455</v>
      </c>
      <c r="P32" s="35">
        <f t="shared" si="0"/>
        <v>80.19059995731372</v>
      </c>
      <c r="Q32" s="34">
        <v>321970.11829</v>
      </c>
      <c r="R32" s="36">
        <f t="shared" si="4"/>
        <v>102.08589116768623</v>
      </c>
      <c r="S32" s="86">
        <v>425294.80937000003</v>
      </c>
      <c r="T32" s="34">
        <v>310307.91872</v>
      </c>
      <c r="U32" s="35">
        <f t="shared" si="1"/>
        <v>72.96301574422387</v>
      </c>
      <c r="V32" s="34">
        <v>330545.89908</v>
      </c>
      <c r="W32" s="36">
        <f t="shared" si="5"/>
        <v>93.8774069149465</v>
      </c>
      <c r="X32" s="37"/>
      <c r="Y32" s="34"/>
      <c r="Z32" s="38">
        <f t="shared" si="2"/>
        <v>-15413.770040000032</v>
      </c>
      <c r="AA32" s="38">
        <f t="shared" si="2"/>
        <v>18378.145829999994</v>
      </c>
      <c r="AB32" s="38">
        <f t="shared" si="3"/>
        <v>18378.145829999994</v>
      </c>
      <c r="AC32" s="39">
        <f t="shared" si="6"/>
        <v>-8575.78078999999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77">
        <v>-34393624.21</v>
      </c>
      <c r="AJ32" s="78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5">
        <v>6</v>
      </c>
      <c r="L33" s="33" t="s">
        <v>24</v>
      </c>
      <c r="M33" s="76">
        <v>279157347</v>
      </c>
      <c r="N33" s="34">
        <v>1202747.2983900001</v>
      </c>
      <c r="O33" s="34">
        <v>882363.8036699999</v>
      </c>
      <c r="P33" s="35">
        <f t="shared" si="0"/>
        <v>73.36236006109795</v>
      </c>
      <c r="Q33" s="34">
        <v>922677.10332</v>
      </c>
      <c r="R33" s="36">
        <f t="shared" si="4"/>
        <v>95.63083341886953</v>
      </c>
      <c r="S33" s="86">
        <v>1238979.73695</v>
      </c>
      <c r="T33" s="34">
        <v>847858.74218</v>
      </c>
      <c r="U33" s="35">
        <f t="shared" si="1"/>
        <v>68.43201037873115</v>
      </c>
      <c r="V33" s="34">
        <v>877914.6580299999</v>
      </c>
      <c r="W33" s="36">
        <f t="shared" si="5"/>
        <v>96.5764421888747</v>
      </c>
      <c r="X33" s="37"/>
      <c r="Y33" s="34"/>
      <c r="Z33" s="38">
        <f t="shared" si="2"/>
        <v>-36232.43855999992</v>
      </c>
      <c r="AA33" s="38">
        <f t="shared" si="2"/>
        <v>34505.06148999999</v>
      </c>
      <c r="AB33" s="38">
        <f t="shared" si="3"/>
        <v>34505.06148999999</v>
      </c>
      <c r="AC33" s="39">
        <f t="shared" si="6"/>
        <v>44762.44529000006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77">
        <v>-27255700</v>
      </c>
      <c r="AJ33" s="78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79">
        <v>19</v>
      </c>
      <c r="L34" s="33" t="s">
        <v>25</v>
      </c>
      <c r="M34" s="76">
        <v>181823519</v>
      </c>
      <c r="N34" s="34">
        <v>416603.55351999996</v>
      </c>
      <c r="O34" s="34">
        <v>327417.60956</v>
      </c>
      <c r="P34" s="87">
        <f t="shared" si="0"/>
        <v>78.59213076642219</v>
      </c>
      <c r="Q34" s="34">
        <v>338061.20457999996</v>
      </c>
      <c r="R34" s="36">
        <f t="shared" si="4"/>
        <v>96.85157750259356</v>
      </c>
      <c r="S34" s="86">
        <v>470675.12458999996</v>
      </c>
      <c r="T34" s="34">
        <v>339994.99447000003</v>
      </c>
      <c r="U34" s="35">
        <f t="shared" si="1"/>
        <v>72.23559876170766</v>
      </c>
      <c r="V34" s="34">
        <v>343099.82397</v>
      </c>
      <c r="W34" s="36">
        <f t="shared" si="5"/>
        <v>99.09506525999515</v>
      </c>
      <c r="X34" s="37"/>
      <c r="Y34" s="34"/>
      <c r="Z34" s="38">
        <f t="shared" si="2"/>
        <v>-54071.571070000005</v>
      </c>
      <c r="AA34" s="38">
        <f t="shared" si="2"/>
        <v>-12577.384910000023</v>
      </c>
      <c r="AB34" s="38">
        <f t="shared" si="3"/>
        <v>-12577.384910000023</v>
      </c>
      <c r="AC34" s="39">
        <f t="shared" si="6"/>
        <v>-5038.619390000065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77">
        <v>-40664262</v>
      </c>
      <c r="AJ34" s="78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79">
        <v>20</v>
      </c>
      <c r="L35" s="33" t="s">
        <v>26</v>
      </c>
      <c r="M35" s="76">
        <v>204234533</v>
      </c>
      <c r="N35" s="34">
        <v>436773.68291000003</v>
      </c>
      <c r="O35" s="34">
        <v>370013.76212</v>
      </c>
      <c r="P35" s="35">
        <f t="shared" si="0"/>
        <v>84.71521444579427</v>
      </c>
      <c r="Q35" s="34">
        <v>368631.11706</v>
      </c>
      <c r="R35" s="36">
        <f t="shared" si="4"/>
        <v>100.37507551479301</v>
      </c>
      <c r="S35" s="86">
        <v>462233.67094</v>
      </c>
      <c r="T35" s="34">
        <v>346299.84264</v>
      </c>
      <c r="U35" s="35">
        <f t="shared" si="1"/>
        <v>74.91878337979219</v>
      </c>
      <c r="V35" s="34">
        <v>343675.08385</v>
      </c>
      <c r="W35" s="36">
        <f t="shared" si="5"/>
        <v>100.76373263973525</v>
      </c>
      <c r="X35" s="37"/>
      <c r="Y35" s="34"/>
      <c r="Z35" s="38">
        <f t="shared" si="2"/>
        <v>-25459.98802999995</v>
      </c>
      <c r="AA35" s="38">
        <f t="shared" si="2"/>
        <v>23713.91948000004</v>
      </c>
      <c r="AB35" s="38">
        <f t="shared" si="3"/>
        <v>23713.91948000004</v>
      </c>
      <c r="AC35" s="39">
        <f t="shared" si="6"/>
        <v>24956.033210000023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77">
        <v>-11215236</v>
      </c>
      <c r="AJ35" s="78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79">
        <v>21</v>
      </c>
      <c r="L36" s="33" t="s">
        <v>27</v>
      </c>
      <c r="M36" s="76">
        <v>70208634</v>
      </c>
      <c r="N36" s="34">
        <v>189693.88819</v>
      </c>
      <c r="O36" s="34">
        <v>162796.42715</v>
      </c>
      <c r="P36" s="35">
        <f t="shared" si="0"/>
        <v>85.82059691187355</v>
      </c>
      <c r="Q36" s="34">
        <v>149806.40063</v>
      </c>
      <c r="R36" s="36">
        <f t="shared" si="4"/>
        <v>108.67120928436395</v>
      </c>
      <c r="S36" s="86">
        <v>212592.09119</v>
      </c>
      <c r="T36" s="34">
        <v>153513.11602000002</v>
      </c>
      <c r="U36" s="35">
        <f t="shared" si="1"/>
        <v>72.21017261775778</v>
      </c>
      <c r="V36" s="34">
        <v>151735.11335</v>
      </c>
      <c r="W36" s="36">
        <f t="shared" si="5"/>
        <v>101.17178063188234</v>
      </c>
      <c r="X36" s="37"/>
      <c r="Y36" s="34"/>
      <c r="Z36" s="38">
        <f t="shared" si="2"/>
        <v>-22898.20300000001</v>
      </c>
      <c r="AA36" s="38">
        <f t="shared" si="2"/>
        <v>9283.311129999987</v>
      </c>
      <c r="AB36" s="38">
        <f t="shared" si="3"/>
        <v>9283.311129999987</v>
      </c>
      <c r="AC36" s="39">
        <f t="shared" si="6"/>
        <v>-1928.7127200000104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77">
        <v>-45170533.85</v>
      </c>
      <c r="AJ36" s="78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79">
        <v>22</v>
      </c>
      <c r="L37" s="33" t="s">
        <v>28</v>
      </c>
      <c r="M37" s="76">
        <v>112880975</v>
      </c>
      <c r="N37" s="34">
        <v>306240.56224</v>
      </c>
      <c r="O37" s="34">
        <v>261774.20072999998</v>
      </c>
      <c r="P37" s="35">
        <f t="shared" si="0"/>
        <v>85.47992428411497</v>
      </c>
      <c r="Q37" s="34">
        <v>236387.36478</v>
      </c>
      <c r="R37" s="36">
        <f t="shared" si="4"/>
        <v>110.73950630721185</v>
      </c>
      <c r="S37" s="86">
        <v>333261.79044</v>
      </c>
      <c r="T37" s="34">
        <v>222889.97654</v>
      </c>
      <c r="U37" s="35">
        <f t="shared" si="1"/>
        <v>66.88134761735573</v>
      </c>
      <c r="V37" s="34">
        <v>209186.74787999998</v>
      </c>
      <c r="W37" s="36">
        <f t="shared" si="5"/>
        <v>106.55071547259813</v>
      </c>
      <c r="X37" s="37"/>
      <c r="Y37" s="34"/>
      <c r="Z37" s="38">
        <f t="shared" si="2"/>
        <v>-27021.228200000012</v>
      </c>
      <c r="AA37" s="38">
        <f t="shared" si="2"/>
        <v>38884.22418999998</v>
      </c>
      <c r="AB37" s="38">
        <f t="shared" si="3"/>
        <v>38884.22418999998</v>
      </c>
      <c r="AC37" s="39">
        <f t="shared" si="6"/>
        <v>27200.616900000023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77">
        <v>-9159193.91</v>
      </c>
      <c r="AJ37" s="78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79">
        <v>7</v>
      </c>
      <c r="L38" s="33" t="s">
        <v>29</v>
      </c>
      <c r="M38" s="76">
        <v>543183205</v>
      </c>
      <c r="N38" s="34">
        <v>1886609.2227999999</v>
      </c>
      <c r="O38" s="34">
        <v>1447450.86077</v>
      </c>
      <c r="P38" s="35">
        <f t="shared" si="0"/>
        <v>76.72234627485676</v>
      </c>
      <c r="Q38" s="34">
        <v>1412097.5707999999</v>
      </c>
      <c r="R38" s="36">
        <f t="shared" si="4"/>
        <v>102.50360107552422</v>
      </c>
      <c r="S38" s="86">
        <v>1952387.2497999999</v>
      </c>
      <c r="T38" s="34">
        <v>1461085.89589</v>
      </c>
      <c r="U38" s="35">
        <f t="shared" si="1"/>
        <v>74.83586547902686</v>
      </c>
      <c r="V38" s="34">
        <v>1378587.2731400002</v>
      </c>
      <c r="W38" s="36">
        <f t="shared" si="5"/>
        <v>105.98428727418127</v>
      </c>
      <c r="X38" s="37"/>
      <c r="Y38" s="34"/>
      <c r="Z38" s="38">
        <f t="shared" si="2"/>
        <v>-65778.027</v>
      </c>
      <c r="AA38" s="38">
        <f t="shared" si="2"/>
        <v>-13635.035120000131</v>
      </c>
      <c r="AB38" s="38">
        <f t="shared" si="3"/>
        <v>-13635.035120000131</v>
      </c>
      <c r="AC38" s="39">
        <f t="shared" si="6"/>
        <v>33510.29765999969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77">
        <v>-162491398</v>
      </c>
      <c r="AJ38" s="78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79">
        <v>23</v>
      </c>
      <c r="L39" s="33" t="s">
        <v>30</v>
      </c>
      <c r="M39" s="76">
        <v>92988899</v>
      </c>
      <c r="N39" s="34">
        <v>187725.84394999998</v>
      </c>
      <c r="O39" s="34">
        <v>158264.5805</v>
      </c>
      <c r="P39" s="35">
        <f t="shared" si="0"/>
        <v>84.30622932351986</v>
      </c>
      <c r="Q39" s="34">
        <v>155403.50590000002</v>
      </c>
      <c r="R39" s="36">
        <f t="shared" si="4"/>
        <v>101.8410618109485</v>
      </c>
      <c r="S39" s="86">
        <v>200451.3122</v>
      </c>
      <c r="T39" s="34">
        <v>145433.41978</v>
      </c>
      <c r="U39" s="35">
        <f t="shared" si="1"/>
        <v>72.5529896431379</v>
      </c>
      <c r="V39" s="34">
        <v>144403.60892</v>
      </c>
      <c r="W39" s="36">
        <f t="shared" si="5"/>
        <v>100.71314759215646</v>
      </c>
      <c r="X39" s="37"/>
      <c r="Y39" s="34"/>
      <c r="Z39" s="38">
        <f t="shared" si="2"/>
        <v>-12725.468250000005</v>
      </c>
      <c r="AA39" s="38">
        <f t="shared" si="2"/>
        <v>12831.160720000014</v>
      </c>
      <c r="AB39" s="38">
        <f t="shared" si="3"/>
        <v>12831.160720000014</v>
      </c>
      <c r="AC39" s="39">
        <f t="shared" si="6"/>
        <v>10999.89698000002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77">
        <v>-7481139.55</v>
      </c>
      <c r="AJ39" s="78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79">
        <v>8</v>
      </c>
      <c r="L40" s="33" t="s">
        <v>31</v>
      </c>
      <c r="M40" s="76">
        <v>112007252</v>
      </c>
      <c r="N40" s="34">
        <v>279601.79025</v>
      </c>
      <c r="O40" s="34">
        <v>231883.60861000002</v>
      </c>
      <c r="P40" s="35">
        <f t="shared" si="0"/>
        <v>82.93352070552416</v>
      </c>
      <c r="Q40" s="34">
        <v>205586.99569</v>
      </c>
      <c r="R40" s="36">
        <f t="shared" si="4"/>
        <v>112.79099041831036</v>
      </c>
      <c r="S40" s="86">
        <v>291091.83314999996</v>
      </c>
      <c r="T40" s="34">
        <v>222432.27164</v>
      </c>
      <c r="U40" s="35">
        <f t="shared" si="1"/>
        <v>76.41309247084935</v>
      </c>
      <c r="V40" s="34">
        <v>198943.85494999998</v>
      </c>
      <c r="W40" s="36">
        <f t="shared" si="5"/>
        <v>111.8065555208545</v>
      </c>
      <c r="X40" s="37"/>
      <c r="Y40" s="34"/>
      <c r="Z40" s="38">
        <f t="shared" si="2"/>
        <v>-11490.042899999942</v>
      </c>
      <c r="AA40" s="38">
        <f t="shared" si="2"/>
        <v>9451.336970000033</v>
      </c>
      <c r="AB40" s="38">
        <f t="shared" si="3"/>
        <v>9451.336970000033</v>
      </c>
      <c r="AC40" s="39">
        <f t="shared" si="6"/>
        <v>6643.140740000032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77">
        <v>-14212295.09</v>
      </c>
      <c r="AJ40" s="78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79">
        <v>24</v>
      </c>
      <c r="L41" s="33" t="s">
        <v>32</v>
      </c>
      <c r="M41" s="76">
        <v>48866998</v>
      </c>
      <c r="N41" s="34">
        <v>139258.978</v>
      </c>
      <c r="O41" s="34">
        <v>116399.15843000001</v>
      </c>
      <c r="P41" s="35">
        <f t="shared" si="0"/>
        <v>83.58467087845497</v>
      </c>
      <c r="Q41" s="34">
        <v>107888.14445</v>
      </c>
      <c r="R41" s="36">
        <f t="shared" si="4"/>
        <v>107.88873886318842</v>
      </c>
      <c r="S41" s="86">
        <v>139770.65266999998</v>
      </c>
      <c r="T41" s="34">
        <v>108753.01131999999</v>
      </c>
      <c r="U41" s="35">
        <f t="shared" si="1"/>
        <v>77.808187371613</v>
      </c>
      <c r="V41" s="34">
        <v>98153.6446</v>
      </c>
      <c r="W41" s="36">
        <f t="shared" si="5"/>
        <v>110.79875002420438</v>
      </c>
      <c r="X41" s="37"/>
      <c r="Y41" s="34"/>
      <c r="Z41" s="38">
        <f t="shared" si="2"/>
        <v>-511.6746699999785</v>
      </c>
      <c r="AA41" s="38">
        <f t="shared" si="2"/>
        <v>7646.14711000002</v>
      </c>
      <c r="AB41" s="38">
        <f t="shared" si="3"/>
        <v>7646.14711000002</v>
      </c>
      <c r="AC41" s="39">
        <f t="shared" si="6"/>
        <v>9734.499850000007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77">
        <v>-4218026.19</v>
      </c>
      <c r="AJ41" s="78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79">
        <v>9</v>
      </c>
      <c r="L42" s="33" t="s">
        <v>33</v>
      </c>
      <c r="M42" s="76">
        <v>165535080</v>
      </c>
      <c r="N42" s="34">
        <v>562448.17582</v>
      </c>
      <c r="O42" s="34">
        <v>364041.06528</v>
      </c>
      <c r="P42" s="87">
        <f t="shared" si="0"/>
        <v>64.72437478337628</v>
      </c>
      <c r="Q42" s="34">
        <v>413637.47793</v>
      </c>
      <c r="R42" s="88">
        <f t="shared" si="4"/>
        <v>88.00969078087425</v>
      </c>
      <c r="S42" s="86">
        <v>650696.64847</v>
      </c>
      <c r="T42" s="34">
        <v>410411.64062</v>
      </c>
      <c r="U42" s="35">
        <f t="shared" si="1"/>
        <v>63.072653222513374</v>
      </c>
      <c r="V42" s="34">
        <v>502772.798</v>
      </c>
      <c r="W42" s="36">
        <f t="shared" si="5"/>
        <v>81.62964310173359</v>
      </c>
      <c r="X42" s="37"/>
      <c r="Y42" s="34"/>
      <c r="Z42" s="38">
        <f t="shared" si="2"/>
        <v>-88248.47265000001</v>
      </c>
      <c r="AA42" s="38">
        <f t="shared" si="2"/>
        <v>-46370.57534000004</v>
      </c>
      <c r="AB42" s="38">
        <f t="shared" si="3"/>
        <v>-46370.57534000004</v>
      </c>
      <c r="AC42" s="39">
        <f t="shared" si="6"/>
        <v>-89135.32007000002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77">
        <v>-14086675.34</v>
      </c>
      <c r="AJ42" s="78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79">
        <v>25</v>
      </c>
      <c r="L43" s="33" t="s">
        <v>34</v>
      </c>
      <c r="M43" s="76">
        <v>159523300.17</v>
      </c>
      <c r="N43" s="34">
        <v>321959.54513</v>
      </c>
      <c r="O43" s="34">
        <v>238463.44783000002</v>
      </c>
      <c r="P43" s="87">
        <f t="shared" si="0"/>
        <v>74.06627678446802</v>
      </c>
      <c r="Q43" s="34">
        <v>302921.63658</v>
      </c>
      <c r="R43" s="88">
        <f t="shared" si="4"/>
        <v>78.72116713822886</v>
      </c>
      <c r="S43" s="86">
        <v>385518.3394</v>
      </c>
      <c r="T43" s="34">
        <v>247383.4008</v>
      </c>
      <c r="U43" s="35">
        <f t="shared" si="1"/>
        <v>64.16903568971951</v>
      </c>
      <c r="V43" s="34">
        <v>251620.03616999998</v>
      </c>
      <c r="W43" s="36">
        <f t="shared" si="5"/>
        <v>98.31625675185198</v>
      </c>
      <c r="X43" s="37"/>
      <c r="Y43" s="34"/>
      <c r="Z43" s="38">
        <f t="shared" si="2"/>
        <v>-63558.79427000001</v>
      </c>
      <c r="AA43" s="38">
        <f t="shared" si="2"/>
        <v>-8919.952969999984</v>
      </c>
      <c r="AB43" s="38">
        <f t="shared" si="3"/>
        <v>-8919.952969999984</v>
      </c>
      <c r="AC43" s="39">
        <f t="shared" si="6"/>
        <v>51301.600410000014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77">
        <v>-8163000</v>
      </c>
      <c r="AJ43" s="78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79">
        <v>26</v>
      </c>
      <c r="L44" s="33" t="s">
        <v>35</v>
      </c>
      <c r="M44" s="76">
        <v>58640590</v>
      </c>
      <c r="N44" s="34">
        <v>116169.09285</v>
      </c>
      <c r="O44" s="34">
        <v>107355.7485</v>
      </c>
      <c r="P44" s="35">
        <f t="shared" si="0"/>
        <v>92.41334839260563</v>
      </c>
      <c r="Q44" s="34">
        <v>109890.20247</v>
      </c>
      <c r="R44" s="88">
        <f t="shared" si="4"/>
        <v>97.69364883034781</v>
      </c>
      <c r="S44" s="86">
        <v>132869.56258</v>
      </c>
      <c r="T44" s="34">
        <v>101691.07849</v>
      </c>
      <c r="U44" s="35">
        <f t="shared" si="1"/>
        <v>76.53451739842403</v>
      </c>
      <c r="V44" s="34">
        <v>92478.08290000001</v>
      </c>
      <c r="W44" s="36">
        <f t="shared" si="5"/>
        <v>109.96235572915405</v>
      </c>
      <c r="X44" s="37"/>
      <c r="Y44" s="34"/>
      <c r="Z44" s="38">
        <f t="shared" si="2"/>
        <v>-16700.469729999997</v>
      </c>
      <c r="AA44" s="38">
        <f t="shared" si="2"/>
        <v>5664.670010000002</v>
      </c>
      <c r="AB44" s="38">
        <f t="shared" si="3"/>
        <v>5664.670010000002</v>
      </c>
      <c r="AC44" s="39">
        <f t="shared" si="6"/>
        <v>17412.119569999995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77">
        <v>-1579930.06</v>
      </c>
      <c r="AJ44" s="78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79">
        <v>37</v>
      </c>
      <c r="L45" s="33" t="s">
        <v>36</v>
      </c>
      <c r="M45" s="76">
        <v>290672120</v>
      </c>
      <c r="N45" s="34">
        <v>475617.43423</v>
      </c>
      <c r="O45" s="34">
        <v>324866.73230000003</v>
      </c>
      <c r="P45" s="87">
        <f t="shared" si="0"/>
        <v>68.30421025796551</v>
      </c>
      <c r="Q45" s="34">
        <v>358526.30870999995</v>
      </c>
      <c r="R45" s="88">
        <f t="shared" si="4"/>
        <v>90.61168578364328</v>
      </c>
      <c r="S45" s="86">
        <v>532728.1111</v>
      </c>
      <c r="T45" s="34">
        <v>385111.06594999996</v>
      </c>
      <c r="U45" s="35">
        <f t="shared" si="1"/>
        <v>72.29035936451824</v>
      </c>
      <c r="V45" s="34">
        <v>411739.85296</v>
      </c>
      <c r="W45" s="36">
        <f t="shared" si="5"/>
        <v>93.53261851662754</v>
      </c>
      <c r="X45" s="37"/>
      <c r="Y45" s="34"/>
      <c r="Z45" s="38">
        <f t="shared" si="2"/>
        <v>-57110.67686999997</v>
      </c>
      <c r="AA45" s="38">
        <f t="shared" si="2"/>
        <v>-60244.33364999993</v>
      </c>
      <c r="AB45" s="38">
        <f t="shared" si="3"/>
        <v>-60244.33364999993</v>
      </c>
      <c r="AC45" s="39">
        <f t="shared" si="6"/>
        <v>-53213.544250000035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77">
        <v>-14439646</v>
      </c>
      <c r="AJ45" s="78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0">
        <v>38</v>
      </c>
      <c r="L46" s="33" t="s">
        <v>37</v>
      </c>
      <c r="M46" s="76">
        <v>136996878</v>
      </c>
      <c r="N46" s="34">
        <v>283816.50498</v>
      </c>
      <c r="O46" s="34">
        <v>245557.95915</v>
      </c>
      <c r="P46" s="87">
        <f t="shared" si="0"/>
        <v>86.51997147498662</v>
      </c>
      <c r="Q46" s="34">
        <v>251081.42969</v>
      </c>
      <c r="R46" s="88">
        <f t="shared" si="4"/>
        <v>97.80012781239155</v>
      </c>
      <c r="S46" s="86">
        <v>292347.40128</v>
      </c>
      <c r="T46" s="34">
        <v>234010.94611000002</v>
      </c>
      <c r="U46" s="35">
        <f t="shared" si="1"/>
        <v>80.04550240071147</v>
      </c>
      <c r="V46" s="34">
        <v>235407.70114</v>
      </c>
      <c r="W46" s="36">
        <f t="shared" si="5"/>
        <v>99.40666553250553</v>
      </c>
      <c r="X46" s="37"/>
      <c r="Y46" s="34"/>
      <c r="Z46" s="38">
        <f t="shared" si="2"/>
        <v>-8530.896299999964</v>
      </c>
      <c r="AA46" s="38">
        <f t="shared" si="2"/>
        <v>11547.01303999999</v>
      </c>
      <c r="AB46" s="38">
        <f t="shared" si="3"/>
        <v>11547.01303999999</v>
      </c>
      <c r="AC46" s="39">
        <f t="shared" si="6"/>
        <v>15673.72855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77">
        <v>-3662640</v>
      </c>
      <c r="AJ46" s="78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5">
        <v>39</v>
      </c>
      <c r="L47" s="33" t="s">
        <v>38</v>
      </c>
      <c r="M47" s="76">
        <v>265453724</v>
      </c>
      <c r="N47" s="34">
        <v>470590.24222</v>
      </c>
      <c r="O47" s="34">
        <v>348259.53723</v>
      </c>
      <c r="P47" s="87">
        <f t="shared" si="0"/>
        <v>74.00483605165562</v>
      </c>
      <c r="Q47" s="34">
        <v>589856.5538999999</v>
      </c>
      <c r="R47" s="88">
        <f t="shared" si="4"/>
        <v>59.041394882770334</v>
      </c>
      <c r="S47" s="86">
        <v>659986.81119</v>
      </c>
      <c r="T47" s="34">
        <v>412136.02243</v>
      </c>
      <c r="U47" s="35">
        <f t="shared" si="1"/>
        <v>62.44609974658303</v>
      </c>
      <c r="V47" s="34">
        <v>604378.00001</v>
      </c>
      <c r="W47" s="36">
        <f t="shared" si="5"/>
        <v>68.19176449559396</v>
      </c>
      <c r="X47" s="37"/>
      <c r="Y47" s="34"/>
      <c r="Z47" s="38">
        <f t="shared" si="2"/>
        <v>-189396.56897000002</v>
      </c>
      <c r="AA47" s="38">
        <f t="shared" si="2"/>
        <v>-63876.485199999996</v>
      </c>
      <c r="AB47" s="38">
        <f t="shared" si="3"/>
        <v>-63876.485199999996</v>
      </c>
      <c r="AC47" s="39">
        <f t="shared" si="6"/>
        <v>-14521.446110000019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77">
        <v>-37822986.5</v>
      </c>
      <c r="AJ47" s="78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79">
        <v>40</v>
      </c>
      <c r="L48" s="33" t="s">
        <v>39</v>
      </c>
      <c r="M48" s="76">
        <v>65684273</v>
      </c>
      <c r="N48" s="34">
        <v>211996.37044</v>
      </c>
      <c r="O48" s="34">
        <v>133019.16423999998</v>
      </c>
      <c r="P48" s="87">
        <f t="shared" si="0"/>
        <v>62.74596303885664</v>
      </c>
      <c r="Q48" s="34">
        <v>208057.38003</v>
      </c>
      <c r="R48" s="36">
        <f t="shared" si="4"/>
        <v>63.93388411447833</v>
      </c>
      <c r="S48" s="86">
        <v>266791.60591</v>
      </c>
      <c r="T48" s="34">
        <v>169064.56763</v>
      </c>
      <c r="U48" s="35">
        <f t="shared" si="1"/>
        <v>63.36952283537458</v>
      </c>
      <c r="V48" s="34">
        <v>262734.30314</v>
      </c>
      <c r="W48" s="36">
        <f t="shared" si="5"/>
        <v>64.34811351600048</v>
      </c>
      <c r="X48" s="37"/>
      <c r="Y48" s="34"/>
      <c r="Z48" s="38">
        <f t="shared" si="2"/>
        <v>-54795.235469999985</v>
      </c>
      <c r="AA48" s="38">
        <f t="shared" si="2"/>
        <v>-36045.40339000002</v>
      </c>
      <c r="AB48" s="38">
        <f t="shared" si="3"/>
        <v>-36045.40339000002</v>
      </c>
      <c r="AC48" s="39">
        <f t="shared" si="6"/>
        <v>-54676.923109999974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77">
        <v>-4177366.9</v>
      </c>
      <c r="AJ48" s="78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79">
        <v>27</v>
      </c>
      <c r="L49" s="33" t="s">
        <v>40</v>
      </c>
      <c r="M49" s="76">
        <v>101729534</v>
      </c>
      <c r="N49" s="34">
        <v>319901.91133</v>
      </c>
      <c r="O49" s="34">
        <v>256967.74471</v>
      </c>
      <c r="P49" s="87">
        <f t="shared" si="0"/>
        <v>80.32704263680401</v>
      </c>
      <c r="Q49" s="34">
        <v>252701.02276</v>
      </c>
      <c r="R49" s="36">
        <f t="shared" si="4"/>
        <v>101.68844664869137</v>
      </c>
      <c r="S49" s="86">
        <v>324807.27132999996</v>
      </c>
      <c r="T49" s="34">
        <v>248073.46755</v>
      </c>
      <c r="U49" s="35">
        <f t="shared" si="1"/>
        <v>76.37558929460067</v>
      </c>
      <c r="V49" s="34">
        <v>241929.66631</v>
      </c>
      <c r="W49" s="36">
        <f t="shared" si="5"/>
        <v>102.53949891045093</v>
      </c>
      <c r="X49" s="37"/>
      <c r="Y49" s="34"/>
      <c r="Z49" s="38">
        <f t="shared" si="2"/>
        <v>-4905.359999999986</v>
      </c>
      <c r="AA49" s="38">
        <f t="shared" si="2"/>
        <v>8894.277159999998</v>
      </c>
      <c r="AB49" s="38">
        <f t="shared" si="3"/>
        <v>8894.277159999998</v>
      </c>
      <c r="AC49" s="39">
        <f t="shared" si="6"/>
        <v>10771.356449999992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77">
        <v>-4032000</v>
      </c>
      <c r="AJ49" s="78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79">
        <v>41</v>
      </c>
      <c r="L50" s="33" t="s">
        <v>41</v>
      </c>
      <c r="M50" s="76">
        <v>109389694</v>
      </c>
      <c r="N50" s="34">
        <v>564179.46761</v>
      </c>
      <c r="O50" s="34">
        <v>495583.60851</v>
      </c>
      <c r="P50" s="87">
        <f t="shared" si="0"/>
        <v>87.84148253558595</v>
      </c>
      <c r="Q50" s="34">
        <v>275342.40914</v>
      </c>
      <c r="R50" s="36">
        <f t="shared" si="4"/>
        <v>179.9881137300635</v>
      </c>
      <c r="S50" s="86">
        <v>610144.3469700001</v>
      </c>
      <c r="T50" s="34">
        <v>292222.84385</v>
      </c>
      <c r="U50" s="35">
        <f t="shared" si="1"/>
        <v>47.894050858815575</v>
      </c>
      <c r="V50" s="34">
        <v>265441.51849</v>
      </c>
      <c r="W50" s="36">
        <f t="shared" si="5"/>
        <v>110.08935057045682</v>
      </c>
      <c r="X50" s="37"/>
      <c r="Y50" s="34"/>
      <c r="Z50" s="38">
        <f t="shared" si="2"/>
        <v>-45964.87936000002</v>
      </c>
      <c r="AA50" s="38">
        <f t="shared" si="2"/>
        <v>203360.76466</v>
      </c>
      <c r="AB50" s="38">
        <f t="shared" si="3"/>
        <v>203360.76466</v>
      </c>
      <c r="AC50" s="39">
        <f t="shared" si="6"/>
        <v>9900.890650000016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77">
        <v>-7354000</v>
      </c>
      <c r="AJ50" s="78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79">
        <v>28</v>
      </c>
      <c r="L51" s="33" t="s">
        <v>42</v>
      </c>
      <c r="M51" s="76">
        <v>67693875</v>
      </c>
      <c r="N51" s="34">
        <v>152908.91053</v>
      </c>
      <c r="O51" s="34">
        <v>127784.70333</v>
      </c>
      <c r="P51" s="35">
        <f t="shared" si="0"/>
        <v>83.5691673474642</v>
      </c>
      <c r="Q51" s="34">
        <v>122326.49561</v>
      </c>
      <c r="R51" s="36">
        <f t="shared" si="4"/>
        <v>104.4619995797164</v>
      </c>
      <c r="S51" s="86">
        <v>162931.81053</v>
      </c>
      <c r="T51" s="34">
        <v>124523.43957999999</v>
      </c>
      <c r="U51" s="35">
        <f t="shared" si="1"/>
        <v>76.42672058632282</v>
      </c>
      <c r="V51" s="34">
        <v>118022.71084</v>
      </c>
      <c r="W51" s="36">
        <f t="shared" si="5"/>
        <v>105.5080320505541</v>
      </c>
      <c r="X51" s="37"/>
      <c r="Y51" s="34"/>
      <c r="Z51" s="38">
        <f t="shared" si="2"/>
        <v>-10022.899999999994</v>
      </c>
      <c r="AA51" s="38">
        <f t="shared" si="2"/>
        <v>3261.263750000013</v>
      </c>
      <c r="AB51" s="38">
        <f t="shared" si="3"/>
        <v>3261.263750000013</v>
      </c>
      <c r="AC51" s="39">
        <f t="shared" si="6"/>
        <v>4303.784769999998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77">
        <v>-2110000</v>
      </c>
      <c r="AJ51" s="78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79">
        <v>42</v>
      </c>
      <c r="L52" s="33" t="s">
        <v>43</v>
      </c>
      <c r="M52" s="76">
        <v>122130220</v>
      </c>
      <c r="N52" s="34">
        <v>315726.13853</v>
      </c>
      <c r="O52" s="34">
        <v>268640.2392</v>
      </c>
      <c r="P52" s="35">
        <f t="shared" si="0"/>
        <v>85.08647413570863</v>
      </c>
      <c r="Q52" s="34">
        <v>257295.9853</v>
      </c>
      <c r="R52" s="36">
        <f t="shared" si="4"/>
        <v>104.40902872494217</v>
      </c>
      <c r="S52" s="86">
        <v>325739.09457</v>
      </c>
      <c r="T52" s="34">
        <v>261765.74122999999</v>
      </c>
      <c r="U52" s="35">
        <f t="shared" si="1"/>
        <v>80.36055407336057</v>
      </c>
      <c r="V52" s="34">
        <v>246204.88762</v>
      </c>
      <c r="W52" s="36">
        <f t="shared" si="5"/>
        <v>106.32028623006748</v>
      </c>
      <c r="X52" s="37"/>
      <c r="Y52" s="34"/>
      <c r="Z52" s="38">
        <f t="shared" si="2"/>
        <v>-10012.95604000002</v>
      </c>
      <c r="AA52" s="38">
        <f t="shared" si="2"/>
        <v>6874.497970000026</v>
      </c>
      <c r="AB52" s="38">
        <f t="shared" si="3"/>
        <v>6874.497970000026</v>
      </c>
      <c r="AC52" s="39">
        <f t="shared" si="6"/>
        <v>11091.097680000006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77">
        <v>-33638400</v>
      </c>
      <c r="AJ52" s="78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79">
        <v>29</v>
      </c>
      <c r="L53" s="33" t="s">
        <v>44</v>
      </c>
      <c r="M53" s="76">
        <v>75516150</v>
      </c>
      <c r="N53" s="34">
        <v>184938.02664</v>
      </c>
      <c r="O53" s="34">
        <v>168462.05553</v>
      </c>
      <c r="P53" s="35">
        <f t="shared" si="0"/>
        <v>91.09108526280964</v>
      </c>
      <c r="Q53" s="34">
        <v>160196.58177000002</v>
      </c>
      <c r="R53" s="36">
        <f t="shared" si="4"/>
        <v>105.1595818516696</v>
      </c>
      <c r="S53" s="86">
        <v>198034.91264</v>
      </c>
      <c r="T53" s="34">
        <v>147245.68411</v>
      </c>
      <c r="U53" s="35">
        <f t="shared" si="1"/>
        <v>74.35339665469604</v>
      </c>
      <c r="V53" s="34">
        <v>140590.35825</v>
      </c>
      <c r="W53" s="36">
        <f t="shared" si="5"/>
        <v>104.7338423081371</v>
      </c>
      <c r="X53" s="37"/>
      <c r="Y53" s="34"/>
      <c r="Z53" s="38">
        <f t="shared" si="2"/>
        <v>-13096.885999999999</v>
      </c>
      <c r="AA53" s="38">
        <f t="shared" si="2"/>
        <v>21216.37142000001</v>
      </c>
      <c r="AB53" s="38">
        <f t="shared" si="3"/>
        <v>21216.37142000001</v>
      </c>
      <c r="AC53" s="39">
        <f t="shared" si="6"/>
        <v>19606.22352000003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77">
        <v>-3283000</v>
      </c>
      <c r="AJ53" s="78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79">
        <v>10</v>
      </c>
      <c r="L54" s="33" t="s">
        <v>45</v>
      </c>
      <c r="M54" s="76">
        <v>78836603</v>
      </c>
      <c r="N54" s="34">
        <v>227405.73009</v>
      </c>
      <c r="O54" s="34">
        <v>196895.72298</v>
      </c>
      <c r="P54" s="35">
        <f t="shared" si="0"/>
        <v>86.5834484039056</v>
      </c>
      <c r="Q54" s="34">
        <v>188522.50009000002</v>
      </c>
      <c r="R54" s="36">
        <f t="shared" si="4"/>
        <v>104.44149790396511</v>
      </c>
      <c r="S54" s="86">
        <v>239952.38236000002</v>
      </c>
      <c r="T54" s="34">
        <v>188730.01237</v>
      </c>
      <c r="U54" s="35">
        <f t="shared" si="1"/>
        <v>78.65311046874659</v>
      </c>
      <c r="V54" s="34">
        <v>183929.05882</v>
      </c>
      <c r="W54" s="36">
        <f t="shared" si="5"/>
        <v>102.61022025600555</v>
      </c>
      <c r="X54" s="37"/>
      <c r="Y54" s="34"/>
      <c r="Z54" s="38">
        <f t="shared" si="2"/>
        <v>-12546.65227000002</v>
      </c>
      <c r="AA54" s="38">
        <f t="shared" si="2"/>
        <v>8165.71060999998</v>
      </c>
      <c r="AB54" s="38">
        <f t="shared" si="3"/>
        <v>8165.71060999998</v>
      </c>
      <c r="AC54" s="39">
        <f t="shared" si="6"/>
        <v>4593.44127000001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77">
        <v>-5068429.42</v>
      </c>
      <c r="AJ54" s="78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9">
        <v>43</v>
      </c>
      <c r="L55" s="33" t="s">
        <v>46</v>
      </c>
      <c r="M55" s="76">
        <v>166872586</v>
      </c>
      <c r="N55" s="34">
        <v>544232.4536799999</v>
      </c>
      <c r="O55" s="34">
        <v>418269.1898</v>
      </c>
      <c r="P55" s="35">
        <f t="shared" si="0"/>
        <v>76.85487827338126</v>
      </c>
      <c r="Q55" s="34">
        <v>375580.65602</v>
      </c>
      <c r="R55" s="36">
        <f t="shared" si="4"/>
        <v>111.36600969612418</v>
      </c>
      <c r="S55" s="86">
        <v>596857.8761100001</v>
      </c>
      <c r="T55" s="34">
        <v>385204.79902</v>
      </c>
      <c r="U55" s="35">
        <f t="shared" si="1"/>
        <v>64.53878124731443</v>
      </c>
      <c r="V55" s="34">
        <v>316229.59495</v>
      </c>
      <c r="W55" s="36">
        <f t="shared" si="5"/>
        <v>121.81174854330312</v>
      </c>
      <c r="X55" s="37"/>
      <c r="Y55" s="34"/>
      <c r="Z55" s="38">
        <f t="shared" si="2"/>
        <v>-52625.42243000015</v>
      </c>
      <c r="AA55" s="38">
        <f t="shared" si="2"/>
        <v>33064.390780000016</v>
      </c>
      <c r="AB55" s="38">
        <f t="shared" si="3"/>
        <v>33064.390780000016</v>
      </c>
      <c r="AC55" s="39">
        <f t="shared" si="6"/>
        <v>59351.061069999996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77">
        <v>-13702638.66</v>
      </c>
      <c r="AJ55" s="78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9">
        <v>11</v>
      </c>
      <c r="L56" s="33" t="s">
        <v>47</v>
      </c>
      <c r="M56" s="76">
        <v>144216610</v>
      </c>
      <c r="N56" s="34">
        <v>400114.94668</v>
      </c>
      <c r="O56" s="34">
        <v>382324.57529</v>
      </c>
      <c r="P56" s="35">
        <f t="shared" si="0"/>
        <v>95.55368487540451</v>
      </c>
      <c r="Q56" s="34">
        <v>365091.57848</v>
      </c>
      <c r="R56" s="36">
        <f t="shared" si="4"/>
        <v>104.72018469495976</v>
      </c>
      <c r="S56" s="86">
        <v>479960.66201</v>
      </c>
      <c r="T56" s="34">
        <v>357223.55835</v>
      </c>
      <c r="U56" s="35">
        <f t="shared" si="1"/>
        <v>74.42767431272466</v>
      </c>
      <c r="V56" s="34">
        <v>287762.24857999996</v>
      </c>
      <c r="W56" s="36">
        <f t="shared" si="5"/>
        <v>124.1384372386461</v>
      </c>
      <c r="X56" s="37"/>
      <c r="Y56" s="34"/>
      <c r="Z56" s="38">
        <f t="shared" si="2"/>
        <v>-79845.71532999998</v>
      </c>
      <c r="AA56" s="38">
        <f t="shared" si="2"/>
        <v>25101.01694</v>
      </c>
      <c r="AB56" s="38">
        <f t="shared" si="3"/>
        <v>25101.01694</v>
      </c>
      <c r="AC56" s="39">
        <f t="shared" si="6"/>
        <v>77329.32990000007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77">
        <v>-9169300.26</v>
      </c>
      <c r="AJ56" s="78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9">
        <v>44</v>
      </c>
      <c r="L57" s="33" t="s">
        <v>48</v>
      </c>
      <c r="M57" s="76">
        <v>195974179</v>
      </c>
      <c r="N57" s="34">
        <v>400612.35008</v>
      </c>
      <c r="O57" s="34">
        <v>316931.80061000003</v>
      </c>
      <c r="P57" s="35">
        <f t="shared" si="0"/>
        <v>79.11183979892546</v>
      </c>
      <c r="Q57" s="34">
        <v>319961.38623</v>
      </c>
      <c r="R57" s="36">
        <f t="shared" si="4"/>
        <v>99.05314023804667</v>
      </c>
      <c r="S57" s="86">
        <v>431343.51947000006</v>
      </c>
      <c r="T57" s="34">
        <v>323585.24869</v>
      </c>
      <c r="U57" s="35">
        <f t="shared" si="1"/>
        <v>75.01799240836985</v>
      </c>
      <c r="V57" s="34">
        <v>294666.00211</v>
      </c>
      <c r="W57" s="36">
        <f t="shared" si="5"/>
        <v>109.81424608638912</v>
      </c>
      <c r="X57" s="37"/>
      <c r="Y57" s="34"/>
      <c r="Z57" s="38">
        <f t="shared" si="2"/>
        <v>-30731.169390000054</v>
      </c>
      <c r="AA57" s="38">
        <f t="shared" si="2"/>
        <v>-6653.448079999944</v>
      </c>
      <c r="AB57" s="38">
        <f t="shared" si="3"/>
        <v>-6653.448079999944</v>
      </c>
      <c r="AC57" s="39">
        <f t="shared" si="6"/>
        <v>25295.384120000002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77">
        <v>-13866800</v>
      </c>
      <c r="AJ57" s="78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79">
        <v>12</v>
      </c>
      <c r="L58" s="33" t="s">
        <v>49</v>
      </c>
      <c r="M58" s="76">
        <v>252032069</v>
      </c>
      <c r="N58" s="34">
        <v>731427.79481</v>
      </c>
      <c r="O58" s="34">
        <v>588609.99826</v>
      </c>
      <c r="P58" s="35">
        <f t="shared" si="0"/>
        <v>80.47410864566622</v>
      </c>
      <c r="Q58" s="34">
        <v>584080.3612200001</v>
      </c>
      <c r="R58" s="36">
        <f t="shared" si="4"/>
        <v>100.77551606606643</v>
      </c>
      <c r="S58" s="86">
        <v>759861.33109</v>
      </c>
      <c r="T58" s="34">
        <v>582518.3791499999</v>
      </c>
      <c r="U58" s="35">
        <f t="shared" si="1"/>
        <v>76.66114267380779</v>
      </c>
      <c r="V58" s="34">
        <v>549655.19179</v>
      </c>
      <c r="W58" s="36">
        <f t="shared" si="5"/>
        <v>105.97887327380246</v>
      </c>
      <c r="X58" s="37"/>
      <c r="Y58" s="34"/>
      <c r="Z58" s="38">
        <f t="shared" si="2"/>
        <v>-28433.53628</v>
      </c>
      <c r="AA58" s="38">
        <f t="shared" si="2"/>
        <v>6091.619110000087</v>
      </c>
      <c r="AB58" s="38">
        <f t="shared" si="3"/>
        <v>6091.619110000087</v>
      </c>
      <c r="AC58" s="39">
        <f t="shared" si="6"/>
        <v>34425.169430000125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77">
        <v>-14485097.19</v>
      </c>
      <c r="AJ58" s="78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79">
        <v>13</v>
      </c>
      <c r="L59" s="33" t="s">
        <v>50</v>
      </c>
      <c r="M59" s="76">
        <v>98614562</v>
      </c>
      <c r="N59" s="34">
        <v>220255.48169</v>
      </c>
      <c r="O59" s="34">
        <v>192389.36265</v>
      </c>
      <c r="P59" s="87">
        <f t="shared" si="0"/>
        <v>87.34827445556141</v>
      </c>
      <c r="Q59" s="34">
        <v>191225.41074000002</v>
      </c>
      <c r="R59" s="36">
        <f t="shared" si="4"/>
        <v>100.60868056473025</v>
      </c>
      <c r="S59" s="86">
        <v>271015.81372000003</v>
      </c>
      <c r="T59" s="34">
        <v>210674.07114</v>
      </c>
      <c r="U59" s="35">
        <f t="shared" si="1"/>
        <v>77.7349735604941</v>
      </c>
      <c r="V59" s="34">
        <v>156573.2261</v>
      </c>
      <c r="W59" s="36">
        <f t="shared" si="5"/>
        <v>134.553062734651</v>
      </c>
      <c r="X59" s="37"/>
      <c r="Y59" s="34"/>
      <c r="Z59" s="38">
        <f t="shared" si="2"/>
        <v>-50760.33203000005</v>
      </c>
      <c r="AA59" s="38">
        <f t="shared" si="2"/>
        <v>-18284.70848999999</v>
      </c>
      <c r="AB59" s="38">
        <f t="shared" si="3"/>
        <v>-18284.70848999999</v>
      </c>
      <c r="AC59" s="39">
        <f t="shared" si="6"/>
        <v>34652.18464000002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77">
        <v>-9840241.37</v>
      </c>
      <c r="AJ59" s="78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79">
        <v>14</v>
      </c>
      <c r="L60" s="33" t="s">
        <v>51</v>
      </c>
      <c r="M60" s="76">
        <v>325023304</v>
      </c>
      <c r="N60" s="34">
        <v>327348.74494</v>
      </c>
      <c r="O60" s="34">
        <v>264141.37445</v>
      </c>
      <c r="P60" s="35">
        <f t="shared" si="0"/>
        <v>80.69112178768691</v>
      </c>
      <c r="Q60" s="34">
        <v>247416.01661000002</v>
      </c>
      <c r="R60" s="36">
        <f t="shared" si="4"/>
        <v>106.76001419356938</v>
      </c>
      <c r="S60" s="86">
        <v>331334.48759</v>
      </c>
      <c r="T60" s="34">
        <v>259663.71221</v>
      </c>
      <c r="U60" s="35">
        <f t="shared" si="1"/>
        <v>78.36905662875431</v>
      </c>
      <c r="V60" s="34">
        <v>236482.08612</v>
      </c>
      <c r="W60" s="36">
        <f t="shared" si="5"/>
        <v>109.80269857660032</v>
      </c>
      <c r="X60" s="37"/>
      <c r="Y60" s="34"/>
      <c r="Z60" s="38">
        <f t="shared" si="2"/>
        <v>-3985.742649999971</v>
      </c>
      <c r="AA60" s="38">
        <f t="shared" si="2"/>
        <v>4477.662240000005</v>
      </c>
      <c r="AB60" s="38">
        <f t="shared" si="3"/>
        <v>4477.662240000005</v>
      </c>
      <c r="AC60" s="39">
        <f t="shared" si="6"/>
        <v>10933.930490000028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1">
        <v>-40951926.45</v>
      </c>
      <c r="AJ60" s="82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0">
        <v>45</v>
      </c>
      <c r="L61" s="33" t="s">
        <v>52</v>
      </c>
      <c r="M61" s="76">
        <v>72906330</v>
      </c>
      <c r="N61" s="34">
        <v>106938.36351000001</v>
      </c>
      <c r="O61" s="34">
        <v>87279.92259</v>
      </c>
      <c r="P61" s="35">
        <f t="shared" si="0"/>
        <v>81.61703594972097</v>
      </c>
      <c r="Q61" s="34">
        <v>85075.57228000001</v>
      </c>
      <c r="R61" s="36">
        <f t="shared" si="4"/>
        <v>102.59104964083585</v>
      </c>
      <c r="S61" s="86">
        <v>114262.82243</v>
      </c>
      <c r="T61" s="34">
        <v>79958.08781999999</v>
      </c>
      <c r="U61" s="35">
        <f t="shared" si="1"/>
        <v>69.97734356595657</v>
      </c>
      <c r="V61" s="34">
        <v>83400.32872</v>
      </c>
      <c r="W61" s="36">
        <f t="shared" si="5"/>
        <v>95.87262909771415</v>
      </c>
      <c r="X61" s="37"/>
      <c r="Y61" s="34"/>
      <c r="Z61" s="38">
        <f t="shared" si="2"/>
        <v>-7324.45891999999</v>
      </c>
      <c r="AA61" s="38">
        <f t="shared" si="2"/>
        <v>7321.834770000016</v>
      </c>
      <c r="AB61" s="38">
        <f t="shared" si="3"/>
        <v>7321.834770000016</v>
      </c>
      <c r="AC61" s="39">
        <f t="shared" si="6"/>
        <v>1675.2435600000026</v>
      </c>
      <c r="AD61" s="43">
        <v>0</v>
      </c>
      <c r="AE61" s="44">
        <v>0</v>
      </c>
      <c r="AF61" s="44">
        <v>23.225370310270716</v>
      </c>
      <c r="AG61" s="45"/>
      <c r="AH61" s="1"/>
      <c r="AI61" s="77">
        <v>-8662831</v>
      </c>
      <c r="AJ61" s="78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4">
        <f>SUM(N19:N61)</f>
        <v>25239041.88007001</v>
      </c>
      <c r="O62" s="54">
        <f>SUM(O19:O61)</f>
        <v>19626611.251689997</v>
      </c>
      <c r="P62" s="51">
        <f t="shared" si="0"/>
        <v>77.76290140073874</v>
      </c>
      <c r="Q62" s="54">
        <f>SUM(Q19:Q61)</f>
        <v>20181886.69013999</v>
      </c>
      <c r="R62" s="51">
        <f>O62/Q62*100</f>
        <v>97.24864455451889</v>
      </c>
      <c r="S62" s="54">
        <f>SUM(S19:S61)</f>
        <v>27395646.567619994</v>
      </c>
      <c r="T62" s="54">
        <f>SUM(T19:T61)</f>
        <v>19349522.735650007</v>
      </c>
      <c r="U62" s="51">
        <f t="shared" si="1"/>
        <v>70.62991810720752</v>
      </c>
      <c r="V62" s="54">
        <f>SUM(V19:V61)</f>
        <v>19524811.57684001</v>
      </c>
      <c r="W62" s="51">
        <f>T62/V62*100</f>
        <v>99.10222518409383</v>
      </c>
      <c r="X62" s="52">
        <f>SUM(X19:X61)</f>
        <v>0</v>
      </c>
      <c r="Y62" s="53">
        <f>SUM(Y19:Y61)</f>
        <v>0</v>
      </c>
      <c r="Z62" s="54">
        <f>N62-S62</f>
        <v>-2156604.687549986</v>
      </c>
      <c r="AA62" s="54">
        <f t="shared" si="2"/>
        <v>277088.5160399899</v>
      </c>
      <c r="AB62" s="54">
        <f t="shared" si="3"/>
        <v>277088.5160399899</v>
      </c>
      <c r="AC62" s="55">
        <f t="shared" si="6"/>
        <v>657075.1132999808</v>
      </c>
      <c r="AD62" s="56" t="s">
        <v>54</v>
      </c>
      <c r="AE62" s="57" t="s">
        <v>55</v>
      </c>
      <c r="AI62" s="83">
        <f>SUM(AI19:AI61)</f>
        <v>-922006965.6800001</v>
      </c>
      <c r="AJ62" s="83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8"/>
      <c r="M63" s="59"/>
      <c r="N63" s="34" t="e">
        <f>#REF!/1000</f>
        <v>#REF!</v>
      </c>
      <c r="O63" s="34" t="e">
        <f>#REF!/1000</f>
        <v>#REF!</v>
      </c>
      <c r="P63" s="59">
        <v>66.7</v>
      </c>
      <c r="Q63" s="59">
        <f>SUM(Q19:Q62)</f>
        <v>40363773.38027998</v>
      </c>
      <c r="R63" s="59"/>
      <c r="S63" s="59"/>
      <c r="T63" s="59"/>
      <c r="U63" s="59"/>
      <c r="V63" s="59"/>
      <c r="W63" s="60"/>
      <c r="X63" s="61"/>
      <c r="Y63" s="61"/>
      <c r="Z63" s="59"/>
      <c r="AA63" s="59"/>
      <c r="AB63" s="84">
        <v>1924530.66369</v>
      </c>
      <c r="AC63" s="59"/>
      <c r="AD63" s="56"/>
      <c r="AE63" s="57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0"/>
      <c r="X64" s="1"/>
      <c r="Y64" s="1"/>
      <c r="Z64" s="1"/>
      <c r="AA64" s="1"/>
      <c r="AB64" s="62">
        <f>AB63+AB62</f>
        <v>2201619.1797299897</v>
      </c>
      <c r="AC64" s="1"/>
      <c r="AD64" s="6"/>
      <c r="AE64" s="6"/>
    </row>
    <row r="65" ht="39.75" customHeight="1">
      <c r="W65" s="60"/>
    </row>
    <row r="66" spans="11:26" s="89" customFormat="1" ht="70.5" customHeight="1">
      <c r="K66" s="99" t="s">
        <v>60</v>
      </c>
      <c r="L66" s="99"/>
      <c r="M66" s="99"/>
      <c r="N66" s="99"/>
      <c r="O66" s="99"/>
      <c r="P66" s="99"/>
      <c r="Q66" s="99"/>
      <c r="S66" s="100" t="s">
        <v>61</v>
      </c>
      <c r="T66" s="100"/>
      <c r="U66" s="100"/>
      <c r="V66" s="100"/>
      <c r="W66" s="100"/>
      <c r="X66" s="100"/>
      <c r="Y66" s="100"/>
      <c r="Z66" s="90"/>
    </row>
    <row r="67" spans="23:28" ht="12.75">
      <c r="W67" s="85"/>
      <c r="AB67" s="63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K66:Q66"/>
    <mergeCell ref="S66:Y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2016-06-20T06:56:04Z</cp:lastPrinted>
  <dcterms:created xsi:type="dcterms:W3CDTF">2007-02-26T07:16:01Z</dcterms:created>
  <dcterms:modified xsi:type="dcterms:W3CDTF">2016-11-16T09:41:37Z</dcterms:modified>
  <cp:category/>
  <cp:version/>
  <cp:contentType/>
  <cp:contentStatus/>
</cp:coreProperties>
</file>