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0.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<sst xmlns="http://schemas.openxmlformats.org/spreadsheetml/2006/main" count="75" uniqueCount="64">
  <si>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</si>
  <si>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</si>
  <si>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</si>
  <si>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</si>
  <si>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</si>
  <si>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</si>
  <si>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</si>
  <si>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</si>
  <si>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</si>
  <si>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</si>
  <si>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</si>
  <si>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</si>
  <si>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</si>
  <si>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</si>
  <si>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</si>
  <si>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</si>
  <si>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</si>
  <si>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</si>
  <si>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</si>
  <si>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</si>
  <si>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</si>
  <si>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</si>
  <si>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</si>
  <si>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</si>
  <si>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</si>
  <si>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</si>
  <si>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</si>
  <si>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</si>
  <si>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</si>
  <si>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</si>
  <si>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</si>
  <si>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</si>
  <si>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</si>
  <si>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</si>
  <si>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</si>
  <si>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</si>
  <si>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</si>
  <si>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</si>
  <si>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</si>
  <si>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</si>
  <si>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</si>
  <si>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</si>
  <si>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</si>
  <si>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</si>
  <si>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</si>
  <si>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</si>
  <si>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</si>
  <si>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</si>
  <si>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</si>
  <si>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</si>
  <si>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</si>
  <si>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</si>
  <si>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</si>
  <si>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</si>
  <si>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</si>
  <si>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</si>
  <si>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</si>
  <si>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</si>
  <si>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</si>
  <si>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</si>
  <si>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Темп роста расходов к аналогичному периоду прошлого года (%)</t>
  </si>
  <si>
    <t>КОНСОЛИДИРОВАННЫХ БЮДЖЕТОВ МУНИЦИПАЛЬНЫХ ОБРАЗОВАНИЙ НА 1 октября 2016 года по отчетным данным</t>
  </si>
  <si>
    <t>Заместитель начальника управлении сводного бюджетного планирования и анализа исполнения бюджета</t>
  </si>
  <si>
    <t>Г.А. Яковлева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</si>
</sst>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4"/>
      <name val="Tahoma"/>
      <family val="2"/>
    </font>
    <font>
      <sz val="13"/>
      <color indexed="8"/>
      <name val="Tahoma"/>
      <family val="2"/>
    </font>
    <font>
      <sz val="13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2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8" fillId="0" borderId="23" xfId="52" applyNumberFormat="1" applyFont="1" applyFill="1" applyBorder="1" applyAlignment="1" applyProtection="1">
      <alignment vertical="center" wrapText="1"/>
      <protection locked="0"/>
    </xf>
    <xf numFmtId="3" fontId="36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172" fontId="39" fillId="0" borderId="22" xfId="52" applyNumberFormat="1" applyFont="1" applyFill="1" applyBorder="1" applyAlignment="1" applyProtection="1">
      <alignment vertical="center" wrapText="1"/>
      <protection locked="0"/>
    </xf>
    <xf numFmtId="172" fontId="39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4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72" fontId="33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0" fontId="35" fillId="0" borderId="29" xfId="52" applyNumberFormat="1" applyFont="1" applyFill="1" applyBorder="1" applyAlignment="1" applyProtection="1">
      <alignment vertical="center" wrapText="1"/>
      <protection locked="0"/>
    </xf>
    <xf numFmtId="172" fontId="33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0" fontId="35" fillId="0" borderId="32" xfId="52" applyNumberFormat="1" applyFont="1" applyFill="1" applyBorder="1" applyAlignment="1" applyProtection="1">
      <alignment vertical="center" wrapText="1"/>
      <protection locked="0"/>
    </xf>
    <xf numFmtId="172" fontId="33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1" fillId="0" borderId="35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7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8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3" fillId="0" borderId="0" xfId="52" applyNumberFormat="1" applyFont="1" applyFill="1" applyBorder="1" applyAlignment="1" applyProtection="1">
      <alignment vertical="center" wrapText="1"/>
      <protection locked="0"/>
    </xf>
    <xf numFmtId="172" fontId="33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5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6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35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0" fillId="0" borderId="0" xfId="52" applyFill="1" applyBorder="1">
      <alignment/>
      <protection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72" fontId="46" fillId="0" borderId="22" xfId="52" applyNumberFormat="1" applyFont="1" applyFill="1" applyBorder="1" applyAlignment="1" applyProtection="1">
      <alignment vertical="center" wrapText="1"/>
      <protection locked="0"/>
    </xf>
    <xf numFmtId="172" fontId="46" fillId="0" borderId="23" xfId="52" applyNumberFormat="1" applyFont="1" applyFill="1" applyBorder="1" applyAlignment="1" applyProtection="1">
      <alignment vertical="center" wrapText="1"/>
      <protection locked="0"/>
    </xf>
    <xf numFmtId="0" fontId="44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0" fontId="13" fillId="0" borderId="52" xfId="52" applyFont="1" applyFill="1" applyBorder="1" applyAlignment="1" applyProtection="1">
      <alignment horizontal="center" vertical="center"/>
      <protection locked="0"/>
    </xf>
    <xf numFmtId="0" fontId="13" fillId="0" borderId="53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4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S66" sqref="S66:Y66"/>
    </sheetView>
  </sheetViews>
  <sheetFormatPr defaultColWidth="9.140625" defaultRowHeight="12.75"/>
  <cols>
    <col min="1" max="10" width="0" style="63" hidden="1" customWidth="1"/>
    <col min="11" max="11" width="4.7109375" style="63" hidden="1" customWidth="1"/>
    <col min="12" max="12" width="39.140625" style="63" customWidth="1"/>
    <col min="13" max="13" width="20.140625" style="63" hidden="1" customWidth="1"/>
    <col min="14" max="14" width="21.421875" style="63" customWidth="1"/>
    <col min="15" max="15" width="21.8515625" style="63" customWidth="1"/>
    <col min="16" max="16" width="19.28125" style="63" customWidth="1"/>
    <col min="17" max="17" width="25.140625" style="63" customWidth="1"/>
    <col min="18" max="18" width="22.8515625" style="63" customWidth="1"/>
    <col min="19" max="19" width="18.57421875" style="63" customWidth="1"/>
    <col min="20" max="20" width="20.57421875" style="63" customWidth="1"/>
    <col min="21" max="21" width="16.8515625" style="63" customWidth="1"/>
    <col min="22" max="22" width="22.00390625" style="63" customWidth="1"/>
    <col min="23" max="23" width="19.00390625" style="63" customWidth="1"/>
    <col min="24" max="25" width="9.140625" style="63" hidden="1" customWidth="1"/>
    <col min="26" max="26" width="21.140625" style="63" customWidth="1"/>
    <col min="27" max="27" width="14.28125" style="63" hidden="1" customWidth="1"/>
    <col min="28" max="28" width="19.00390625" style="63" customWidth="1"/>
    <col min="29" max="29" width="22.28125" style="63" customWidth="1"/>
    <col min="30" max="34" width="0" style="63" hidden="1" customWidth="1"/>
    <col min="35" max="35" width="17.140625" style="63" hidden="1" customWidth="1"/>
    <col min="36" max="36" width="17.00390625" style="63" hidden="1" customWidth="1"/>
    <col min="37" max="16384" width="9.140625" style="63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61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4" t="s">
        <v>0</v>
      </c>
      <c r="L16" s="13" t="s">
        <v>1</v>
      </c>
      <c r="M16" s="65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60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6" t="s">
        <v>2</v>
      </c>
      <c r="AE16" s="67" t="s">
        <v>6</v>
      </c>
      <c r="AF16" s="67" t="s">
        <v>3</v>
      </c>
      <c r="AG16" s="68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1">
        <v>1</v>
      </c>
      <c r="M17" s="70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1"/>
      <c r="AE17" s="72"/>
      <c r="AF17" s="72"/>
      <c r="AG17" s="73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7"/>
      <c r="M18" s="74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1"/>
      <c r="AE18" s="72"/>
      <c r="AF18" s="72"/>
      <c r="AG18" s="73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5">
        <v>1</v>
      </c>
      <c r="L19" s="33" t="s">
        <v>10</v>
      </c>
      <c r="M19" s="76">
        <v>336182530</v>
      </c>
      <c r="N19" s="34">
        <v>728123.3404</v>
      </c>
      <c r="O19" s="34">
        <v>471213.32165</v>
      </c>
      <c r="P19" s="35">
        <f aca="true" t="shared" si="0" ref="P19:P62">O19/N19*100</f>
        <v>64.7161401790987</v>
      </c>
      <c r="Q19" s="34">
        <v>484361.00893999997</v>
      </c>
      <c r="R19" s="36">
        <f>O19/Q19*100</f>
        <v>97.28556034706983</v>
      </c>
      <c r="S19" s="86">
        <v>750067.159</v>
      </c>
      <c r="T19" s="34">
        <v>465094.88597</v>
      </c>
      <c r="U19" s="35">
        <f aca="true" t="shared" si="1" ref="U19:U62">T19/S19*100</f>
        <v>62.00709901631621</v>
      </c>
      <c r="V19" s="34">
        <v>484273.76607</v>
      </c>
      <c r="W19" s="36">
        <f>T19/V19*100</f>
        <v>96.0396615625824</v>
      </c>
      <c r="X19" s="37"/>
      <c r="Y19" s="34"/>
      <c r="Z19" s="38">
        <f aca="true" t="shared" si="2" ref="Z19:AA62">N19-S19</f>
        <v>-21943.8186</v>
      </c>
      <c r="AA19" s="38">
        <f t="shared" si="2"/>
        <v>6118.435679999995</v>
      </c>
      <c r="AB19" s="38">
        <f aca="true" t="shared" si="3" ref="AB19:AB62">O19-T19</f>
        <v>6118.435679999995</v>
      </c>
      <c r="AC19" s="39">
        <f>Q19-V19</f>
        <v>87.2428699999582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77">
        <v>-20084000</v>
      </c>
      <c r="AJ19" s="78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79">
        <v>16</v>
      </c>
      <c r="L20" s="33" t="s">
        <v>11</v>
      </c>
      <c r="M20" s="76">
        <v>316045296</v>
      </c>
      <c r="N20" s="34">
        <v>626073.2794400001</v>
      </c>
      <c r="O20" s="34">
        <v>473801.02483999997</v>
      </c>
      <c r="P20" s="35">
        <f t="shared" si="0"/>
        <v>75.67820579466319</v>
      </c>
      <c r="Q20" s="34">
        <v>452211.83341</v>
      </c>
      <c r="R20" s="36">
        <f aca="true" t="shared" si="4" ref="R20:R61">O20/Q20*100</f>
        <v>104.77413235014264</v>
      </c>
      <c r="S20" s="86">
        <v>651975.48169</v>
      </c>
      <c r="T20" s="34">
        <v>463761.02574</v>
      </c>
      <c r="U20" s="35">
        <f t="shared" si="1"/>
        <v>71.13166656787074</v>
      </c>
      <c r="V20" s="34">
        <v>500452.37133999995</v>
      </c>
      <c r="W20" s="36">
        <f aca="true" t="shared" si="5" ref="W20:W61">T20/V20*100</f>
        <v>92.66836412389135</v>
      </c>
      <c r="X20" s="37"/>
      <c r="Y20" s="34"/>
      <c r="Z20" s="38">
        <f t="shared" si="2"/>
        <v>-25902.202249999973</v>
      </c>
      <c r="AA20" s="38">
        <f t="shared" si="2"/>
        <v>10039.999099999957</v>
      </c>
      <c r="AB20" s="38">
        <f t="shared" si="3"/>
        <v>10039.999099999957</v>
      </c>
      <c r="AC20" s="39">
        <f aca="true" t="shared" si="6" ref="AC20:AC62">Q20-V20</f>
        <v>-48240.53792999993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77">
        <v>-32154590.13</v>
      </c>
      <c r="AJ20" s="78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79">
        <v>31</v>
      </c>
      <c r="L21" s="33" t="s">
        <v>12</v>
      </c>
      <c r="M21" s="76">
        <v>329283383</v>
      </c>
      <c r="N21" s="34">
        <v>1057057.4082</v>
      </c>
      <c r="O21" s="34">
        <v>758769.3354600001</v>
      </c>
      <c r="P21" s="35">
        <f t="shared" si="0"/>
        <v>71.78127976531219</v>
      </c>
      <c r="Q21" s="34">
        <v>580998.04232</v>
      </c>
      <c r="R21" s="36">
        <f t="shared" si="4"/>
        <v>130.5975717973397</v>
      </c>
      <c r="S21" s="86">
        <v>1071302.0062</v>
      </c>
      <c r="T21" s="34">
        <v>590672.3771599999</v>
      </c>
      <c r="U21" s="35">
        <f t="shared" si="1"/>
        <v>55.13593494099441</v>
      </c>
      <c r="V21" s="34">
        <v>544369.78625</v>
      </c>
      <c r="W21" s="36">
        <f t="shared" si="5"/>
        <v>108.50572388099724</v>
      </c>
      <c r="X21" s="37"/>
      <c r="Y21" s="34"/>
      <c r="Z21" s="38">
        <f t="shared" si="2"/>
        <v>-14244.597999999998</v>
      </c>
      <c r="AA21" s="38">
        <f t="shared" si="2"/>
        <v>168096.95830000017</v>
      </c>
      <c r="AB21" s="38">
        <f t="shared" si="3"/>
        <v>168096.95830000017</v>
      </c>
      <c r="AC21" s="39">
        <f t="shared" si="6"/>
        <v>36628.25607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77">
        <v>-23525100</v>
      </c>
      <c r="AJ21" s="78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79">
        <v>2</v>
      </c>
      <c r="L22" s="33" t="s">
        <v>13</v>
      </c>
      <c r="M22" s="76">
        <v>2764152159</v>
      </c>
      <c r="N22" s="34">
        <v>6911466.5</v>
      </c>
      <c r="O22" s="34">
        <v>4513793.2192</v>
      </c>
      <c r="P22" s="35">
        <f t="shared" si="0"/>
        <v>65.30876217370076</v>
      </c>
      <c r="Q22" s="34">
        <v>4784908.42477</v>
      </c>
      <c r="R22" s="36">
        <f t="shared" si="4"/>
        <v>94.33395205294796</v>
      </c>
      <c r="S22" s="86">
        <v>7679368.4</v>
      </c>
      <c r="T22" s="34">
        <v>4673469.77634</v>
      </c>
      <c r="U22" s="35">
        <f t="shared" si="1"/>
        <v>60.85747593955774</v>
      </c>
      <c r="V22" s="34">
        <v>4599205.92967</v>
      </c>
      <c r="W22" s="36">
        <f t="shared" si="5"/>
        <v>101.61471018705458</v>
      </c>
      <c r="X22" s="37"/>
      <c r="Y22" s="34"/>
      <c r="Z22" s="38">
        <f>N22-S22</f>
        <v>-767901.9000000004</v>
      </c>
      <c r="AA22" s="38">
        <f t="shared" si="2"/>
        <v>-159676.55714000016</v>
      </c>
      <c r="AB22" s="38">
        <f t="shared" si="3"/>
        <v>-159676.55714000016</v>
      </c>
      <c r="AC22" s="39">
        <f t="shared" si="6"/>
        <v>185702.49509999994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77">
        <v>-156394000</v>
      </c>
      <c r="AJ22" s="78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79">
        <v>3</v>
      </c>
      <c r="L23" s="33" t="s">
        <v>14</v>
      </c>
      <c r="M23" s="76">
        <v>303198522</v>
      </c>
      <c r="N23" s="34">
        <v>616801.2788</v>
      </c>
      <c r="O23" s="34">
        <v>449134.46045</v>
      </c>
      <c r="P23" s="35">
        <f t="shared" si="0"/>
        <v>72.81672005022439</v>
      </c>
      <c r="Q23" s="34">
        <v>449598.97842</v>
      </c>
      <c r="R23" s="36">
        <f t="shared" si="4"/>
        <v>99.89668171141483</v>
      </c>
      <c r="S23" s="86">
        <v>657867.3818</v>
      </c>
      <c r="T23" s="34">
        <v>435240.96734</v>
      </c>
      <c r="U23" s="35">
        <f t="shared" si="1"/>
        <v>66.15937792038437</v>
      </c>
      <c r="V23" s="34">
        <v>446331.37033</v>
      </c>
      <c r="W23" s="36">
        <f t="shared" si="5"/>
        <v>97.51520871548863</v>
      </c>
      <c r="X23" s="37"/>
      <c r="Y23" s="34"/>
      <c r="Z23" s="38">
        <f t="shared" si="2"/>
        <v>-41066.103</v>
      </c>
      <c r="AA23" s="38">
        <f t="shared" si="2"/>
        <v>13893.49311000004</v>
      </c>
      <c r="AB23" s="38">
        <f t="shared" si="3"/>
        <v>13893.49311000004</v>
      </c>
      <c r="AC23" s="39">
        <f t="shared" si="6"/>
        <v>3267.6080899999943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77">
        <v>-16626000.81</v>
      </c>
      <c r="AJ23" s="78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79">
        <v>32</v>
      </c>
      <c r="L24" s="33" t="s">
        <v>15</v>
      </c>
      <c r="M24" s="76">
        <v>138701520</v>
      </c>
      <c r="N24" s="34">
        <v>233272.37012</v>
      </c>
      <c r="O24" s="34">
        <v>163306.71242</v>
      </c>
      <c r="P24" s="35">
        <f t="shared" si="0"/>
        <v>70.0068817991568</v>
      </c>
      <c r="Q24" s="34">
        <v>165039.09303999998</v>
      </c>
      <c r="R24" s="36">
        <f t="shared" si="4"/>
        <v>98.95032104934064</v>
      </c>
      <c r="S24" s="86">
        <v>236822.07024</v>
      </c>
      <c r="T24" s="34">
        <v>158752.79644</v>
      </c>
      <c r="U24" s="35">
        <f t="shared" si="1"/>
        <v>67.03462911168579</v>
      </c>
      <c r="V24" s="34">
        <v>160301.35742</v>
      </c>
      <c r="W24" s="36">
        <f t="shared" si="5"/>
        <v>99.03396889151558</v>
      </c>
      <c r="X24" s="37"/>
      <c r="Y24" s="34"/>
      <c r="Z24" s="38">
        <f t="shared" si="2"/>
        <v>-3549.700119999994</v>
      </c>
      <c r="AA24" s="38">
        <f t="shared" si="2"/>
        <v>4553.915979999991</v>
      </c>
      <c r="AB24" s="38">
        <f t="shared" si="3"/>
        <v>4553.915979999991</v>
      </c>
      <c r="AC24" s="39">
        <f t="shared" si="6"/>
        <v>4737.735619999992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77">
        <v>-5631000</v>
      </c>
      <c r="AJ24" s="78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79">
        <v>17</v>
      </c>
      <c r="L25" s="33" t="s">
        <v>16</v>
      </c>
      <c r="M25" s="76">
        <v>225153992</v>
      </c>
      <c r="N25" s="34">
        <v>525219.6742</v>
      </c>
      <c r="O25" s="34">
        <v>401083.77502</v>
      </c>
      <c r="P25" s="35">
        <f t="shared" si="0"/>
        <v>76.36495636438593</v>
      </c>
      <c r="Q25" s="34">
        <v>387569.97251</v>
      </c>
      <c r="R25" s="36">
        <f t="shared" si="4"/>
        <v>103.4868032790263</v>
      </c>
      <c r="S25" s="86">
        <v>542878.77527</v>
      </c>
      <c r="T25" s="34">
        <v>379888.83138</v>
      </c>
      <c r="U25" s="35">
        <f t="shared" si="1"/>
        <v>69.97673305445821</v>
      </c>
      <c r="V25" s="34">
        <v>371129.85681</v>
      </c>
      <c r="W25" s="36">
        <f t="shared" si="5"/>
        <v>102.3600835150496</v>
      </c>
      <c r="X25" s="37"/>
      <c r="Y25" s="34"/>
      <c r="Z25" s="38">
        <f t="shared" si="2"/>
        <v>-17659.101069999975</v>
      </c>
      <c r="AA25" s="38">
        <f t="shared" si="2"/>
        <v>21194.943640000012</v>
      </c>
      <c r="AB25" s="38">
        <f t="shared" si="3"/>
        <v>21194.943640000012</v>
      </c>
      <c r="AC25" s="39">
        <f t="shared" si="6"/>
        <v>16440.115699999966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77">
        <v>-14625804.67</v>
      </c>
      <c r="AJ25" s="78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79">
        <v>33</v>
      </c>
      <c r="L26" s="33" t="s">
        <v>17</v>
      </c>
      <c r="M26" s="76">
        <v>63290100</v>
      </c>
      <c r="N26" s="34">
        <v>129419.4345</v>
      </c>
      <c r="O26" s="34">
        <v>94040.87645</v>
      </c>
      <c r="P26" s="35">
        <f t="shared" si="0"/>
        <v>72.66364345766013</v>
      </c>
      <c r="Q26" s="34">
        <v>270437.92715</v>
      </c>
      <c r="R26" s="36">
        <f t="shared" si="4"/>
        <v>34.77355319242618</v>
      </c>
      <c r="S26" s="86">
        <v>180015.90936000002</v>
      </c>
      <c r="T26" s="34">
        <v>116222.58362</v>
      </c>
      <c r="U26" s="35">
        <f t="shared" si="1"/>
        <v>64.56239564225147</v>
      </c>
      <c r="V26" s="34">
        <v>128922.28993000001</v>
      </c>
      <c r="W26" s="36">
        <f t="shared" si="5"/>
        <v>90.14933234827316</v>
      </c>
      <c r="X26" s="37"/>
      <c r="Y26" s="34"/>
      <c r="Z26" s="38">
        <f>N26-S26</f>
        <v>-50596.47486000002</v>
      </c>
      <c r="AA26" s="38">
        <f t="shared" si="2"/>
        <v>-22181.70717000001</v>
      </c>
      <c r="AB26" s="38">
        <f t="shared" si="3"/>
        <v>-22181.70717000001</v>
      </c>
      <c r="AC26" s="39">
        <f t="shared" si="6"/>
        <v>141515.63721999998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77">
        <v>-2541500</v>
      </c>
      <c r="AJ26" s="78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79">
        <v>4</v>
      </c>
      <c r="L27" s="33" t="s">
        <v>18</v>
      </c>
      <c r="M27" s="76">
        <v>223646059</v>
      </c>
      <c r="N27" s="34">
        <v>675557.97763</v>
      </c>
      <c r="O27" s="34">
        <v>418998.52254000003</v>
      </c>
      <c r="P27" s="87">
        <f t="shared" si="0"/>
        <v>62.022585242784835</v>
      </c>
      <c r="Q27" s="34">
        <v>514950.50886</v>
      </c>
      <c r="R27" s="36">
        <f t="shared" si="4"/>
        <v>81.3667557038794</v>
      </c>
      <c r="S27" s="86">
        <v>824337.67805</v>
      </c>
      <c r="T27" s="34">
        <v>553115.64787</v>
      </c>
      <c r="U27" s="35">
        <f t="shared" si="1"/>
        <v>67.09818835145504</v>
      </c>
      <c r="V27" s="34">
        <v>509597.33276</v>
      </c>
      <c r="W27" s="36">
        <f t="shared" si="5"/>
        <v>108.53974546418894</v>
      </c>
      <c r="X27" s="37"/>
      <c r="Y27" s="34"/>
      <c r="Z27" s="38">
        <f t="shared" si="2"/>
        <v>-148779.70042</v>
      </c>
      <c r="AA27" s="38">
        <f t="shared" si="2"/>
        <v>-134117.12532999995</v>
      </c>
      <c r="AB27" s="38">
        <f t="shared" si="3"/>
        <v>-134117.12532999995</v>
      </c>
      <c r="AC27" s="39">
        <f t="shared" si="6"/>
        <v>5353.176099999982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77">
        <v>-12261715</v>
      </c>
      <c r="AJ27" s="78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79">
        <v>18</v>
      </c>
      <c r="L28" s="33" t="s">
        <v>19</v>
      </c>
      <c r="M28" s="76">
        <v>120215183</v>
      </c>
      <c r="N28" s="34">
        <v>232148.03193</v>
      </c>
      <c r="O28" s="34">
        <v>158046.89272</v>
      </c>
      <c r="P28" s="35">
        <f t="shared" si="0"/>
        <v>68.08022079965605</v>
      </c>
      <c r="Q28" s="34">
        <v>161241.2524</v>
      </c>
      <c r="R28" s="36">
        <f t="shared" si="4"/>
        <v>98.01889427646248</v>
      </c>
      <c r="S28" s="86">
        <v>231631.04369</v>
      </c>
      <c r="T28" s="34">
        <v>148911.99164</v>
      </c>
      <c r="U28" s="35">
        <f t="shared" si="1"/>
        <v>64.28844306348425</v>
      </c>
      <c r="V28" s="34">
        <v>154089.60640000002</v>
      </c>
      <c r="W28" s="36">
        <f t="shared" si="5"/>
        <v>96.63986761926078</v>
      </c>
      <c r="X28" s="37"/>
      <c r="Y28" s="34"/>
      <c r="Z28" s="38">
        <f t="shared" si="2"/>
        <v>516.988240000006</v>
      </c>
      <c r="AA28" s="38">
        <f t="shared" si="2"/>
        <v>9134.90108000001</v>
      </c>
      <c r="AB28" s="38">
        <f t="shared" si="3"/>
        <v>9134.90108000001</v>
      </c>
      <c r="AC28" s="39">
        <f t="shared" si="6"/>
        <v>7151.645999999979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77">
        <v>-3807293.57</v>
      </c>
      <c r="AJ28" s="78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79">
        <v>5</v>
      </c>
      <c r="L29" s="33" t="s">
        <v>20</v>
      </c>
      <c r="M29" s="76">
        <v>161865000</v>
      </c>
      <c r="N29" s="34">
        <v>396058.48396</v>
      </c>
      <c r="O29" s="34">
        <v>334964.28297</v>
      </c>
      <c r="P29" s="35">
        <f t="shared" si="0"/>
        <v>84.57444961684745</v>
      </c>
      <c r="Q29" s="34">
        <v>319493.00117</v>
      </c>
      <c r="R29" s="36">
        <f t="shared" si="4"/>
        <v>104.84244779802478</v>
      </c>
      <c r="S29" s="86">
        <v>467851.43578</v>
      </c>
      <c r="T29" s="34">
        <v>304694.86012</v>
      </c>
      <c r="U29" s="35">
        <f t="shared" si="1"/>
        <v>65.12641339061277</v>
      </c>
      <c r="V29" s="34">
        <v>287308.64719</v>
      </c>
      <c r="W29" s="36">
        <f t="shared" si="5"/>
        <v>106.05140607498053</v>
      </c>
      <c r="X29" s="37"/>
      <c r="Y29" s="34"/>
      <c r="Z29" s="38">
        <f t="shared" si="2"/>
        <v>-71792.95182000002</v>
      </c>
      <c r="AA29" s="38">
        <f t="shared" si="2"/>
        <v>30269.422849999974</v>
      </c>
      <c r="AB29" s="38">
        <f t="shared" si="3"/>
        <v>30269.422849999974</v>
      </c>
      <c r="AC29" s="39">
        <f t="shared" si="6"/>
        <v>32184.353980000014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77">
        <v>-6000000</v>
      </c>
      <c r="AJ29" s="78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79">
        <v>34</v>
      </c>
      <c r="L30" s="33" t="s">
        <v>21</v>
      </c>
      <c r="M30" s="76">
        <v>62084688</v>
      </c>
      <c r="N30" s="34">
        <v>137591.01579</v>
      </c>
      <c r="O30" s="34">
        <v>100068.08346</v>
      </c>
      <c r="P30" s="35">
        <f t="shared" si="0"/>
        <v>72.72864647843733</v>
      </c>
      <c r="Q30" s="34">
        <v>107336.81683</v>
      </c>
      <c r="R30" s="36">
        <f t="shared" si="4"/>
        <v>93.22810794593227</v>
      </c>
      <c r="S30" s="86">
        <v>147633.3761</v>
      </c>
      <c r="T30" s="34">
        <v>100912.53615</v>
      </c>
      <c r="U30" s="35">
        <f t="shared" si="1"/>
        <v>68.35347047922723</v>
      </c>
      <c r="V30" s="34">
        <v>93919.28244</v>
      </c>
      <c r="W30" s="36">
        <f t="shared" si="5"/>
        <v>107.44602548945966</v>
      </c>
      <c r="X30" s="37"/>
      <c r="Y30" s="34"/>
      <c r="Z30" s="38">
        <f t="shared" si="2"/>
        <v>-10042.36030999999</v>
      </c>
      <c r="AA30" s="38">
        <f t="shared" si="2"/>
        <v>-844.4526900000055</v>
      </c>
      <c r="AB30" s="38">
        <f t="shared" si="3"/>
        <v>-844.4526900000055</v>
      </c>
      <c r="AC30" s="39">
        <f t="shared" si="6"/>
        <v>13417.53439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77">
        <v>-3663000</v>
      </c>
      <c r="AJ30" s="78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79">
        <v>35</v>
      </c>
      <c r="L31" s="33" t="s">
        <v>22</v>
      </c>
      <c r="M31" s="76">
        <v>166083443</v>
      </c>
      <c r="N31" s="34">
        <v>313367.23655000003</v>
      </c>
      <c r="O31" s="34">
        <v>225714.64101</v>
      </c>
      <c r="P31" s="87">
        <f t="shared" si="0"/>
        <v>72.0287939144479</v>
      </c>
      <c r="Q31" s="34">
        <v>264891.92872</v>
      </c>
      <c r="R31" s="36">
        <f t="shared" si="4"/>
        <v>85.21008627959677</v>
      </c>
      <c r="S31" s="86">
        <v>374782.39607</v>
      </c>
      <c r="T31" s="34">
        <v>241705.85618</v>
      </c>
      <c r="U31" s="35">
        <f t="shared" si="1"/>
        <v>64.49231839983631</v>
      </c>
      <c r="V31" s="34">
        <v>276655.51998000004</v>
      </c>
      <c r="W31" s="36">
        <f t="shared" si="5"/>
        <v>87.36708242708238</v>
      </c>
      <c r="X31" s="37"/>
      <c r="Y31" s="34"/>
      <c r="Z31" s="38">
        <f t="shared" si="2"/>
        <v>-61415.15951999999</v>
      </c>
      <c r="AA31" s="38">
        <f t="shared" si="2"/>
        <v>-15991.21517000001</v>
      </c>
      <c r="AB31" s="38">
        <f t="shared" si="3"/>
        <v>-15991.21517000001</v>
      </c>
      <c r="AC31" s="39">
        <f t="shared" si="6"/>
        <v>-11763.591260000016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77">
        <v>-18334643.55</v>
      </c>
      <c r="AJ31" s="78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0">
        <v>36</v>
      </c>
      <c r="L32" s="33" t="s">
        <v>23</v>
      </c>
      <c r="M32" s="76">
        <v>133406602</v>
      </c>
      <c r="N32" s="34">
        <v>409881.03933</v>
      </c>
      <c r="O32" s="34">
        <v>280120.27779</v>
      </c>
      <c r="P32" s="35">
        <f t="shared" si="0"/>
        <v>68.34184822208181</v>
      </c>
      <c r="Q32" s="34">
        <v>286929.81361</v>
      </c>
      <c r="R32" s="36">
        <f t="shared" si="4"/>
        <v>97.62675905500164</v>
      </c>
      <c r="S32" s="86">
        <v>416521.00937</v>
      </c>
      <c r="T32" s="34">
        <v>271174.41674</v>
      </c>
      <c r="U32" s="35">
        <f t="shared" si="1"/>
        <v>65.10461912837461</v>
      </c>
      <c r="V32" s="34">
        <v>296505.42818</v>
      </c>
      <c r="W32" s="36">
        <f t="shared" si="5"/>
        <v>91.45681359174908</v>
      </c>
      <c r="X32" s="37"/>
      <c r="Y32" s="34"/>
      <c r="Z32" s="38">
        <f t="shared" si="2"/>
        <v>-6639.970039999986</v>
      </c>
      <c r="AA32" s="38">
        <f t="shared" si="2"/>
        <v>8945.861050000007</v>
      </c>
      <c r="AB32" s="38">
        <f t="shared" si="3"/>
        <v>8945.861050000007</v>
      </c>
      <c r="AC32" s="39">
        <f t="shared" si="6"/>
        <v>-9575.614569999976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77">
        <v>-34393624.21</v>
      </c>
      <c r="AJ32" s="78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5">
        <v>6</v>
      </c>
      <c r="L33" s="33" t="s">
        <v>24</v>
      </c>
      <c r="M33" s="76">
        <v>279157347</v>
      </c>
      <c r="N33" s="34">
        <v>1198113.89047</v>
      </c>
      <c r="O33" s="34">
        <v>761243.43747</v>
      </c>
      <c r="P33" s="35">
        <f t="shared" si="0"/>
        <v>63.53681762018275</v>
      </c>
      <c r="Q33" s="34">
        <v>811976.36687</v>
      </c>
      <c r="R33" s="36">
        <f t="shared" si="4"/>
        <v>93.75192044128514</v>
      </c>
      <c r="S33" s="86">
        <v>1245564.4035399999</v>
      </c>
      <c r="T33" s="34">
        <v>752656.50861</v>
      </c>
      <c r="U33" s="35">
        <f t="shared" si="1"/>
        <v>60.426944321055274</v>
      </c>
      <c r="V33" s="34">
        <v>763119.30964</v>
      </c>
      <c r="W33" s="36">
        <f t="shared" si="5"/>
        <v>98.62894295848237</v>
      </c>
      <c r="X33" s="37"/>
      <c r="Y33" s="34"/>
      <c r="Z33" s="38">
        <f t="shared" si="2"/>
        <v>-47450.51306999987</v>
      </c>
      <c r="AA33" s="38">
        <f t="shared" si="2"/>
        <v>8586.928859999985</v>
      </c>
      <c r="AB33" s="38">
        <f t="shared" si="3"/>
        <v>8586.928859999985</v>
      </c>
      <c r="AC33" s="39">
        <f t="shared" si="6"/>
        <v>48857.057230000035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77">
        <v>-27255700</v>
      </c>
      <c r="AJ33" s="78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79">
        <v>19</v>
      </c>
      <c r="L34" s="33" t="s">
        <v>25</v>
      </c>
      <c r="M34" s="76">
        <v>181823519</v>
      </c>
      <c r="N34" s="34">
        <v>401623.62224</v>
      </c>
      <c r="O34" s="34">
        <v>281599.76441</v>
      </c>
      <c r="P34" s="87">
        <f t="shared" si="0"/>
        <v>70.11533904291197</v>
      </c>
      <c r="Q34" s="34">
        <v>298715.55701</v>
      </c>
      <c r="R34" s="36">
        <f t="shared" si="4"/>
        <v>94.2702038115052</v>
      </c>
      <c r="S34" s="86">
        <v>458180.90658999997</v>
      </c>
      <c r="T34" s="34">
        <v>306253.25163</v>
      </c>
      <c r="U34" s="35">
        <f t="shared" si="1"/>
        <v>66.84112044504042</v>
      </c>
      <c r="V34" s="34">
        <v>313185.39604</v>
      </c>
      <c r="W34" s="36">
        <f t="shared" si="5"/>
        <v>97.78656843593222</v>
      </c>
      <c r="X34" s="37"/>
      <c r="Y34" s="34"/>
      <c r="Z34" s="38">
        <f t="shared" si="2"/>
        <v>-56557.28434999997</v>
      </c>
      <c r="AA34" s="38">
        <f t="shared" si="2"/>
        <v>-24653.48722000001</v>
      </c>
      <c r="AB34" s="38">
        <f t="shared" si="3"/>
        <v>-24653.48722000001</v>
      </c>
      <c r="AC34" s="39">
        <f t="shared" si="6"/>
        <v>-14469.839030000032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77">
        <v>-40664262</v>
      </c>
      <c r="AJ34" s="78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79">
        <v>20</v>
      </c>
      <c r="L35" s="33" t="s">
        <v>26</v>
      </c>
      <c r="M35" s="76">
        <v>204234533</v>
      </c>
      <c r="N35" s="34">
        <v>436497.33291</v>
      </c>
      <c r="O35" s="34">
        <v>322566.91499</v>
      </c>
      <c r="P35" s="35">
        <f t="shared" si="0"/>
        <v>73.89894294188255</v>
      </c>
      <c r="Q35" s="34">
        <v>319261.38554000005</v>
      </c>
      <c r="R35" s="36">
        <f t="shared" si="4"/>
        <v>101.03536775811736</v>
      </c>
      <c r="S35" s="86">
        <v>458673.23094</v>
      </c>
      <c r="T35" s="34">
        <v>309678.64457999996</v>
      </c>
      <c r="U35" s="35">
        <f t="shared" si="1"/>
        <v>67.51618007995536</v>
      </c>
      <c r="V35" s="34">
        <v>301173.78573</v>
      </c>
      <c r="W35" s="36">
        <f t="shared" si="5"/>
        <v>102.8239040889251</v>
      </c>
      <c r="X35" s="37"/>
      <c r="Y35" s="34"/>
      <c r="Z35" s="38">
        <f t="shared" si="2"/>
        <v>-22175.898029999982</v>
      </c>
      <c r="AA35" s="38">
        <f t="shared" si="2"/>
        <v>12888.270410000056</v>
      </c>
      <c r="AB35" s="38">
        <f t="shared" si="3"/>
        <v>12888.270410000056</v>
      </c>
      <c r="AC35" s="39">
        <f t="shared" si="6"/>
        <v>18087.599810000043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77">
        <v>-11215236</v>
      </c>
      <c r="AJ35" s="78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79">
        <v>21</v>
      </c>
      <c r="L36" s="33" t="s">
        <v>27</v>
      </c>
      <c r="M36" s="76">
        <v>70208634</v>
      </c>
      <c r="N36" s="34">
        <v>189693.88819</v>
      </c>
      <c r="O36" s="34">
        <v>137729.50947999998</v>
      </c>
      <c r="P36" s="35">
        <f t="shared" si="0"/>
        <v>72.6061924262147</v>
      </c>
      <c r="Q36" s="34">
        <v>129169.66562</v>
      </c>
      <c r="R36" s="36">
        <f t="shared" si="4"/>
        <v>106.62682203202563</v>
      </c>
      <c r="S36" s="86">
        <v>210505.49119</v>
      </c>
      <c r="T36" s="34">
        <v>135717.296</v>
      </c>
      <c r="U36" s="35">
        <f t="shared" si="1"/>
        <v>64.47209297618893</v>
      </c>
      <c r="V36" s="34">
        <v>128683.51254000001</v>
      </c>
      <c r="W36" s="36">
        <f t="shared" si="5"/>
        <v>105.46595544461348</v>
      </c>
      <c r="X36" s="37"/>
      <c r="Y36" s="34"/>
      <c r="Z36" s="38">
        <f t="shared" si="2"/>
        <v>-20811.603000000003</v>
      </c>
      <c r="AA36" s="38">
        <f t="shared" si="2"/>
        <v>2012.2134799999767</v>
      </c>
      <c r="AB36" s="38">
        <f t="shared" si="3"/>
        <v>2012.2134799999767</v>
      </c>
      <c r="AC36" s="39">
        <f t="shared" si="6"/>
        <v>486.15307999998913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77">
        <v>-45170533.85</v>
      </c>
      <c r="AJ36" s="78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79">
        <v>22</v>
      </c>
      <c r="L37" s="33" t="s">
        <v>28</v>
      </c>
      <c r="M37" s="76">
        <v>112880975</v>
      </c>
      <c r="N37" s="34">
        <v>286829.86776999995</v>
      </c>
      <c r="O37" s="34">
        <v>225295.34547</v>
      </c>
      <c r="P37" s="35">
        <f t="shared" si="0"/>
        <v>78.54668247124718</v>
      </c>
      <c r="Q37" s="34">
        <v>205710.69882</v>
      </c>
      <c r="R37" s="36">
        <f t="shared" si="4"/>
        <v>109.52048034562212</v>
      </c>
      <c r="S37" s="86">
        <v>318662.31474</v>
      </c>
      <c r="T37" s="34">
        <v>194693.04102</v>
      </c>
      <c r="U37" s="35">
        <f t="shared" si="1"/>
        <v>61.09697696097267</v>
      </c>
      <c r="V37" s="34">
        <v>184449.87834</v>
      </c>
      <c r="W37" s="36">
        <f t="shared" si="5"/>
        <v>105.55335832811915</v>
      </c>
      <c r="X37" s="37"/>
      <c r="Y37" s="34"/>
      <c r="Z37" s="38">
        <f t="shared" si="2"/>
        <v>-31832.446970000048</v>
      </c>
      <c r="AA37" s="38">
        <f t="shared" si="2"/>
        <v>30602.304449999996</v>
      </c>
      <c r="AB37" s="38">
        <f t="shared" si="3"/>
        <v>30602.304449999996</v>
      </c>
      <c r="AC37" s="39">
        <f t="shared" si="6"/>
        <v>21260.820479999995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77">
        <v>-9159193.91</v>
      </c>
      <c r="AJ37" s="78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79">
        <v>7</v>
      </c>
      <c r="L38" s="33" t="s">
        <v>29</v>
      </c>
      <c r="M38" s="76">
        <v>543183205</v>
      </c>
      <c r="N38" s="34">
        <v>1882363.5588</v>
      </c>
      <c r="O38" s="34">
        <v>1242382.11509</v>
      </c>
      <c r="P38" s="35">
        <f t="shared" si="0"/>
        <v>66.00117757708898</v>
      </c>
      <c r="Q38" s="34">
        <v>1208974.79033</v>
      </c>
      <c r="R38" s="36">
        <f t="shared" si="4"/>
        <v>102.7632772020731</v>
      </c>
      <c r="S38" s="86">
        <v>1939956.7858</v>
      </c>
      <c r="T38" s="34">
        <v>1251647.39899</v>
      </c>
      <c r="U38" s="35">
        <f t="shared" si="1"/>
        <v>64.5193443561087</v>
      </c>
      <c r="V38" s="34">
        <v>1202887.15705</v>
      </c>
      <c r="W38" s="36">
        <f t="shared" si="5"/>
        <v>104.0536006768566</v>
      </c>
      <c r="X38" s="37"/>
      <c r="Y38" s="34"/>
      <c r="Z38" s="38">
        <f t="shared" si="2"/>
        <v>-57593.226999999955</v>
      </c>
      <c r="AA38" s="38">
        <f t="shared" si="2"/>
        <v>-9265.283899999922</v>
      </c>
      <c r="AB38" s="38">
        <f t="shared" si="3"/>
        <v>-9265.283899999922</v>
      </c>
      <c r="AC38" s="39">
        <f t="shared" si="6"/>
        <v>6087.633279999951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77">
        <v>-162491398</v>
      </c>
      <c r="AJ38" s="78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79">
        <v>23</v>
      </c>
      <c r="L39" s="33" t="s">
        <v>30</v>
      </c>
      <c r="M39" s="76">
        <v>92988899</v>
      </c>
      <c r="N39" s="34">
        <v>187725.84394999998</v>
      </c>
      <c r="O39" s="34">
        <v>142336.293</v>
      </c>
      <c r="P39" s="35">
        <f t="shared" si="0"/>
        <v>75.82136268776648</v>
      </c>
      <c r="Q39" s="34">
        <v>137923.8631</v>
      </c>
      <c r="R39" s="36">
        <f t="shared" si="4"/>
        <v>103.19917801084273</v>
      </c>
      <c r="S39" s="86">
        <v>195598.53748</v>
      </c>
      <c r="T39" s="34">
        <v>133343.2869</v>
      </c>
      <c r="U39" s="35">
        <f t="shared" si="1"/>
        <v>68.17192429858244</v>
      </c>
      <c r="V39" s="34">
        <v>127563.29074</v>
      </c>
      <c r="W39" s="36">
        <f t="shared" si="5"/>
        <v>104.53108110214937</v>
      </c>
      <c r="X39" s="37"/>
      <c r="Y39" s="34"/>
      <c r="Z39" s="38">
        <f t="shared" si="2"/>
        <v>-7872.693530000019</v>
      </c>
      <c r="AA39" s="38">
        <f t="shared" si="2"/>
        <v>8993.006099999999</v>
      </c>
      <c r="AB39" s="38">
        <f t="shared" si="3"/>
        <v>8993.006099999999</v>
      </c>
      <c r="AC39" s="39">
        <f t="shared" si="6"/>
        <v>10360.572359999991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77">
        <v>-7481139.55</v>
      </c>
      <c r="AJ39" s="78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79">
        <v>8</v>
      </c>
      <c r="L40" s="33" t="s">
        <v>31</v>
      </c>
      <c r="M40" s="76">
        <v>112007252</v>
      </c>
      <c r="N40" s="34">
        <v>277117.19025</v>
      </c>
      <c r="O40" s="34">
        <v>209312.38805</v>
      </c>
      <c r="P40" s="35">
        <f t="shared" si="0"/>
        <v>75.53208368674993</v>
      </c>
      <c r="Q40" s="34">
        <v>179485.10003</v>
      </c>
      <c r="R40" s="36">
        <f t="shared" si="4"/>
        <v>116.61825299983929</v>
      </c>
      <c r="S40" s="86">
        <v>287159.57214999996</v>
      </c>
      <c r="T40" s="34">
        <v>197160.30113</v>
      </c>
      <c r="U40" s="35">
        <f t="shared" si="1"/>
        <v>68.65879470910056</v>
      </c>
      <c r="V40" s="34">
        <v>179111.73925</v>
      </c>
      <c r="W40" s="36">
        <f t="shared" si="5"/>
        <v>110.0767051649296</v>
      </c>
      <c r="X40" s="37"/>
      <c r="Y40" s="34"/>
      <c r="Z40" s="38">
        <f t="shared" si="2"/>
        <v>-10042.381899999978</v>
      </c>
      <c r="AA40" s="38">
        <f t="shared" si="2"/>
        <v>12152.086920000002</v>
      </c>
      <c r="AB40" s="38">
        <f t="shared" si="3"/>
        <v>12152.086920000002</v>
      </c>
      <c r="AC40" s="39">
        <f t="shared" si="6"/>
        <v>373.36077999998815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77">
        <v>-14212295.09</v>
      </c>
      <c r="AJ40" s="78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79">
        <v>24</v>
      </c>
      <c r="L41" s="33" t="s">
        <v>32</v>
      </c>
      <c r="M41" s="76">
        <v>48866998</v>
      </c>
      <c r="N41" s="34">
        <v>137092.10433</v>
      </c>
      <c r="O41" s="34">
        <v>100216.09819</v>
      </c>
      <c r="P41" s="35">
        <f t="shared" si="0"/>
        <v>73.10129104792625</v>
      </c>
      <c r="Q41" s="34">
        <v>95206.45645</v>
      </c>
      <c r="R41" s="36">
        <f t="shared" si="4"/>
        <v>105.26187185911171</v>
      </c>
      <c r="S41" s="86">
        <v>137506.82312000002</v>
      </c>
      <c r="T41" s="34">
        <v>94818.50232</v>
      </c>
      <c r="U41" s="35">
        <f t="shared" si="1"/>
        <v>68.95548902126363</v>
      </c>
      <c r="V41" s="34">
        <v>88107.57002</v>
      </c>
      <c r="W41" s="36">
        <f t="shared" si="5"/>
        <v>107.61674882019405</v>
      </c>
      <c r="X41" s="37"/>
      <c r="Y41" s="34"/>
      <c r="Z41" s="38">
        <f t="shared" si="2"/>
        <v>-414.71879000001354</v>
      </c>
      <c r="AA41" s="38">
        <f t="shared" si="2"/>
        <v>5397.595870000005</v>
      </c>
      <c r="AB41" s="38">
        <f t="shared" si="3"/>
        <v>5397.595870000005</v>
      </c>
      <c r="AC41" s="39">
        <f t="shared" si="6"/>
        <v>7098.886429999999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77">
        <v>-4218026.19</v>
      </c>
      <c r="AJ41" s="78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79">
        <v>9</v>
      </c>
      <c r="L42" s="33" t="s">
        <v>33</v>
      </c>
      <c r="M42" s="76">
        <v>165535080</v>
      </c>
      <c r="N42" s="34">
        <v>558445.67582</v>
      </c>
      <c r="O42" s="34">
        <v>302367.60099</v>
      </c>
      <c r="P42" s="87">
        <f t="shared" si="0"/>
        <v>54.14449678494066</v>
      </c>
      <c r="Q42" s="34">
        <v>370267.31843</v>
      </c>
      <c r="R42" s="88">
        <f t="shared" si="4"/>
        <v>81.66197391443917</v>
      </c>
      <c r="S42" s="86">
        <v>646444.02445</v>
      </c>
      <c r="T42" s="34">
        <v>358216.2148</v>
      </c>
      <c r="U42" s="35">
        <f t="shared" si="1"/>
        <v>55.413338394576904</v>
      </c>
      <c r="V42" s="34">
        <v>469429.01726</v>
      </c>
      <c r="W42" s="36">
        <f t="shared" si="5"/>
        <v>76.30892033280439</v>
      </c>
      <c r="X42" s="37"/>
      <c r="Y42" s="34"/>
      <c r="Z42" s="38">
        <f t="shared" si="2"/>
        <v>-87998.34863000002</v>
      </c>
      <c r="AA42" s="38">
        <f t="shared" si="2"/>
        <v>-55848.61381000001</v>
      </c>
      <c r="AB42" s="38">
        <f t="shared" si="3"/>
        <v>-55848.61381000001</v>
      </c>
      <c r="AC42" s="39">
        <f t="shared" si="6"/>
        <v>-99161.69883000001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77">
        <v>-14086675.34</v>
      </c>
      <c r="AJ42" s="78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79">
        <v>25</v>
      </c>
      <c r="L43" s="33" t="s">
        <v>34</v>
      </c>
      <c r="M43" s="76">
        <v>159523300.17</v>
      </c>
      <c r="N43" s="34">
        <v>321959.54513</v>
      </c>
      <c r="O43" s="34">
        <v>207146.82677</v>
      </c>
      <c r="P43" s="87">
        <f t="shared" si="0"/>
        <v>64.33939602143455</v>
      </c>
      <c r="Q43" s="34">
        <v>240594.17981</v>
      </c>
      <c r="R43" s="88">
        <f t="shared" si="4"/>
        <v>86.09802071421106</v>
      </c>
      <c r="S43" s="86">
        <v>382942.53939999995</v>
      </c>
      <c r="T43" s="34">
        <v>215100.76606</v>
      </c>
      <c r="U43" s="35">
        <f t="shared" si="1"/>
        <v>56.170507041871886</v>
      </c>
      <c r="V43" s="34">
        <v>220255.24766</v>
      </c>
      <c r="W43" s="36">
        <f t="shared" si="5"/>
        <v>97.65976899312892</v>
      </c>
      <c r="X43" s="37"/>
      <c r="Y43" s="34"/>
      <c r="Z43" s="38">
        <f t="shared" si="2"/>
        <v>-60982.99426999997</v>
      </c>
      <c r="AA43" s="38">
        <f t="shared" si="2"/>
        <v>-7953.93928999998</v>
      </c>
      <c r="AB43" s="38">
        <f t="shared" si="3"/>
        <v>-7953.93928999998</v>
      </c>
      <c r="AC43" s="39">
        <f t="shared" si="6"/>
        <v>20338.932150000008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77">
        <v>-8163000</v>
      </c>
      <c r="AJ43" s="78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79">
        <v>26</v>
      </c>
      <c r="L44" s="33" t="s">
        <v>35</v>
      </c>
      <c r="M44" s="76">
        <v>58640590</v>
      </c>
      <c r="N44" s="34">
        <v>116169.09285</v>
      </c>
      <c r="O44" s="34">
        <v>90195.42948</v>
      </c>
      <c r="P44" s="35">
        <f t="shared" si="0"/>
        <v>77.64150280183581</v>
      </c>
      <c r="Q44" s="34">
        <v>92501.77612000001</v>
      </c>
      <c r="R44" s="88">
        <f t="shared" si="4"/>
        <v>97.50670015567265</v>
      </c>
      <c r="S44" s="86">
        <v>132239.26258</v>
      </c>
      <c r="T44" s="34">
        <v>90538.71017</v>
      </c>
      <c r="U44" s="35">
        <f t="shared" si="1"/>
        <v>68.46583110309416</v>
      </c>
      <c r="V44" s="34">
        <v>84340.73241</v>
      </c>
      <c r="W44" s="36">
        <f t="shared" si="5"/>
        <v>107.34873599374284</v>
      </c>
      <c r="X44" s="37"/>
      <c r="Y44" s="34"/>
      <c r="Z44" s="38">
        <f t="shared" si="2"/>
        <v>-16070.169730000009</v>
      </c>
      <c r="AA44" s="38">
        <f t="shared" si="2"/>
        <v>-343.2806899999996</v>
      </c>
      <c r="AB44" s="38">
        <f t="shared" si="3"/>
        <v>-343.2806899999996</v>
      </c>
      <c r="AC44" s="39">
        <f t="shared" si="6"/>
        <v>8161.043710000013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77">
        <v>-1579930.06</v>
      </c>
      <c r="AJ44" s="78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79">
        <v>37</v>
      </c>
      <c r="L45" s="33" t="s">
        <v>36</v>
      </c>
      <c r="M45" s="76">
        <v>290672120</v>
      </c>
      <c r="N45" s="34">
        <v>475553.53423</v>
      </c>
      <c r="O45" s="34">
        <v>279833.12253</v>
      </c>
      <c r="P45" s="87">
        <f t="shared" si="0"/>
        <v>58.84366372822698</v>
      </c>
      <c r="Q45" s="34">
        <v>315322.70122000005</v>
      </c>
      <c r="R45" s="88">
        <f t="shared" si="4"/>
        <v>88.74499725116873</v>
      </c>
      <c r="S45" s="86">
        <v>528291.1111</v>
      </c>
      <c r="T45" s="34">
        <v>345221.21064999996</v>
      </c>
      <c r="U45" s="35">
        <f t="shared" si="1"/>
        <v>65.34677631262534</v>
      </c>
      <c r="V45" s="34">
        <v>359400.72223</v>
      </c>
      <c r="W45" s="36">
        <f t="shared" si="5"/>
        <v>96.05467916368687</v>
      </c>
      <c r="X45" s="37"/>
      <c r="Y45" s="34"/>
      <c r="Z45" s="38">
        <f t="shared" si="2"/>
        <v>-52737.57686999999</v>
      </c>
      <c r="AA45" s="38">
        <f t="shared" si="2"/>
        <v>-65388.08811999997</v>
      </c>
      <c r="AB45" s="38">
        <f t="shared" si="3"/>
        <v>-65388.08811999997</v>
      </c>
      <c r="AC45" s="39">
        <f t="shared" si="6"/>
        <v>-44078.02100999997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77">
        <v>-14439646</v>
      </c>
      <c r="AJ45" s="78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0">
        <v>38</v>
      </c>
      <c r="L46" s="33" t="s">
        <v>37</v>
      </c>
      <c r="M46" s="76">
        <v>136996878</v>
      </c>
      <c r="N46" s="34">
        <v>283816.50498</v>
      </c>
      <c r="O46" s="34">
        <v>223846.64686</v>
      </c>
      <c r="P46" s="87">
        <f t="shared" si="0"/>
        <v>78.87020061633626</v>
      </c>
      <c r="Q46" s="34">
        <v>222975.4515</v>
      </c>
      <c r="R46" s="88">
        <f t="shared" si="4"/>
        <v>100.39071357592924</v>
      </c>
      <c r="S46" s="86">
        <v>292347.40128</v>
      </c>
      <c r="T46" s="34">
        <v>212984.66549</v>
      </c>
      <c r="U46" s="35">
        <f t="shared" si="1"/>
        <v>72.85327817434944</v>
      </c>
      <c r="V46" s="34">
        <v>211902.69791999998</v>
      </c>
      <c r="W46" s="36">
        <f t="shared" si="5"/>
        <v>100.51059641081517</v>
      </c>
      <c r="X46" s="37"/>
      <c r="Y46" s="34"/>
      <c r="Z46" s="38">
        <f t="shared" si="2"/>
        <v>-8530.896299999964</v>
      </c>
      <c r="AA46" s="38">
        <f t="shared" si="2"/>
        <v>10861.981369999994</v>
      </c>
      <c r="AB46" s="38">
        <f t="shared" si="3"/>
        <v>10861.981369999994</v>
      </c>
      <c r="AC46" s="39">
        <f t="shared" si="6"/>
        <v>11072.753580000019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77">
        <v>-3662640</v>
      </c>
      <c r="AJ46" s="78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5">
        <v>39</v>
      </c>
      <c r="L47" s="33" t="s">
        <v>38</v>
      </c>
      <c r="M47" s="76">
        <v>265453724</v>
      </c>
      <c r="N47" s="34">
        <v>465979.43813</v>
      </c>
      <c r="O47" s="34">
        <v>308091.0379</v>
      </c>
      <c r="P47" s="87">
        <f t="shared" si="0"/>
        <v>66.11687398405078</v>
      </c>
      <c r="Q47" s="34">
        <v>510876.3947</v>
      </c>
      <c r="R47" s="88">
        <f t="shared" si="4"/>
        <v>60.306375690135205</v>
      </c>
      <c r="S47" s="86">
        <v>657532.6599</v>
      </c>
      <c r="T47" s="34">
        <v>368930.16086</v>
      </c>
      <c r="U47" s="35">
        <f t="shared" si="1"/>
        <v>56.1082640238902</v>
      </c>
      <c r="V47" s="34">
        <v>572190.04305</v>
      </c>
      <c r="W47" s="36">
        <f t="shared" si="5"/>
        <v>64.47685787984983</v>
      </c>
      <c r="X47" s="37"/>
      <c r="Y47" s="34"/>
      <c r="Z47" s="38">
        <f t="shared" si="2"/>
        <v>-191553.22176999995</v>
      </c>
      <c r="AA47" s="38">
        <f t="shared" si="2"/>
        <v>-60839.12296000001</v>
      </c>
      <c r="AB47" s="38">
        <f t="shared" si="3"/>
        <v>-60839.12296000001</v>
      </c>
      <c r="AC47" s="39">
        <f t="shared" si="6"/>
        <v>-61313.648349999974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77">
        <v>-37822986.5</v>
      </c>
      <c r="AJ47" s="78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79">
        <v>40</v>
      </c>
      <c r="L48" s="33" t="s">
        <v>39</v>
      </c>
      <c r="M48" s="76">
        <v>65684273</v>
      </c>
      <c r="N48" s="34">
        <v>211979.74444</v>
      </c>
      <c r="O48" s="34">
        <v>118534.64095999999</v>
      </c>
      <c r="P48" s="87">
        <f t="shared" si="0"/>
        <v>55.91790917247319</v>
      </c>
      <c r="Q48" s="34">
        <v>190042.72879</v>
      </c>
      <c r="R48" s="36">
        <f t="shared" si="4"/>
        <v>62.37262625868865</v>
      </c>
      <c r="S48" s="86">
        <v>260599.97991</v>
      </c>
      <c r="T48" s="34">
        <v>144510.23942</v>
      </c>
      <c r="U48" s="35">
        <f t="shared" si="1"/>
        <v>55.452897375474706</v>
      </c>
      <c r="V48" s="34">
        <v>240079.62815</v>
      </c>
      <c r="W48" s="36">
        <f t="shared" si="5"/>
        <v>60.192628809684365</v>
      </c>
      <c r="X48" s="37"/>
      <c r="Y48" s="34"/>
      <c r="Z48" s="38">
        <f t="shared" si="2"/>
        <v>-48620.235469999985</v>
      </c>
      <c r="AA48" s="38">
        <f t="shared" si="2"/>
        <v>-25975.59846000001</v>
      </c>
      <c r="AB48" s="38">
        <f t="shared" si="3"/>
        <v>-25975.59846000001</v>
      </c>
      <c r="AC48" s="39">
        <f t="shared" si="6"/>
        <v>-50036.89936000001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77">
        <v>-4177366.9</v>
      </c>
      <c r="AJ48" s="78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79">
        <v>27</v>
      </c>
      <c r="L49" s="33" t="s">
        <v>40</v>
      </c>
      <c r="M49" s="76">
        <v>101729534</v>
      </c>
      <c r="N49" s="34">
        <v>316629.11133</v>
      </c>
      <c r="O49" s="34">
        <v>219027.89924</v>
      </c>
      <c r="P49" s="87">
        <f t="shared" si="0"/>
        <v>69.17490887681606</v>
      </c>
      <c r="Q49" s="34">
        <v>229646.2135</v>
      </c>
      <c r="R49" s="36">
        <f t="shared" si="4"/>
        <v>95.37622933199374</v>
      </c>
      <c r="S49" s="86">
        <v>321034.47133</v>
      </c>
      <c r="T49" s="34">
        <v>214696.31416</v>
      </c>
      <c r="U49" s="35">
        <f t="shared" si="1"/>
        <v>66.87640528773868</v>
      </c>
      <c r="V49" s="34">
        <v>219402.9494</v>
      </c>
      <c r="W49" s="36">
        <f t="shared" si="5"/>
        <v>97.85479855541085</v>
      </c>
      <c r="X49" s="37"/>
      <c r="Y49" s="34"/>
      <c r="Z49" s="38">
        <f t="shared" si="2"/>
        <v>-4405.359999999986</v>
      </c>
      <c r="AA49" s="38">
        <f t="shared" si="2"/>
        <v>4331.58507999999</v>
      </c>
      <c r="AB49" s="38">
        <f t="shared" si="3"/>
        <v>4331.58507999999</v>
      </c>
      <c r="AC49" s="39">
        <f t="shared" si="6"/>
        <v>10243.2641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77">
        <v>-4032000</v>
      </c>
      <c r="AJ49" s="78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79">
        <v>41</v>
      </c>
      <c r="L50" s="33" t="s">
        <v>41</v>
      </c>
      <c r="M50" s="76">
        <v>109389694</v>
      </c>
      <c r="N50" s="34">
        <v>566497.4506799999</v>
      </c>
      <c r="O50" s="34">
        <v>465888.40238</v>
      </c>
      <c r="P50" s="87">
        <f t="shared" si="0"/>
        <v>82.24015868399178</v>
      </c>
      <c r="Q50" s="34">
        <v>242487.61203</v>
      </c>
      <c r="R50" s="36">
        <f t="shared" si="4"/>
        <v>192.1287436004613</v>
      </c>
      <c r="S50" s="86">
        <v>610439.73797</v>
      </c>
      <c r="T50" s="34">
        <v>251466.4724</v>
      </c>
      <c r="U50" s="35">
        <f t="shared" si="1"/>
        <v>41.19431563158791</v>
      </c>
      <c r="V50" s="34">
        <v>230550.39353</v>
      </c>
      <c r="W50" s="36">
        <f t="shared" si="5"/>
        <v>109.07223733160896</v>
      </c>
      <c r="X50" s="37"/>
      <c r="Y50" s="34"/>
      <c r="Z50" s="38">
        <f t="shared" si="2"/>
        <v>-43942.287290000124</v>
      </c>
      <c r="AA50" s="38">
        <f t="shared" si="2"/>
        <v>214421.92998</v>
      </c>
      <c r="AB50" s="38">
        <f t="shared" si="3"/>
        <v>214421.92998</v>
      </c>
      <c r="AC50" s="39">
        <f t="shared" si="6"/>
        <v>11937.218499999988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77">
        <v>-7354000</v>
      </c>
      <c r="AJ50" s="78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79">
        <v>28</v>
      </c>
      <c r="L51" s="33" t="s">
        <v>42</v>
      </c>
      <c r="M51" s="76">
        <v>67693875</v>
      </c>
      <c r="N51" s="34">
        <v>146047.01053</v>
      </c>
      <c r="O51" s="34">
        <v>113582.628</v>
      </c>
      <c r="P51" s="35">
        <f t="shared" si="0"/>
        <v>77.77127897915351</v>
      </c>
      <c r="Q51" s="34">
        <v>108060.46165000001</v>
      </c>
      <c r="R51" s="36">
        <f t="shared" si="4"/>
        <v>105.11025611558638</v>
      </c>
      <c r="S51" s="86">
        <v>156069.91053</v>
      </c>
      <c r="T51" s="34">
        <v>113121.46393000001</v>
      </c>
      <c r="U51" s="35">
        <f t="shared" si="1"/>
        <v>72.48127684948959</v>
      </c>
      <c r="V51" s="34">
        <v>105698.17584000001</v>
      </c>
      <c r="W51" s="36">
        <f t="shared" si="5"/>
        <v>107.02309952939677</v>
      </c>
      <c r="X51" s="37"/>
      <c r="Y51" s="34"/>
      <c r="Z51" s="38">
        <f t="shared" si="2"/>
        <v>-10022.899999999994</v>
      </c>
      <c r="AA51" s="38">
        <f t="shared" si="2"/>
        <v>461.16406999998435</v>
      </c>
      <c r="AB51" s="38">
        <f t="shared" si="3"/>
        <v>461.16406999998435</v>
      </c>
      <c r="AC51" s="39">
        <f t="shared" si="6"/>
        <v>2362.285810000001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77">
        <v>-2110000</v>
      </c>
      <c r="AJ51" s="78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79">
        <v>42</v>
      </c>
      <c r="L52" s="33" t="s">
        <v>43</v>
      </c>
      <c r="M52" s="76">
        <v>122130220</v>
      </c>
      <c r="N52" s="34">
        <v>312048.23853</v>
      </c>
      <c r="O52" s="34">
        <v>227116.58000999998</v>
      </c>
      <c r="P52" s="35">
        <f t="shared" si="0"/>
        <v>72.78252268940952</v>
      </c>
      <c r="Q52" s="34">
        <v>225863.89238</v>
      </c>
      <c r="R52" s="36">
        <f t="shared" si="4"/>
        <v>100.55462058003164</v>
      </c>
      <c r="S52" s="86">
        <v>322061.19457</v>
      </c>
      <c r="T52" s="34">
        <v>232259.44643</v>
      </c>
      <c r="U52" s="35">
        <f t="shared" si="1"/>
        <v>72.1165574573805</v>
      </c>
      <c r="V52" s="34">
        <v>223520.63488</v>
      </c>
      <c r="W52" s="36">
        <f t="shared" si="5"/>
        <v>103.90962183634255</v>
      </c>
      <c r="X52" s="37"/>
      <c r="Y52" s="34"/>
      <c r="Z52" s="38">
        <f t="shared" si="2"/>
        <v>-10012.95604000002</v>
      </c>
      <c r="AA52" s="38">
        <f t="shared" si="2"/>
        <v>-5142.866420000035</v>
      </c>
      <c r="AB52" s="38">
        <f t="shared" si="3"/>
        <v>-5142.866420000035</v>
      </c>
      <c r="AC52" s="39">
        <f t="shared" si="6"/>
        <v>2343.257500000007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77">
        <v>-33638400</v>
      </c>
      <c r="AJ52" s="78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79">
        <v>29</v>
      </c>
      <c r="L53" s="33" t="s">
        <v>44</v>
      </c>
      <c r="M53" s="76">
        <v>75516150</v>
      </c>
      <c r="N53" s="34">
        <v>184609.80306</v>
      </c>
      <c r="O53" s="34">
        <v>140107.6507</v>
      </c>
      <c r="P53" s="35">
        <f t="shared" si="0"/>
        <v>75.89393866286919</v>
      </c>
      <c r="Q53" s="34">
        <v>130459.09634999999</v>
      </c>
      <c r="R53" s="36">
        <f t="shared" si="4"/>
        <v>107.39584637633435</v>
      </c>
      <c r="S53" s="86">
        <v>188941.28906</v>
      </c>
      <c r="T53" s="34">
        <v>127732.29405</v>
      </c>
      <c r="U53" s="35">
        <f t="shared" si="1"/>
        <v>67.60422493435908</v>
      </c>
      <c r="V53" s="34">
        <v>119162.32242</v>
      </c>
      <c r="W53" s="36">
        <f t="shared" si="5"/>
        <v>107.19184676494827</v>
      </c>
      <c r="X53" s="37"/>
      <c r="Y53" s="34"/>
      <c r="Z53" s="38">
        <f t="shared" si="2"/>
        <v>-4331.486000000004</v>
      </c>
      <c r="AA53" s="38">
        <f t="shared" si="2"/>
        <v>12375.356650000002</v>
      </c>
      <c r="AB53" s="38">
        <f t="shared" si="3"/>
        <v>12375.356650000002</v>
      </c>
      <c r="AC53" s="39">
        <f t="shared" si="6"/>
        <v>11296.773929999996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77">
        <v>-3283000</v>
      </c>
      <c r="AJ53" s="78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79">
        <v>10</v>
      </c>
      <c r="L54" s="33" t="s">
        <v>45</v>
      </c>
      <c r="M54" s="76">
        <v>78836603</v>
      </c>
      <c r="N54" s="34">
        <v>227397.73009</v>
      </c>
      <c r="O54" s="34">
        <v>171089.20835</v>
      </c>
      <c r="P54" s="35">
        <f t="shared" si="0"/>
        <v>75.23786991289927</v>
      </c>
      <c r="Q54" s="34">
        <v>172378.26655</v>
      </c>
      <c r="R54" s="36">
        <f t="shared" si="4"/>
        <v>99.25219215519488</v>
      </c>
      <c r="S54" s="86">
        <v>228767.38236000002</v>
      </c>
      <c r="T54" s="34">
        <v>166834.19447999998</v>
      </c>
      <c r="U54" s="35">
        <f t="shared" si="1"/>
        <v>72.92743954969121</v>
      </c>
      <c r="V54" s="34">
        <v>169728.99169999998</v>
      </c>
      <c r="W54" s="36">
        <f t="shared" si="5"/>
        <v>98.29445918990868</v>
      </c>
      <c r="X54" s="37"/>
      <c r="Y54" s="34"/>
      <c r="Z54" s="38">
        <f t="shared" si="2"/>
        <v>-1369.6522700000205</v>
      </c>
      <c r="AA54" s="38">
        <f t="shared" si="2"/>
        <v>4255.013870000024</v>
      </c>
      <c r="AB54" s="38">
        <f t="shared" si="3"/>
        <v>4255.013870000024</v>
      </c>
      <c r="AC54" s="39">
        <f t="shared" si="6"/>
        <v>2649.274850000016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77">
        <v>-5068429.42</v>
      </c>
      <c r="AJ54" s="78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9">
        <v>43</v>
      </c>
      <c r="L55" s="33" t="s">
        <v>46</v>
      </c>
      <c r="M55" s="76">
        <v>166872586</v>
      </c>
      <c r="N55" s="34">
        <v>461614.8948</v>
      </c>
      <c r="O55" s="34">
        <v>367703.74167</v>
      </c>
      <c r="P55" s="35">
        <f t="shared" si="0"/>
        <v>79.65595257261184</v>
      </c>
      <c r="Q55" s="34">
        <v>326185.10818</v>
      </c>
      <c r="R55" s="36">
        <f t="shared" si="4"/>
        <v>112.72854966361268</v>
      </c>
      <c r="S55" s="86">
        <v>585676.7447899999</v>
      </c>
      <c r="T55" s="34">
        <v>328317.86972</v>
      </c>
      <c r="U55" s="35">
        <f t="shared" si="1"/>
        <v>56.05786342732826</v>
      </c>
      <c r="V55" s="34">
        <v>282267.90061</v>
      </c>
      <c r="W55" s="36">
        <f t="shared" si="5"/>
        <v>116.31427768105509</v>
      </c>
      <c r="X55" s="37"/>
      <c r="Y55" s="34"/>
      <c r="Z55" s="38">
        <f t="shared" si="2"/>
        <v>-124061.8499899999</v>
      </c>
      <c r="AA55" s="38">
        <f t="shared" si="2"/>
        <v>39385.87195</v>
      </c>
      <c r="AB55" s="38">
        <f t="shared" si="3"/>
        <v>39385.87195</v>
      </c>
      <c r="AC55" s="39">
        <f t="shared" si="6"/>
        <v>43917.20756999997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77">
        <v>-13702638.66</v>
      </c>
      <c r="AJ55" s="78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9">
        <v>11</v>
      </c>
      <c r="L56" s="33" t="s">
        <v>47</v>
      </c>
      <c r="M56" s="76">
        <v>144216610</v>
      </c>
      <c r="N56" s="34">
        <v>403023.98266000004</v>
      </c>
      <c r="O56" s="34">
        <v>339388.27922</v>
      </c>
      <c r="P56" s="35">
        <f t="shared" si="0"/>
        <v>84.21044251014598</v>
      </c>
      <c r="Q56" s="34">
        <v>311459.08376999997</v>
      </c>
      <c r="R56" s="36">
        <f t="shared" si="4"/>
        <v>108.96721171588133</v>
      </c>
      <c r="S56" s="86">
        <v>475215.37922</v>
      </c>
      <c r="T56" s="34">
        <v>300501.56575999997</v>
      </c>
      <c r="U56" s="35">
        <f t="shared" si="1"/>
        <v>63.23481497026285</v>
      </c>
      <c r="V56" s="34">
        <v>254622.98068</v>
      </c>
      <c r="W56" s="36">
        <f t="shared" si="5"/>
        <v>118.01824209169021</v>
      </c>
      <c r="X56" s="37"/>
      <c r="Y56" s="34"/>
      <c r="Z56" s="38">
        <f t="shared" si="2"/>
        <v>-72191.39655999996</v>
      </c>
      <c r="AA56" s="38">
        <f t="shared" si="2"/>
        <v>38886.71346000006</v>
      </c>
      <c r="AB56" s="38">
        <f t="shared" si="3"/>
        <v>38886.71346000006</v>
      </c>
      <c r="AC56" s="39">
        <f t="shared" si="6"/>
        <v>56836.10308999996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77">
        <v>-9169300.26</v>
      </c>
      <c r="AJ56" s="78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9">
        <v>44</v>
      </c>
      <c r="L57" s="33" t="s">
        <v>48</v>
      </c>
      <c r="M57" s="76">
        <v>195974179</v>
      </c>
      <c r="N57" s="34">
        <v>400607.55007999996</v>
      </c>
      <c r="O57" s="34">
        <v>272399.13588</v>
      </c>
      <c r="P57" s="35">
        <f t="shared" si="0"/>
        <v>67.99650576370885</v>
      </c>
      <c r="Q57" s="34">
        <v>277333.18375</v>
      </c>
      <c r="R57" s="36">
        <f t="shared" si="4"/>
        <v>98.22089524113791</v>
      </c>
      <c r="S57" s="86">
        <v>430974.50947000005</v>
      </c>
      <c r="T57" s="34">
        <v>279722.69392</v>
      </c>
      <c r="U57" s="35">
        <f t="shared" si="1"/>
        <v>64.9046957009116</v>
      </c>
      <c r="V57" s="34">
        <v>261789.58094999997</v>
      </c>
      <c r="W57" s="36">
        <f t="shared" si="5"/>
        <v>106.8502011825387</v>
      </c>
      <c r="X57" s="37"/>
      <c r="Y57" s="34"/>
      <c r="Z57" s="38">
        <f t="shared" si="2"/>
        <v>-30366.95939000009</v>
      </c>
      <c r="AA57" s="38">
        <f t="shared" si="2"/>
        <v>-7323.558039999974</v>
      </c>
      <c r="AB57" s="38">
        <f t="shared" si="3"/>
        <v>-7323.558039999974</v>
      </c>
      <c r="AC57" s="39">
        <f t="shared" si="6"/>
        <v>15543.602800000052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77">
        <v>-13866800</v>
      </c>
      <c r="AJ57" s="78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79">
        <v>12</v>
      </c>
      <c r="L58" s="33" t="s">
        <v>49</v>
      </c>
      <c r="M58" s="76">
        <v>252032069</v>
      </c>
      <c r="N58" s="34">
        <v>725036.2274</v>
      </c>
      <c r="O58" s="34">
        <v>529295.36287</v>
      </c>
      <c r="P58" s="35">
        <f t="shared" si="0"/>
        <v>73.0026090927991</v>
      </c>
      <c r="Q58" s="34">
        <v>509234.99877999997</v>
      </c>
      <c r="R58" s="36">
        <f t="shared" si="4"/>
        <v>103.93931370350813</v>
      </c>
      <c r="S58" s="86">
        <v>756437.92377</v>
      </c>
      <c r="T58" s="34">
        <v>512803.29947</v>
      </c>
      <c r="U58" s="35">
        <f t="shared" si="1"/>
        <v>67.79185487081968</v>
      </c>
      <c r="V58" s="34">
        <v>485943.15641000005</v>
      </c>
      <c r="W58" s="36">
        <f t="shared" si="5"/>
        <v>105.52742490673899</v>
      </c>
      <c r="X58" s="37"/>
      <c r="Y58" s="34"/>
      <c r="Z58" s="38">
        <f t="shared" si="2"/>
        <v>-31401.69637000002</v>
      </c>
      <c r="AA58" s="38">
        <f t="shared" si="2"/>
        <v>16492.063399999926</v>
      </c>
      <c r="AB58" s="38">
        <f t="shared" si="3"/>
        <v>16492.063399999926</v>
      </c>
      <c r="AC58" s="39">
        <f t="shared" si="6"/>
        <v>23291.84236999991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77">
        <v>-14485097.19</v>
      </c>
      <c r="AJ58" s="78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79">
        <v>13</v>
      </c>
      <c r="L59" s="33" t="s">
        <v>50</v>
      </c>
      <c r="M59" s="76">
        <v>98614562</v>
      </c>
      <c r="N59" s="34">
        <v>217166.02238</v>
      </c>
      <c r="O59" s="34">
        <v>161212.37088</v>
      </c>
      <c r="P59" s="87">
        <f t="shared" si="0"/>
        <v>74.23461972237465</v>
      </c>
      <c r="Q59" s="34">
        <v>164821.05812</v>
      </c>
      <c r="R59" s="36">
        <f t="shared" si="4"/>
        <v>97.81054236566504</v>
      </c>
      <c r="S59" s="86">
        <v>267926.35440999997</v>
      </c>
      <c r="T59" s="34">
        <v>189073.21938999998</v>
      </c>
      <c r="U59" s="35">
        <f t="shared" si="1"/>
        <v>70.56910090325295</v>
      </c>
      <c r="V59" s="34">
        <v>135797.22027000002</v>
      </c>
      <c r="W59" s="36">
        <f t="shared" si="5"/>
        <v>139.2320247896632</v>
      </c>
      <c r="X59" s="37"/>
      <c r="Y59" s="34"/>
      <c r="Z59" s="38">
        <f t="shared" si="2"/>
        <v>-50760.33202999996</v>
      </c>
      <c r="AA59" s="38">
        <f t="shared" si="2"/>
        <v>-27860.84850999998</v>
      </c>
      <c r="AB59" s="38">
        <f t="shared" si="3"/>
        <v>-27860.84850999998</v>
      </c>
      <c r="AC59" s="39">
        <f t="shared" si="6"/>
        <v>29023.83784999998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77">
        <v>-9840241.37</v>
      </c>
      <c r="AJ59" s="78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79">
        <v>14</v>
      </c>
      <c r="L60" s="33" t="s">
        <v>51</v>
      </c>
      <c r="M60" s="76">
        <v>325023304</v>
      </c>
      <c r="N60" s="34">
        <v>325855.04494</v>
      </c>
      <c r="O60" s="34">
        <v>235379.54875</v>
      </c>
      <c r="P60" s="35">
        <f t="shared" si="0"/>
        <v>72.23443442262514</v>
      </c>
      <c r="Q60" s="34">
        <v>220106.36059999999</v>
      </c>
      <c r="R60" s="36">
        <f t="shared" si="4"/>
        <v>106.93900353827395</v>
      </c>
      <c r="S60" s="86">
        <v>329840.78758999996</v>
      </c>
      <c r="T60" s="34">
        <v>226133.67525</v>
      </c>
      <c r="U60" s="35">
        <f t="shared" si="1"/>
        <v>68.558432964661</v>
      </c>
      <c r="V60" s="34">
        <v>220488.26956000002</v>
      </c>
      <c r="W60" s="36">
        <f t="shared" si="5"/>
        <v>102.56041090134444</v>
      </c>
      <c r="X60" s="37"/>
      <c r="Y60" s="34"/>
      <c r="Z60" s="38">
        <f t="shared" si="2"/>
        <v>-3985.742649999971</v>
      </c>
      <c r="AA60" s="38">
        <f t="shared" si="2"/>
        <v>9245.873499999987</v>
      </c>
      <c r="AB60" s="38">
        <f t="shared" si="3"/>
        <v>9245.873499999987</v>
      </c>
      <c r="AC60" s="39">
        <f t="shared" si="6"/>
        <v>-381.90896000002977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1">
        <v>-40951926.45</v>
      </c>
      <c r="AJ60" s="82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0">
        <v>45</v>
      </c>
      <c r="L61" s="33" t="s">
        <v>52</v>
      </c>
      <c r="M61" s="76">
        <v>72906330</v>
      </c>
      <c r="N61" s="34">
        <v>106938.36351000001</v>
      </c>
      <c r="O61" s="34">
        <v>78370.71728</v>
      </c>
      <c r="P61" s="35">
        <f t="shared" si="0"/>
        <v>73.28587674962073</v>
      </c>
      <c r="Q61" s="34">
        <v>76461.93243</v>
      </c>
      <c r="R61" s="36">
        <f t="shared" si="4"/>
        <v>102.49638583454252</v>
      </c>
      <c r="S61" s="86">
        <v>114262.82243</v>
      </c>
      <c r="T61" s="34">
        <v>74830.84340000001</v>
      </c>
      <c r="U61" s="35">
        <f t="shared" si="1"/>
        <v>65.49010588797864</v>
      </c>
      <c r="V61" s="34">
        <v>75734.51116</v>
      </c>
      <c r="W61" s="36">
        <f t="shared" si="5"/>
        <v>98.80679528241643</v>
      </c>
      <c r="X61" s="37"/>
      <c r="Y61" s="34"/>
      <c r="Z61" s="38">
        <f t="shared" si="2"/>
        <v>-7324.45891999999</v>
      </c>
      <c r="AA61" s="38">
        <f t="shared" si="2"/>
        <v>3539.8738799999846</v>
      </c>
      <c r="AB61" s="38">
        <f t="shared" si="3"/>
        <v>3539.8738799999846</v>
      </c>
      <c r="AC61" s="39">
        <f t="shared" si="6"/>
        <v>727.4212700000062</v>
      </c>
      <c r="AD61" s="43">
        <v>0</v>
      </c>
      <c r="AE61" s="44">
        <v>0</v>
      </c>
      <c r="AF61" s="44">
        <v>23.225370310270716</v>
      </c>
      <c r="AG61" s="45"/>
      <c r="AH61" s="1"/>
      <c r="AI61" s="77">
        <v>-8662831</v>
      </c>
      <c r="AJ61" s="78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4">
        <f>SUM(N19:N61)</f>
        <v>24816469.335329995</v>
      </c>
      <c r="O62" s="54">
        <f>SUM(O19:O61)</f>
        <v>17116314.12285</v>
      </c>
      <c r="P62" s="51">
        <f t="shared" si="0"/>
        <v>68.97159258058656</v>
      </c>
      <c r="Q62" s="54">
        <f>SUM(Q19:Q61)</f>
        <v>17553470.304579996</v>
      </c>
      <c r="R62" s="51">
        <f>O62/Q62*100</f>
        <v>97.5095740378133</v>
      </c>
      <c r="S62" s="54">
        <f>SUM(S19:S61)</f>
        <v>27172907.674289998</v>
      </c>
      <c r="T62" s="54">
        <f>SUM(T19:T61)</f>
        <v>17032582.103680003</v>
      </c>
      <c r="U62" s="51">
        <f t="shared" si="1"/>
        <v>62.682221232421156</v>
      </c>
      <c r="V62" s="54">
        <f>SUM(V19:V61)</f>
        <v>17083649.36021</v>
      </c>
      <c r="W62" s="51">
        <f>T62/V62*100</f>
        <v>99.7010752477223</v>
      </c>
      <c r="X62" s="52">
        <f>SUM(X19:X61)</f>
        <v>0</v>
      </c>
      <c r="Y62" s="53">
        <f>SUM(Y19:Y61)</f>
        <v>0</v>
      </c>
      <c r="Z62" s="54">
        <f>N62-S62</f>
        <v>-2356438.338960003</v>
      </c>
      <c r="AA62" s="54">
        <f t="shared" si="2"/>
        <v>83732.01916999742</v>
      </c>
      <c r="AB62" s="54">
        <f t="shared" si="3"/>
        <v>83732.01916999742</v>
      </c>
      <c r="AC62" s="55">
        <f t="shared" si="6"/>
        <v>469820.9443699941</v>
      </c>
      <c r="AD62" s="56" t="s">
        <v>54</v>
      </c>
      <c r="AE62" s="57" t="s">
        <v>55</v>
      </c>
      <c r="AI62" s="83">
        <f>SUM(AI19:AI61)</f>
        <v>-922006965.6800001</v>
      </c>
      <c r="AJ62" s="83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8"/>
      <c r="M63" s="59"/>
      <c r="N63" s="34" t="e">
        <f>#REF!/1000</f>
        <v>#REF!</v>
      </c>
      <c r="O63" s="34" t="e">
        <f>#REF!/1000</f>
        <v>#REF!</v>
      </c>
      <c r="P63" s="59">
        <v>66.7</v>
      </c>
      <c r="Q63" s="59">
        <f>SUM(Q19:Q62)</f>
        <v>35106940.60915999</v>
      </c>
      <c r="R63" s="59"/>
      <c r="S63" s="59"/>
      <c r="T63" s="59"/>
      <c r="U63" s="59"/>
      <c r="V63" s="59"/>
      <c r="W63" s="60"/>
      <c r="X63" s="61"/>
      <c r="Y63" s="61"/>
      <c r="Z63" s="59"/>
      <c r="AA63" s="59"/>
      <c r="AB63" s="84">
        <v>1924530.66369</v>
      </c>
      <c r="AC63" s="59"/>
      <c r="AD63" s="56"/>
      <c r="AE63" s="57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0"/>
      <c r="X64" s="1"/>
      <c r="Y64" s="1"/>
      <c r="Z64" s="1"/>
      <c r="AA64" s="1"/>
      <c r="AB64" s="62">
        <f>AB63+AB62</f>
        <v>2008262.6828599975</v>
      </c>
      <c r="AC64" s="1"/>
      <c r="AD64" s="6"/>
      <c r="AE64" s="6"/>
    </row>
    <row r="65" ht="39.75" customHeight="1">
      <c r="W65" s="60"/>
    </row>
    <row r="66" spans="11:26" s="89" customFormat="1" ht="70.5" customHeight="1">
      <c r="K66" s="99" t="s">
        <v>62</v>
      </c>
      <c r="L66" s="99"/>
      <c r="M66" s="99"/>
      <c r="N66" s="99"/>
      <c r="O66" s="99"/>
      <c r="P66" s="99"/>
      <c r="Q66" s="99"/>
      <c r="S66" s="100" t="s">
        <v>63</v>
      </c>
      <c r="T66" s="100"/>
      <c r="U66" s="100"/>
      <c r="V66" s="100"/>
      <c r="W66" s="100"/>
      <c r="X66" s="100"/>
      <c r="Y66" s="100"/>
      <c r="Z66" s="90"/>
    </row>
    <row r="67" spans="23:28" ht="12.75">
      <c r="W67" s="85"/>
      <c r="AB67" s="63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K66:Q66"/>
    <mergeCell ref="S66:Y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2016-06-20T06:56:04Z</cp:lastPrinted>
  <dcterms:created xsi:type="dcterms:W3CDTF">2007-02-26T07:16:01Z</dcterms:created>
  <dcterms:modified xsi:type="dcterms:W3CDTF">2016-10-24T05:41:13Z</dcterms:modified>
  <cp:category/>
  <cp:version/>
  <cp:contentType/>
  <cp:contentStatus/>
</cp:coreProperties>
</file>