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7.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<sst xmlns="http://schemas.openxmlformats.org/spreadsheetml/2006/main" count="75" uniqueCount="64">
  <si>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</si>
  <si>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</si>
  <si>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</si>
  <si>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</si>
  <si>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</si>
  <si>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</si>
  <si>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</si>
  <si>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</si>
  <si>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</si>
  <si>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</si>
  <si>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</si>
  <si>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</si>
  <si>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</si>
  <si>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</si>
  <si>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</si>
  <si>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</si>
  <si>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</si>
  <si>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</si>
  <si>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</si>
  <si>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</si>
  <si>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</si>
  <si>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</si>
  <si>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</si>
  <si>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</si>
  <si>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</si>
  <si>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</si>
  <si>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</si>
  <si>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</si>
  <si>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</si>
  <si>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</si>
  <si>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</si>
  <si>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</si>
  <si>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</si>
  <si>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</si>
  <si>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</si>
  <si>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</si>
  <si>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</si>
  <si>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</si>
  <si>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</si>
  <si>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</si>
  <si>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</si>
  <si>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</si>
  <si>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</si>
  <si>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</si>
  <si>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</si>
  <si>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</si>
  <si>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</si>
  <si>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</si>
  <si>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</si>
  <si>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</si>
  <si>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</si>
  <si>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</si>
  <si>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</si>
  <si>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</si>
  <si>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</si>
  <si>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</si>
  <si>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</si>
  <si>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</si>
  <si>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</si>
  <si>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</si>
  <si>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Начальник отдела сводного бюджетного планирования в
управлении сводного бюджетного планирования и анализа исполнения бюджета</t>
  </si>
  <si>
    <t>Г.А. Сажина</t>
  </si>
  <si>
    <t>КОНСОЛИДИРОВАННЫХ БЮДЖЕТОВ МУНИЦИПАЛЬНЫХ ОБРАЗОВАНИЙ НА 1 июля 2016 года по отчетным данным</t>
  </si>
  <si>
    <t>Темп роста расходов к аналогичному периоду прошлого года (%)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</si>
</sst>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 ;\-#,##0\ "/>
    <numFmt numFmtId="166" formatCode="_-* #,##0_р_._-;\-* #,##0_р_._-;_-* &quot;-&quot;??_р_._-;_-@_-"/>
  </numFmts>
  <fonts count="47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14"/>
      <name val="Tahoma"/>
      <family val="2"/>
    </font>
    <font>
      <sz val="13"/>
      <color indexed="8"/>
      <name val="Tahoma"/>
      <family val="2"/>
    </font>
    <font>
      <sz val="13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2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2" fillId="0" borderId="0" xfId="52" applyFont="1" applyFill="1" applyBorder="1" applyAlignment="1" applyProtection="1">
      <alignment horizontal="right" vertical="top"/>
      <protection locked="0"/>
    </xf>
    <xf numFmtId="0" fontId="32" fillId="0" borderId="10" xfId="52" applyFont="1" applyFill="1" applyBorder="1" applyAlignment="1" applyProtection="1">
      <alignment horizontal="left" vertical="top"/>
      <protection locked="0"/>
    </xf>
    <xf numFmtId="0" fontId="32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3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4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8" fillId="0" borderId="22" xfId="52" applyNumberFormat="1" applyFont="1" applyFill="1" applyBorder="1" applyAlignment="1" applyProtection="1">
      <alignment vertical="center" wrapText="1"/>
      <protection locked="0"/>
    </xf>
    <xf numFmtId="3" fontId="38" fillId="0" borderId="23" xfId="52" applyNumberFormat="1" applyFont="1" applyFill="1" applyBorder="1" applyAlignment="1" applyProtection="1">
      <alignment vertical="center" wrapText="1"/>
      <protection locked="0"/>
    </xf>
    <xf numFmtId="3" fontId="36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164" fontId="39" fillId="0" borderId="22" xfId="52" applyNumberFormat="1" applyFont="1" applyFill="1" applyBorder="1" applyAlignment="1" applyProtection="1">
      <alignment vertical="center" wrapText="1"/>
      <protection locked="0"/>
    </xf>
    <xf numFmtId="164" fontId="39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4" xfId="52" applyNumberFormat="1" applyFont="1" applyFill="1" applyBorder="1" applyAlignment="1" applyProtection="1">
      <alignment vertical="center" wrapText="1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10" fontId="35" fillId="0" borderId="25" xfId="52" applyNumberFormat="1" applyFont="1" applyFill="1" applyBorder="1" applyAlignment="1" applyProtection="1">
      <alignment vertical="center" wrapText="1"/>
      <protection locked="0"/>
    </xf>
    <xf numFmtId="10" fontId="35" fillId="0" borderId="26" xfId="52" applyNumberFormat="1" applyFont="1" applyFill="1" applyBorder="1" applyAlignment="1" applyProtection="1">
      <alignment vertical="center" wrapText="1"/>
      <protection locked="0"/>
    </xf>
    <xf numFmtId="164" fontId="33" fillId="0" borderId="27" xfId="52" applyNumberFormat="1" applyFont="1" applyFill="1" applyBorder="1" applyAlignment="1" applyProtection="1">
      <alignment vertical="center" wrapText="1"/>
      <protection locked="0"/>
    </xf>
    <xf numFmtId="10" fontId="35" fillId="0" borderId="28" xfId="52" applyNumberFormat="1" applyFont="1" applyFill="1" applyBorder="1" applyAlignment="1" applyProtection="1">
      <alignment vertical="center" wrapText="1"/>
      <protection locked="0"/>
    </xf>
    <xf numFmtId="10" fontId="35" fillId="0" borderId="29" xfId="52" applyNumberFormat="1" applyFont="1" applyFill="1" applyBorder="1" applyAlignment="1" applyProtection="1">
      <alignment vertical="center" wrapText="1"/>
      <protection locked="0"/>
    </xf>
    <xf numFmtId="164" fontId="33" fillId="0" borderId="30" xfId="52" applyNumberFormat="1" applyFont="1" applyFill="1" applyBorder="1" applyAlignment="1" applyProtection="1">
      <alignment vertical="center" wrapText="1"/>
      <protection locked="0"/>
    </xf>
    <xf numFmtId="10" fontId="35" fillId="0" borderId="31" xfId="52" applyNumberFormat="1" applyFont="1" applyFill="1" applyBorder="1" applyAlignment="1" applyProtection="1">
      <alignment vertical="center" wrapText="1"/>
      <protection locked="0"/>
    </xf>
    <xf numFmtId="10" fontId="35" fillId="0" borderId="32" xfId="52" applyNumberFormat="1" applyFont="1" applyFill="1" applyBorder="1" applyAlignment="1" applyProtection="1">
      <alignment vertical="center" wrapText="1"/>
      <protection locked="0"/>
    </xf>
    <xf numFmtId="164" fontId="33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64" fontId="41" fillId="0" borderId="35" xfId="52" applyNumberFormat="1" applyFont="1" applyFill="1" applyBorder="1" applyAlignment="1" applyProtection="1">
      <alignment vertical="center" wrapText="1"/>
      <protection locked="0"/>
    </xf>
    <xf numFmtId="164" fontId="11" fillId="0" borderId="36" xfId="52" applyNumberFormat="1" applyFont="1" applyFill="1" applyBorder="1" applyAlignment="1" applyProtection="1">
      <alignment vertical="center" wrapText="1"/>
      <protection locked="0"/>
    </xf>
    <xf numFmtId="3" fontId="39" fillId="0" borderId="37" xfId="52" applyNumberFormat="1" applyFont="1" applyFill="1" applyBorder="1" applyAlignment="1" applyProtection="1">
      <alignment vertical="center" wrapText="1"/>
      <protection locked="0"/>
    </xf>
    <xf numFmtId="3" fontId="39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8" xfId="52" applyNumberFormat="1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 indent="1"/>
      <protection locked="0"/>
    </xf>
    <xf numFmtId="0" fontId="33" fillId="0" borderId="0" xfId="52" applyFont="1" applyFill="1" applyAlignment="1" applyProtection="1">
      <alignment horizontal="left" vertical="top" indent="1"/>
      <protection locked="0"/>
    </xf>
    <xf numFmtId="0" fontId="42" fillId="0" borderId="0" xfId="52" applyFont="1" applyFill="1" applyBorder="1" applyAlignment="1" applyProtection="1">
      <alignment horizontal="center" vertical="top"/>
      <protection locked="0"/>
    </xf>
    <xf numFmtId="164" fontId="6" fillId="0" borderId="0" xfId="52" applyNumberFormat="1" applyFont="1" applyFill="1" applyBorder="1" applyAlignment="1" applyProtection="1">
      <alignment vertical="center" wrapText="1"/>
      <protection locked="0"/>
    </xf>
    <xf numFmtId="164" fontId="43" fillId="0" borderId="0" xfId="52" applyNumberFormat="1" applyFont="1" applyFill="1" applyBorder="1" applyAlignment="1" applyProtection="1">
      <alignment vertical="center" wrapText="1"/>
      <protection locked="0"/>
    </xf>
    <xf numFmtId="164" fontId="33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5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6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8" xfId="52" applyNumberFormat="1" applyFont="1" applyFill="1" applyBorder="1" applyAlignment="1" applyProtection="1">
      <alignment vertical="center" wrapText="1"/>
      <protection locked="0"/>
    </xf>
    <xf numFmtId="3" fontId="35" fillId="0" borderId="29" xfId="52" applyNumberFormat="1" applyFont="1" applyFill="1" applyBorder="1" applyAlignment="1" applyProtection="1">
      <alignment vertical="center" wrapText="1"/>
      <protection locked="0"/>
    </xf>
    <xf numFmtId="3" fontId="35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0" fillId="0" borderId="0" xfId="52" applyFill="1" applyBorder="1">
      <alignment/>
      <protection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164" fontId="46" fillId="0" borderId="22" xfId="52" applyNumberFormat="1" applyFont="1" applyFill="1" applyBorder="1" applyAlignment="1" applyProtection="1">
      <alignment vertical="center" wrapText="1"/>
      <protection locked="0"/>
    </xf>
    <xf numFmtId="164" fontId="46" fillId="0" borderId="23" xfId="52" applyNumberFormat="1" applyFont="1" applyFill="1" applyBorder="1" applyAlignment="1" applyProtection="1">
      <alignment vertical="center" wrapText="1"/>
      <protection locked="0"/>
    </xf>
    <xf numFmtId="0" fontId="44" fillId="0" borderId="0" xfId="52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3" fillId="0" borderId="11" xfId="52" applyFont="1" applyFill="1" applyBorder="1" applyAlignment="1" applyProtection="1">
      <alignment horizontal="center" vertical="center"/>
      <protection locked="0"/>
    </xf>
    <xf numFmtId="0" fontId="13" fillId="0" borderId="52" xfId="52" applyFont="1" applyFill="1" applyBorder="1" applyAlignment="1" applyProtection="1">
      <alignment horizontal="center" vertical="center"/>
      <protection locked="0"/>
    </xf>
    <xf numFmtId="0" fontId="13" fillId="0" borderId="53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18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W27" sqref="W27"/>
    </sheetView>
  </sheetViews>
  <sheetFormatPr defaultColWidth="9.140625" defaultRowHeight="12.75"/>
  <cols>
    <col min="1" max="10" width="0" style="63" hidden="1" customWidth="1"/>
    <col min="11" max="11" width="4.7109375" style="63" hidden="1" customWidth="1"/>
    <col min="12" max="12" width="39.140625" style="63" customWidth="1"/>
    <col min="13" max="13" width="20.140625" style="63" hidden="1" customWidth="1"/>
    <col min="14" max="14" width="21.421875" style="63" customWidth="1"/>
    <col min="15" max="15" width="21.8515625" style="63" customWidth="1"/>
    <col min="16" max="16" width="19.28125" style="63" customWidth="1"/>
    <col min="17" max="17" width="25.140625" style="63" customWidth="1"/>
    <col min="18" max="18" width="22.8515625" style="63" customWidth="1"/>
    <col min="19" max="19" width="18.57421875" style="63" customWidth="1"/>
    <col min="20" max="20" width="20.57421875" style="63" customWidth="1"/>
    <col min="21" max="21" width="16.8515625" style="63" customWidth="1"/>
    <col min="22" max="22" width="22.00390625" style="63" customWidth="1"/>
    <col min="23" max="23" width="19.00390625" style="63" customWidth="1"/>
    <col min="24" max="25" width="9.140625" style="63" hidden="1" customWidth="1"/>
    <col min="26" max="26" width="21.140625" style="63" customWidth="1"/>
    <col min="27" max="27" width="14.28125" style="63" hidden="1" customWidth="1"/>
    <col min="28" max="28" width="19.00390625" style="63" customWidth="1"/>
    <col min="29" max="29" width="22.28125" style="63" customWidth="1"/>
    <col min="30" max="34" width="0" style="63" hidden="1" customWidth="1"/>
    <col min="35" max="35" width="17.140625" style="63" hidden="1" customWidth="1"/>
    <col min="36" max="36" width="17.00390625" style="63" hidden="1" customWidth="1"/>
    <col min="37" max="16384" width="9.140625" style="63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1" t="s">
        <v>58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2" t="s">
        <v>62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3" t="s">
        <v>7</v>
      </c>
      <c r="O15" s="94"/>
      <c r="P15" s="94"/>
      <c r="Q15" s="94"/>
      <c r="R15" s="95"/>
      <c r="S15" s="93" t="s">
        <v>8</v>
      </c>
      <c r="T15" s="94"/>
      <c r="U15" s="94"/>
      <c r="V15" s="94"/>
      <c r="W15" s="95"/>
      <c r="X15" s="10"/>
      <c r="Y15" s="11"/>
      <c r="Z15" s="96" t="s">
        <v>9</v>
      </c>
      <c r="AA15" s="97"/>
      <c r="AB15" s="97"/>
      <c r="AC15" s="9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4" t="s">
        <v>0</v>
      </c>
      <c r="L16" s="13" t="s">
        <v>1</v>
      </c>
      <c r="M16" s="65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63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6" t="s">
        <v>2</v>
      </c>
      <c r="AE16" s="67" t="s">
        <v>6</v>
      </c>
      <c r="AF16" s="67" t="s">
        <v>3</v>
      </c>
      <c r="AG16" s="68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69"/>
      <c r="L17" s="21">
        <v>1</v>
      </c>
      <c r="M17" s="70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1"/>
      <c r="AE17" s="72"/>
      <c r="AF17" s="72"/>
      <c r="AG17" s="73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69"/>
      <c r="L18" s="27"/>
      <c r="M18" s="74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1"/>
      <c r="AE18" s="72"/>
      <c r="AF18" s="72"/>
      <c r="AG18" s="73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5">
        <v>1</v>
      </c>
      <c r="L19" s="33" t="s">
        <v>10</v>
      </c>
      <c r="M19" s="76">
        <v>336182530</v>
      </c>
      <c r="N19" s="34">
        <v>713605.0083999999</v>
      </c>
      <c r="O19" s="34">
        <v>336265.98503</v>
      </c>
      <c r="P19" s="35">
        <f aca="true" t="shared" si="0" ref="P19:P62">O19/N19*100</f>
        <v>47.122144753994135</v>
      </c>
      <c r="Q19" s="34">
        <v>331087.0744</v>
      </c>
      <c r="R19" s="36">
        <f>O19/Q19*100</f>
        <v>101.56421407854272</v>
      </c>
      <c r="S19" s="86">
        <v>732348.47303</v>
      </c>
      <c r="T19" s="34">
        <v>340364.05505</v>
      </c>
      <c r="U19" s="35">
        <f aca="true" t="shared" si="1" ref="U19:U62">T19/S19*100</f>
        <v>46.47569669146526</v>
      </c>
      <c r="V19" s="34">
        <v>347242.54638</v>
      </c>
      <c r="W19" s="36">
        <f>T19/V19*100</f>
        <v>98.01911044550612</v>
      </c>
      <c r="X19" s="37"/>
      <c r="Y19" s="34"/>
      <c r="Z19" s="38">
        <f aca="true" t="shared" si="2" ref="Z19:AA62">N19-S19</f>
        <v>-18743.46463000006</v>
      </c>
      <c r="AA19" s="38">
        <f t="shared" si="2"/>
        <v>-4098.070020000043</v>
      </c>
      <c r="AB19" s="38">
        <f aca="true" t="shared" si="3" ref="AB19:AB62">O19-T19</f>
        <v>-4098.070020000043</v>
      </c>
      <c r="AC19" s="39">
        <f>Q19-V19</f>
        <v>-16155.471980000031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77">
        <v>-20084000</v>
      </c>
      <c r="AJ19" s="78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79">
        <v>16</v>
      </c>
      <c r="L20" s="33" t="s">
        <v>11</v>
      </c>
      <c r="M20" s="76">
        <v>316045296</v>
      </c>
      <c r="N20" s="34">
        <v>612112.164</v>
      </c>
      <c r="O20" s="34">
        <v>341466.04424</v>
      </c>
      <c r="P20" s="35">
        <f t="shared" si="0"/>
        <v>55.78488132119524</v>
      </c>
      <c r="Q20" s="34">
        <v>303558.76209</v>
      </c>
      <c r="R20" s="36">
        <f aca="true" t="shared" si="4" ref="R20:R61">O20/Q20*100</f>
        <v>112.48762575292133</v>
      </c>
      <c r="S20" s="86">
        <v>641951.06141</v>
      </c>
      <c r="T20" s="34">
        <v>355039.83121</v>
      </c>
      <c r="U20" s="35">
        <f t="shared" si="1"/>
        <v>55.30637030651218</v>
      </c>
      <c r="V20" s="34">
        <v>300180.47651999997</v>
      </c>
      <c r="W20" s="36">
        <f aca="true" t="shared" si="5" ref="W20:W61">T20/V20*100</f>
        <v>118.27545726024088</v>
      </c>
      <c r="X20" s="37"/>
      <c r="Y20" s="34"/>
      <c r="Z20" s="38">
        <f t="shared" si="2"/>
        <v>-29838.897409999976</v>
      </c>
      <c r="AA20" s="38">
        <f t="shared" si="2"/>
        <v>-13573.786969999957</v>
      </c>
      <c r="AB20" s="38">
        <f t="shared" si="3"/>
        <v>-13573.786969999957</v>
      </c>
      <c r="AC20" s="39">
        <f aca="true" t="shared" si="6" ref="AC20:AC62">Q20-V20</f>
        <v>3378.2855700000073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77">
        <v>-32154590.13</v>
      </c>
      <c r="AJ20" s="78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79">
        <v>31</v>
      </c>
      <c r="L21" s="33" t="s">
        <v>12</v>
      </c>
      <c r="M21" s="76">
        <v>329283383</v>
      </c>
      <c r="N21" s="34">
        <v>791605.0272</v>
      </c>
      <c r="O21" s="34">
        <v>399751.88938999997</v>
      </c>
      <c r="P21" s="35">
        <f t="shared" si="0"/>
        <v>50.49890736595868</v>
      </c>
      <c r="Q21" s="34">
        <v>372449.89426</v>
      </c>
      <c r="R21" s="36">
        <f t="shared" si="4"/>
        <v>107.3303806903328</v>
      </c>
      <c r="S21" s="86">
        <v>1065668.3612000002</v>
      </c>
      <c r="T21" s="34">
        <v>363564.45144</v>
      </c>
      <c r="U21" s="35">
        <f t="shared" si="1"/>
        <v>34.116096965720814</v>
      </c>
      <c r="V21" s="34">
        <v>369925.67973000003</v>
      </c>
      <c r="W21" s="36">
        <f t="shared" si="5"/>
        <v>98.28040370307815</v>
      </c>
      <c r="X21" s="37"/>
      <c r="Y21" s="34"/>
      <c r="Z21" s="38">
        <f t="shared" si="2"/>
        <v>-274063.33400000015</v>
      </c>
      <c r="AA21" s="38">
        <f t="shared" si="2"/>
        <v>36187.43794999999</v>
      </c>
      <c r="AB21" s="38">
        <f t="shared" si="3"/>
        <v>36187.43794999999</v>
      </c>
      <c r="AC21" s="39">
        <f t="shared" si="6"/>
        <v>2524.2145299999393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77">
        <v>-23525100</v>
      </c>
      <c r="AJ21" s="78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79">
        <v>2</v>
      </c>
      <c r="L22" s="33" t="s">
        <v>13</v>
      </c>
      <c r="M22" s="76">
        <v>2764152159</v>
      </c>
      <c r="N22" s="34">
        <v>6911466.5</v>
      </c>
      <c r="O22" s="34">
        <v>3106104.6978200004</v>
      </c>
      <c r="P22" s="35">
        <f t="shared" si="0"/>
        <v>44.94132609656721</v>
      </c>
      <c r="Q22" s="34">
        <v>3266635.9395100004</v>
      </c>
      <c r="R22" s="36">
        <f t="shared" si="4"/>
        <v>95.08573209066941</v>
      </c>
      <c r="S22" s="86">
        <v>7447100</v>
      </c>
      <c r="T22" s="34">
        <v>3152845.691</v>
      </c>
      <c r="U22" s="35">
        <f t="shared" si="1"/>
        <v>42.3365563910784</v>
      </c>
      <c r="V22" s="34">
        <v>2948293.93646</v>
      </c>
      <c r="W22" s="36">
        <f t="shared" si="5"/>
        <v>106.93797019389473</v>
      </c>
      <c r="X22" s="37"/>
      <c r="Y22" s="34"/>
      <c r="Z22" s="38">
        <f>N22-S22</f>
        <v>-535633.5</v>
      </c>
      <c r="AA22" s="38">
        <f t="shared" si="2"/>
        <v>-46740.99317999976</v>
      </c>
      <c r="AB22" s="38">
        <f t="shared" si="3"/>
        <v>-46740.99317999976</v>
      </c>
      <c r="AC22" s="39">
        <f t="shared" si="6"/>
        <v>318342.0030500004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77">
        <v>-156394000</v>
      </c>
      <c r="AJ22" s="78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79">
        <v>3</v>
      </c>
      <c r="L23" s="33" t="s">
        <v>14</v>
      </c>
      <c r="M23" s="76">
        <v>303198522</v>
      </c>
      <c r="N23" s="34">
        <v>623651.6338</v>
      </c>
      <c r="O23" s="34">
        <v>329121.15806</v>
      </c>
      <c r="P23" s="35">
        <f t="shared" si="0"/>
        <v>52.77323752919831</v>
      </c>
      <c r="Q23" s="34">
        <v>324903.22702999995</v>
      </c>
      <c r="R23" s="36">
        <f t="shared" si="4"/>
        <v>101.29821149163611</v>
      </c>
      <c r="S23" s="86">
        <v>655179.99834</v>
      </c>
      <c r="T23" s="34">
        <v>334904.10043</v>
      </c>
      <c r="U23" s="35">
        <f t="shared" si="1"/>
        <v>51.11634990056647</v>
      </c>
      <c r="V23" s="34">
        <v>293495.32196</v>
      </c>
      <c r="W23" s="36">
        <f t="shared" si="5"/>
        <v>114.10883764465709</v>
      </c>
      <c r="X23" s="37"/>
      <c r="Y23" s="34"/>
      <c r="Z23" s="38">
        <f t="shared" si="2"/>
        <v>-31528.364540000097</v>
      </c>
      <c r="AA23" s="38">
        <f t="shared" si="2"/>
        <v>-5782.942370000004</v>
      </c>
      <c r="AB23" s="38">
        <f t="shared" si="3"/>
        <v>-5782.942370000004</v>
      </c>
      <c r="AC23" s="39">
        <f t="shared" si="6"/>
        <v>31407.90506999998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77">
        <v>-16626000.81</v>
      </c>
      <c r="AJ23" s="78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79">
        <v>32</v>
      </c>
      <c r="L24" s="33" t="s">
        <v>15</v>
      </c>
      <c r="M24" s="76">
        <v>138701520</v>
      </c>
      <c r="N24" s="34">
        <v>230853.08703999998</v>
      </c>
      <c r="O24" s="34">
        <v>112081.0035</v>
      </c>
      <c r="P24" s="35">
        <f t="shared" si="0"/>
        <v>48.55079260022184</v>
      </c>
      <c r="Q24" s="34">
        <v>103413.00890999999</v>
      </c>
      <c r="R24" s="36">
        <f t="shared" si="4"/>
        <v>108.3819189494271</v>
      </c>
      <c r="S24" s="86">
        <v>234252.14844999998</v>
      </c>
      <c r="T24" s="34">
        <v>106832.81873999999</v>
      </c>
      <c r="U24" s="35">
        <f t="shared" si="1"/>
        <v>45.60590775661677</v>
      </c>
      <c r="V24" s="34">
        <v>100385.93041</v>
      </c>
      <c r="W24" s="36">
        <f t="shared" si="5"/>
        <v>106.42210347971013</v>
      </c>
      <c r="X24" s="37"/>
      <c r="Y24" s="34"/>
      <c r="Z24" s="38">
        <f t="shared" si="2"/>
        <v>-3399.061409999995</v>
      </c>
      <c r="AA24" s="38">
        <f t="shared" si="2"/>
        <v>5248.184760000018</v>
      </c>
      <c r="AB24" s="38">
        <f t="shared" si="3"/>
        <v>5248.184760000018</v>
      </c>
      <c r="AC24" s="39">
        <f t="shared" si="6"/>
        <v>3027.0784999999887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77">
        <v>-5631000</v>
      </c>
      <c r="AJ24" s="78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79">
        <v>17</v>
      </c>
      <c r="L25" s="33" t="s">
        <v>16</v>
      </c>
      <c r="M25" s="76">
        <v>225153992</v>
      </c>
      <c r="N25" s="34">
        <v>517039.6742</v>
      </c>
      <c r="O25" s="34">
        <v>279623.46697</v>
      </c>
      <c r="P25" s="35">
        <f t="shared" si="0"/>
        <v>54.08162679249963</v>
      </c>
      <c r="Q25" s="34">
        <v>249322.84477000003</v>
      </c>
      <c r="R25" s="36">
        <f t="shared" si="4"/>
        <v>112.15316720293012</v>
      </c>
      <c r="S25" s="86">
        <v>526137.98552</v>
      </c>
      <c r="T25" s="34">
        <v>273096.939</v>
      </c>
      <c r="U25" s="35">
        <f t="shared" si="1"/>
        <v>51.905953669186054</v>
      </c>
      <c r="V25" s="34">
        <v>239043.57511</v>
      </c>
      <c r="W25" s="36">
        <f t="shared" si="5"/>
        <v>114.24567210155294</v>
      </c>
      <c r="X25" s="37"/>
      <c r="Y25" s="34"/>
      <c r="Z25" s="38">
        <f t="shared" si="2"/>
        <v>-9098.311319999979</v>
      </c>
      <c r="AA25" s="38">
        <f t="shared" si="2"/>
        <v>6526.527969999996</v>
      </c>
      <c r="AB25" s="38">
        <f t="shared" si="3"/>
        <v>6526.527969999996</v>
      </c>
      <c r="AC25" s="39">
        <f t="shared" si="6"/>
        <v>10279.26966000002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77">
        <v>-14625804.67</v>
      </c>
      <c r="AJ25" s="78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79">
        <v>33</v>
      </c>
      <c r="L26" s="33" t="s">
        <v>17</v>
      </c>
      <c r="M26" s="76">
        <v>63290100</v>
      </c>
      <c r="N26" s="34">
        <v>129419.29462</v>
      </c>
      <c r="O26" s="34">
        <v>63639.60023</v>
      </c>
      <c r="P26" s="35">
        <f t="shared" si="0"/>
        <v>49.173193546494076</v>
      </c>
      <c r="Q26" s="34">
        <v>64814.510579999995</v>
      </c>
      <c r="R26" s="36">
        <f t="shared" si="4"/>
        <v>98.18727266550934</v>
      </c>
      <c r="S26" s="86">
        <v>170015.48419</v>
      </c>
      <c r="T26" s="34">
        <v>74518.79312</v>
      </c>
      <c r="U26" s="35">
        <f t="shared" si="1"/>
        <v>43.83059194580294</v>
      </c>
      <c r="V26" s="34">
        <v>67508.96508</v>
      </c>
      <c r="W26" s="36">
        <f t="shared" si="5"/>
        <v>110.38355132787648</v>
      </c>
      <c r="X26" s="37"/>
      <c r="Y26" s="34"/>
      <c r="Z26" s="38">
        <f>N26-S26</f>
        <v>-40596.18956999999</v>
      </c>
      <c r="AA26" s="38">
        <f t="shared" si="2"/>
        <v>-10879.192890000006</v>
      </c>
      <c r="AB26" s="38">
        <f t="shared" si="3"/>
        <v>-10879.192890000006</v>
      </c>
      <c r="AC26" s="39">
        <f t="shared" si="6"/>
        <v>-2694.4545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77">
        <v>-2541500</v>
      </c>
      <c r="AJ26" s="78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79">
        <v>4</v>
      </c>
      <c r="L27" s="33" t="s">
        <v>18</v>
      </c>
      <c r="M27" s="76">
        <v>223646059</v>
      </c>
      <c r="N27" s="34">
        <v>652143.5425</v>
      </c>
      <c r="O27" s="34">
        <v>280535.55363</v>
      </c>
      <c r="P27" s="87">
        <f t="shared" si="0"/>
        <v>43.017454800604725</v>
      </c>
      <c r="Q27" s="34">
        <v>356922.66905</v>
      </c>
      <c r="R27" s="36">
        <f t="shared" si="4"/>
        <v>78.59841303346882</v>
      </c>
      <c r="S27" s="86">
        <v>800379.84292</v>
      </c>
      <c r="T27" s="34">
        <v>400588.36360000004</v>
      </c>
      <c r="U27" s="35">
        <f t="shared" si="1"/>
        <v>50.0497816309999</v>
      </c>
      <c r="V27" s="34">
        <v>368135.38651</v>
      </c>
      <c r="W27" s="36">
        <f t="shared" si="5"/>
        <v>108.81550056832651</v>
      </c>
      <c r="X27" s="37"/>
      <c r="Y27" s="34"/>
      <c r="Z27" s="38">
        <f t="shared" si="2"/>
        <v>-148236.30041999999</v>
      </c>
      <c r="AA27" s="38">
        <f t="shared" si="2"/>
        <v>-120052.80997000006</v>
      </c>
      <c r="AB27" s="38">
        <f t="shared" si="3"/>
        <v>-120052.80997000006</v>
      </c>
      <c r="AC27" s="39">
        <f t="shared" si="6"/>
        <v>-11212.717459999956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77">
        <v>-12261715</v>
      </c>
      <c r="AJ27" s="78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79">
        <v>18</v>
      </c>
      <c r="L28" s="33" t="s">
        <v>19</v>
      </c>
      <c r="M28" s="76">
        <v>120215183</v>
      </c>
      <c r="N28" s="34">
        <v>232541.1427</v>
      </c>
      <c r="O28" s="34">
        <v>105934.69831</v>
      </c>
      <c r="P28" s="35">
        <f t="shared" si="0"/>
        <v>45.5552497420492</v>
      </c>
      <c r="Q28" s="34">
        <v>97651.66889</v>
      </c>
      <c r="R28" s="36">
        <f t="shared" si="4"/>
        <v>108.48222003182603</v>
      </c>
      <c r="S28" s="86">
        <v>231085.10946</v>
      </c>
      <c r="T28" s="34">
        <v>106175.11856999999</v>
      </c>
      <c r="U28" s="35">
        <f t="shared" si="1"/>
        <v>45.94632636352474</v>
      </c>
      <c r="V28" s="34">
        <v>94743.97726</v>
      </c>
      <c r="W28" s="36">
        <f t="shared" si="5"/>
        <v>112.06529601204119</v>
      </c>
      <c r="X28" s="37"/>
      <c r="Y28" s="34"/>
      <c r="Z28" s="38">
        <f t="shared" si="2"/>
        <v>1456.0332399999897</v>
      </c>
      <c r="AA28" s="38">
        <f t="shared" si="2"/>
        <v>-240.4202599999844</v>
      </c>
      <c r="AB28" s="38">
        <f t="shared" si="3"/>
        <v>-240.4202599999844</v>
      </c>
      <c r="AC28" s="39">
        <f t="shared" si="6"/>
        <v>2907.691630000001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77">
        <v>-3807293.57</v>
      </c>
      <c r="AJ28" s="78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79">
        <v>5</v>
      </c>
      <c r="L29" s="33" t="s">
        <v>20</v>
      </c>
      <c r="M29" s="76">
        <v>161865000</v>
      </c>
      <c r="N29" s="34">
        <v>388231.50899</v>
      </c>
      <c r="O29" s="34">
        <v>224727.90157</v>
      </c>
      <c r="P29" s="35">
        <f t="shared" si="0"/>
        <v>57.88502384946517</v>
      </c>
      <c r="Q29" s="34">
        <v>210438.9008</v>
      </c>
      <c r="R29" s="36">
        <f t="shared" si="4"/>
        <v>106.79009475704314</v>
      </c>
      <c r="S29" s="86">
        <v>434502.28781</v>
      </c>
      <c r="T29" s="34">
        <v>204468.06076</v>
      </c>
      <c r="U29" s="35">
        <f t="shared" si="1"/>
        <v>47.057994053511216</v>
      </c>
      <c r="V29" s="34">
        <v>186170.3113</v>
      </c>
      <c r="W29" s="36">
        <f t="shared" si="5"/>
        <v>109.8285002223123</v>
      </c>
      <c r="X29" s="37"/>
      <c r="Y29" s="34"/>
      <c r="Z29" s="38">
        <f t="shared" si="2"/>
        <v>-46270.77882000001</v>
      </c>
      <c r="AA29" s="38">
        <f t="shared" si="2"/>
        <v>20259.840809999994</v>
      </c>
      <c r="AB29" s="38">
        <f t="shared" si="3"/>
        <v>20259.840809999994</v>
      </c>
      <c r="AC29" s="39">
        <f t="shared" si="6"/>
        <v>24268.589500000002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77">
        <v>-6000000</v>
      </c>
      <c r="AJ29" s="78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79">
        <v>34</v>
      </c>
      <c r="L30" s="33" t="s">
        <v>21</v>
      </c>
      <c r="M30" s="76">
        <v>62084688</v>
      </c>
      <c r="N30" s="34">
        <v>133193.02895</v>
      </c>
      <c r="O30" s="34">
        <v>67840.77105</v>
      </c>
      <c r="P30" s="35">
        <f t="shared" si="0"/>
        <v>50.934175448076246</v>
      </c>
      <c r="Q30" s="34">
        <v>70967.83469</v>
      </c>
      <c r="R30" s="36">
        <f t="shared" si="4"/>
        <v>95.59368881175597</v>
      </c>
      <c r="S30" s="86">
        <v>145437.18912</v>
      </c>
      <c r="T30" s="34">
        <v>65228.285670000005</v>
      </c>
      <c r="U30" s="35">
        <f t="shared" si="1"/>
        <v>44.849798091312294</v>
      </c>
      <c r="V30" s="34">
        <v>66727.50481</v>
      </c>
      <c r="W30" s="36">
        <f t="shared" si="5"/>
        <v>97.75322163736098</v>
      </c>
      <c r="X30" s="37"/>
      <c r="Y30" s="34"/>
      <c r="Z30" s="38">
        <f t="shared" si="2"/>
        <v>-12244.160169999988</v>
      </c>
      <c r="AA30" s="38">
        <f t="shared" si="2"/>
        <v>2612.485379999991</v>
      </c>
      <c r="AB30" s="38">
        <f t="shared" si="3"/>
        <v>2612.485379999991</v>
      </c>
      <c r="AC30" s="39">
        <f t="shared" si="6"/>
        <v>4240.329880000005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77">
        <v>-3663000</v>
      </c>
      <c r="AJ30" s="78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79">
        <v>35</v>
      </c>
      <c r="L31" s="33" t="s">
        <v>22</v>
      </c>
      <c r="M31" s="76">
        <v>166083443</v>
      </c>
      <c r="N31" s="34">
        <v>298813.24491</v>
      </c>
      <c r="O31" s="34">
        <v>161172.30591999998</v>
      </c>
      <c r="P31" s="87">
        <f t="shared" si="0"/>
        <v>53.93747053231984</v>
      </c>
      <c r="Q31" s="34">
        <v>196742.30924</v>
      </c>
      <c r="R31" s="36">
        <f t="shared" si="4"/>
        <v>81.92051142562872</v>
      </c>
      <c r="S31" s="86">
        <v>354486.40443</v>
      </c>
      <c r="T31" s="34">
        <v>163022.27215</v>
      </c>
      <c r="U31" s="35">
        <f t="shared" si="1"/>
        <v>45.988300288168546</v>
      </c>
      <c r="V31" s="34">
        <v>169796.30769</v>
      </c>
      <c r="W31" s="36">
        <f t="shared" si="5"/>
        <v>96.01049302416666</v>
      </c>
      <c r="X31" s="37"/>
      <c r="Y31" s="34"/>
      <c r="Z31" s="38">
        <f t="shared" si="2"/>
        <v>-55673.15951999999</v>
      </c>
      <c r="AA31" s="38">
        <f t="shared" si="2"/>
        <v>-1849.96623000002</v>
      </c>
      <c r="AB31" s="38">
        <f t="shared" si="3"/>
        <v>-1849.96623000002</v>
      </c>
      <c r="AC31" s="39">
        <f t="shared" si="6"/>
        <v>26946.001550000015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77">
        <v>-18334643.55</v>
      </c>
      <c r="AJ31" s="78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0">
        <v>36</v>
      </c>
      <c r="L32" s="33" t="s">
        <v>23</v>
      </c>
      <c r="M32" s="76">
        <v>133406602</v>
      </c>
      <c r="N32" s="34">
        <v>392669.96632999997</v>
      </c>
      <c r="O32" s="34">
        <v>201383.31206</v>
      </c>
      <c r="P32" s="35">
        <f t="shared" si="0"/>
        <v>51.28564171642233</v>
      </c>
      <c r="Q32" s="34">
        <v>180971.85932</v>
      </c>
      <c r="R32" s="36">
        <f t="shared" si="4"/>
        <v>111.27879926564044</v>
      </c>
      <c r="S32" s="86">
        <v>401876.91546</v>
      </c>
      <c r="T32" s="34">
        <v>183517.38926</v>
      </c>
      <c r="U32" s="35">
        <f t="shared" si="1"/>
        <v>45.66507360840586</v>
      </c>
      <c r="V32" s="34">
        <v>188827.52051</v>
      </c>
      <c r="W32" s="36">
        <f t="shared" si="5"/>
        <v>97.18784039759777</v>
      </c>
      <c r="X32" s="37"/>
      <c r="Y32" s="34"/>
      <c r="Z32" s="38">
        <f t="shared" si="2"/>
        <v>-9206.949130000023</v>
      </c>
      <c r="AA32" s="38">
        <f t="shared" si="2"/>
        <v>17865.9228</v>
      </c>
      <c r="AB32" s="38">
        <f t="shared" si="3"/>
        <v>17865.9228</v>
      </c>
      <c r="AC32" s="39">
        <f t="shared" si="6"/>
        <v>-7855.661190000013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77">
        <v>-34393624.21</v>
      </c>
      <c r="AJ32" s="78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5">
        <v>6</v>
      </c>
      <c r="L33" s="33" t="s">
        <v>24</v>
      </c>
      <c r="M33" s="76">
        <v>279157347</v>
      </c>
      <c r="N33" s="34">
        <v>1145393.19075</v>
      </c>
      <c r="O33" s="34">
        <v>503067.10112999997</v>
      </c>
      <c r="P33" s="35">
        <f t="shared" si="0"/>
        <v>43.920909011218505</v>
      </c>
      <c r="Q33" s="34">
        <v>502447.07363</v>
      </c>
      <c r="R33" s="36">
        <f t="shared" si="4"/>
        <v>100.12340155461956</v>
      </c>
      <c r="S33" s="86">
        <v>1187321.80571</v>
      </c>
      <c r="T33" s="34">
        <v>463750.23183</v>
      </c>
      <c r="U33" s="35">
        <f t="shared" si="1"/>
        <v>39.058512157340914</v>
      </c>
      <c r="V33" s="34">
        <v>473789.65963999997</v>
      </c>
      <c r="W33" s="36">
        <f t="shared" si="5"/>
        <v>97.8810369526367</v>
      </c>
      <c r="X33" s="37"/>
      <c r="Y33" s="34"/>
      <c r="Z33" s="38">
        <f t="shared" si="2"/>
        <v>-41928.61495999992</v>
      </c>
      <c r="AA33" s="38">
        <f t="shared" si="2"/>
        <v>39316.86929999996</v>
      </c>
      <c r="AB33" s="38">
        <f t="shared" si="3"/>
        <v>39316.86929999996</v>
      </c>
      <c r="AC33" s="39">
        <f t="shared" si="6"/>
        <v>28657.41399000003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77">
        <v>-27255700</v>
      </c>
      <c r="AJ33" s="78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79">
        <v>19</v>
      </c>
      <c r="L34" s="33" t="s">
        <v>25</v>
      </c>
      <c r="M34" s="76">
        <v>181823519</v>
      </c>
      <c r="N34" s="34">
        <v>383898.64298</v>
      </c>
      <c r="O34" s="34">
        <v>194738.02578999999</v>
      </c>
      <c r="P34" s="87">
        <f t="shared" si="0"/>
        <v>50.72641681625982</v>
      </c>
      <c r="Q34" s="34">
        <v>206042.68665000002</v>
      </c>
      <c r="R34" s="36">
        <f t="shared" si="4"/>
        <v>94.51343746104271</v>
      </c>
      <c r="S34" s="86">
        <v>434539.06305</v>
      </c>
      <c r="T34" s="34">
        <v>217965.50346</v>
      </c>
      <c r="U34" s="35">
        <f t="shared" si="1"/>
        <v>50.16016326129923</v>
      </c>
      <c r="V34" s="34">
        <v>213077.3875</v>
      </c>
      <c r="W34" s="36">
        <f t="shared" si="5"/>
        <v>102.29405664174477</v>
      </c>
      <c r="X34" s="37"/>
      <c r="Y34" s="34"/>
      <c r="Z34" s="38">
        <f t="shared" si="2"/>
        <v>-50640.42006999999</v>
      </c>
      <c r="AA34" s="38">
        <f t="shared" si="2"/>
        <v>-23227.477670000022</v>
      </c>
      <c r="AB34" s="38">
        <f t="shared" si="3"/>
        <v>-23227.477670000022</v>
      </c>
      <c r="AC34" s="39">
        <f t="shared" si="6"/>
        <v>-7034.700849999994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77">
        <v>-40664262</v>
      </c>
      <c r="AJ34" s="78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79">
        <v>20</v>
      </c>
      <c r="L35" s="33" t="s">
        <v>26</v>
      </c>
      <c r="M35" s="76">
        <v>204234533</v>
      </c>
      <c r="N35" s="34">
        <v>427842.57402999996</v>
      </c>
      <c r="O35" s="34">
        <v>214710.41319</v>
      </c>
      <c r="P35" s="35">
        <f t="shared" si="0"/>
        <v>50.184443115973</v>
      </c>
      <c r="Q35" s="34">
        <v>209991.34904</v>
      </c>
      <c r="R35" s="36">
        <f t="shared" si="4"/>
        <v>102.247265980991</v>
      </c>
      <c r="S35" s="86">
        <v>447721.29179000005</v>
      </c>
      <c r="T35" s="34">
        <v>206655.67653</v>
      </c>
      <c r="U35" s="35">
        <f t="shared" si="1"/>
        <v>46.15721439196824</v>
      </c>
      <c r="V35" s="34">
        <v>194861.80176</v>
      </c>
      <c r="W35" s="36">
        <f t="shared" si="5"/>
        <v>106.05243031906572</v>
      </c>
      <c r="X35" s="37"/>
      <c r="Y35" s="34"/>
      <c r="Z35" s="38">
        <f t="shared" si="2"/>
        <v>-19878.717760000087</v>
      </c>
      <c r="AA35" s="38">
        <f t="shared" si="2"/>
        <v>8054.736659999995</v>
      </c>
      <c r="AB35" s="38">
        <f t="shared" si="3"/>
        <v>8054.736659999995</v>
      </c>
      <c r="AC35" s="39">
        <f t="shared" si="6"/>
        <v>15129.547279999999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77">
        <v>-11215236</v>
      </c>
      <c r="AJ35" s="78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79">
        <v>21</v>
      </c>
      <c r="L36" s="33" t="s">
        <v>27</v>
      </c>
      <c r="M36" s="76">
        <v>70208634</v>
      </c>
      <c r="N36" s="34">
        <v>185680.70268000002</v>
      </c>
      <c r="O36" s="34">
        <v>93661.37101</v>
      </c>
      <c r="P36" s="35">
        <f t="shared" si="0"/>
        <v>50.44216747252133</v>
      </c>
      <c r="Q36" s="34">
        <v>86570.32677</v>
      </c>
      <c r="R36" s="36">
        <f t="shared" si="4"/>
        <v>108.19107944323633</v>
      </c>
      <c r="S36" s="86">
        <v>206947.60868</v>
      </c>
      <c r="T36" s="34">
        <v>89803.89169</v>
      </c>
      <c r="U36" s="35">
        <f t="shared" si="1"/>
        <v>43.3945056252679</v>
      </c>
      <c r="V36" s="34">
        <v>82119.60882</v>
      </c>
      <c r="W36" s="36">
        <f t="shared" si="5"/>
        <v>109.35742751386381</v>
      </c>
      <c r="X36" s="37"/>
      <c r="Y36" s="34"/>
      <c r="Z36" s="38">
        <f t="shared" si="2"/>
        <v>-21266.905999999988</v>
      </c>
      <c r="AA36" s="38">
        <f t="shared" si="2"/>
        <v>3857.4793199999986</v>
      </c>
      <c r="AB36" s="38">
        <f t="shared" si="3"/>
        <v>3857.4793199999986</v>
      </c>
      <c r="AC36" s="39">
        <f t="shared" si="6"/>
        <v>4450.717950000006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77">
        <v>-45170533.85</v>
      </c>
      <c r="AJ36" s="78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79">
        <v>22</v>
      </c>
      <c r="L37" s="33" t="s">
        <v>28</v>
      </c>
      <c r="M37" s="76">
        <v>112880975</v>
      </c>
      <c r="N37" s="34">
        <v>268371.39477</v>
      </c>
      <c r="O37" s="34">
        <v>154064.61193</v>
      </c>
      <c r="P37" s="35">
        <f t="shared" si="0"/>
        <v>57.407240463178525</v>
      </c>
      <c r="Q37" s="34">
        <v>129547.75020000001</v>
      </c>
      <c r="R37" s="36">
        <f t="shared" si="4"/>
        <v>118.92496140778212</v>
      </c>
      <c r="S37" s="86">
        <v>288763.44325</v>
      </c>
      <c r="T37" s="34">
        <v>129048.71772</v>
      </c>
      <c r="U37" s="35">
        <f t="shared" si="1"/>
        <v>44.69011598821901</v>
      </c>
      <c r="V37" s="34">
        <v>114712.68905</v>
      </c>
      <c r="W37" s="36">
        <f t="shared" si="5"/>
        <v>112.49733467912284</v>
      </c>
      <c r="X37" s="37"/>
      <c r="Y37" s="34"/>
      <c r="Z37" s="38">
        <f t="shared" si="2"/>
        <v>-20392.048479999998</v>
      </c>
      <c r="AA37" s="38">
        <f t="shared" si="2"/>
        <v>25015.894210000013</v>
      </c>
      <c r="AB37" s="38">
        <f t="shared" si="3"/>
        <v>25015.894210000013</v>
      </c>
      <c r="AC37" s="39">
        <f t="shared" si="6"/>
        <v>14835.061150000009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77">
        <v>-9159193.91</v>
      </c>
      <c r="AJ37" s="78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79">
        <v>7</v>
      </c>
      <c r="L38" s="33" t="s">
        <v>29</v>
      </c>
      <c r="M38" s="76">
        <v>543183205</v>
      </c>
      <c r="N38" s="34">
        <v>1837755.0598</v>
      </c>
      <c r="O38" s="34">
        <v>876000.56883</v>
      </c>
      <c r="P38" s="35">
        <f t="shared" si="0"/>
        <v>47.666883797089575</v>
      </c>
      <c r="Q38" s="34">
        <v>824811.70585</v>
      </c>
      <c r="R38" s="36">
        <f t="shared" si="4"/>
        <v>106.20612712173477</v>
      </c>
      <c r="S38" s="86">
        <v>1892964.0108</v>
      </c>
      <c r="T38" s="34">
        <v>892572.39946</v>
      </c>
      <c r="U38" s="35">
        <f t="shared" si="1"/>
        <v>47.15210613448394</v>
      </c>
      <c r="V38" s="34">
        <v>803056.27309</v>
      </c>
      <c r="W38" s="36">
        <f t="shared" si="5"/>
        <v>111.14693071577162</v>
      </c>
      <c r="X38" s="37"/>
      <c r="Y38" s="34"/>
      <c r="Z38" s="38">
        <f t="shared" si="2"/>
        <v>-55208.95100000012</v>
      </c>
      <c r="AA38" s="38">
        <f t="shared" si="2"/>
        <v>-16571.830629999982</v>
      </c>
      <c r="AB38" s="38">
        <f t="shared" si="3"/>
        <v>-16571.830629999982</v>
      </c>
      <c r="AC38" s="39">
        <f t="shared" si="6"/>
        <v>21755.432759999996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77">
        <v>-162491398</v>
      </c>
      <c r="AJ38" s="78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79">
        <v>23</v>
      </c>
      <c r="L39" s="33" t="s">
        <v>30</v>
      </c>
      <c r="M39" s="76">
        <v>92988899</v>
      </c>
      <c r="N39" s="34">
        <v>192638.14395</v>
      </c>
      <c r="O39" s="34">
        <v>101253.50669</v>
      </c>
      <c r="P39" s="35">
        <f t="shared" si="0"/>
        <v>52.56150449429203</v>
      </c>
      <c r="Q39" s="34">
        <v>92553.35767</v>
      </c>
      <c r="R39" s="36">
        <f t="shared" si="4"/>
        <v>109.40014413201568</v>
      </c>
      <c r="S39" s="86">
        <v>191630.87456</v>
      </c>
      <c r="T39" s="34">
        <v>93021.74304</v>
      </c>
      <c r="U39" s="35">
        <f t="shared" si="1"/>
        <v>48.54214815518922</v>
      </c>
      <c r="V39" s="34">
        <v>84062.85322</v>
      </c>
      <c r="W39" s="36">
        <f t="shared" si="5"/>
        <v>110.65737061833218</v>
      </c>
      <c r="X39" s="37"/>
      <c r="Y39" s="34"/>
      <c r="Z39" s="38">
        <f t="shared" si="2"/>
        <v>1007.2693900000013</v>
      </c>
      <c r="AA39" s="38">
        <f t="shared" si="2"/>
        <v>8231.763649999994</v>
      </c>
      <c r="AB39" s="38">
        <f t="shared" si="3"/>
        <v>8231.763649999994</v>
      </c>
      <c r="AC39" s="39">
        <f t="shared" si="6"/>
        <v>8490.504449999993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77">
        <v>-7481139.55</v>
      </c>
      <c r="AJ39" s="78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79">
        <v>8</v>
      </c>
      <c r="L40" s="33" t="s">
        <v>31</v>
      </c>
      <c r="M40" s="76">
        <v>112007252</v>
      </c>
      <c r="N40" s="34">
        <v>268680.04674</v>
      </c>
      <c r="O40" s="34">
        <v>147327.77901</v>
      </c>
      <c r="P40" s="35">
        <f t="shared" si="0"/>
        <v>54.83391148601673</v>
      </c>
      <c r="Q40" s="34">
        <v>114510.89344</v>
      </c>
      <c r="R40" s="36">
        <f t="shared" si="4"/>
        <v>128.65830890333152</v>
      </c>
      <c r="S40" s="86">
        <v>277686.85642</v>
      </c>
      <c r="T40" s="34">
        <v>138178.08740000002</v>
      </c>
      <c r="U40" s="35">
        <f t="shared" si="1"/>
        <v>49.760398882908</v>
      </c>
      <c r="V40" s="34">
        <v>116692.96387</v>
      </c>
      <c r="W40" s="36">
        <f t="shared" si="5"/>
        <v>118.41167009343869</v>
      </c>
      <c r="X40" s="37"/>
      <c r="Y40" s="34"/>
      <c r="Z40" s="38">
        <f t="shared" si="2"/>
        <v>-9006.809680000006</v>
      </c>
      <c r="AA40" s="38">
        <f t="shared" si="2"/>
        <v>9149.69160999998</v>
      </c>
      <c r="AB40" s="38">
        <f t="shared" si="3"/>
        <v>9149.69160999998</v>
      </c>
      <c r="AC40" s="39">
        <f t="shared" si="6"/>
        <v>-2182.070430000007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77">
        <v>-14212295.09</v>
      </c>
      <c r="AJ40" s="78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79">
        <v>24</v>
      </c>
      <c r="L41" s="33" t="s">
        <v>32</v>
      </c>
      <c r="M41" s="76">
        <v>48866998</v>
      </c>
      <c r="N41" s="34">
        <v>137098.15746000002</v>
      </c>
      <c r="O41" s="34">
        <v>67845.54717</v>
      </c>
      <c r="P41" s="35">
        <f t="shared" si="0"/>
        <v>49.48684098091889</v>
      </c>
      <c r="Q41" s="34">
        <v>61306.08095</v>
      </c>
      <c r="R41" s="36">
        <f t="shared" si="4"/>
        <v>110.66691283909252</v>
      </c>
      <c r="S41" s="86">
        <v>137800.57625</v>
      </c>
      <c r="T41" s="34">
        <v>66147.9286</v>
      </c>
      <c r="U41" s="35">
        <f t="shared" si="1"/>
        <v>48.00265020662422</v>
      </c>
      <c r="V41" s="34">
        <v>57665.279200000004</v>
      </c>
      <c r="W41" s="36">
        <f t="shared" si="5"/>
        <v>114.71015057532227</v>
      </c>
      <c r="X41" s="37"/>
      <c r="Y41" s="34"/>
      <c r="Z41" s="38">
        <f t="shared" si="2"/>
        <v>-702.4187899999961</v>
      </c>
      <c r="AA41" s="38">
        <f t="shared" si="2"/>
        <v>1697.618570000006</v>
      </c>
      <c r="AB41" s="38">
        <f t="shared" si="3"/>
        <v>1697.618570000006</v>
      </c>
      <c r="AC41" s="39">
        <f t="shared" si="6"/>
        <v>3640.8017499999987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77">
        <v>-4218026.19</v>
      </c>
      <c r="AJ41" s="78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79">
        <v>9</v>
      </c>
      <c r="L42" s="33" t="s">
        <v>33</v>
      </c>
      <c r="M42" s="76">
        <v>165535080</v>
      </c>
      <c r="N42" s="34">
        <v>505365.23642000003</v>
      </c>
      <c r="O42" s="34">
        <v>194068.99121</v>
      </c>
      <c r="P42" s="87">
        <f t="shared" si="0"/>
        <v>38.40172952630891</v>
      </c>
      <c r="Q42" s="34">
        <v>247947.96429</v>
      </c>
      <c r="R42" s="88">
        <f t="shared" si="4"/>
        <v>78.27004821988248</v>
      </c>
      <c r="S42" s="86">
        <v>592197.61266</v>
      </c>
      <c r="T42" s="34">
        <v>235810.76728</v>
      </c>
      <c r="U42" s="35">
        <f t="shared" si="1"/>
        <v>39.81960788744123</v>
      </c>
      <c r="V42" s="34">
        <v>264472.21885</v>
      </c>
      <c r="W42" s="36">
        <f t="shared" si="5"/>
        <v>89.16277418678298</v>
      </c>
      <c r="X42" s="37"/>
      <c r="Y42" s="34"/>
      <c r="Z42" s="38">
        <f t="shared" si="2"/>
        <v>-86832.37623999995</v>
      </c>
      <c r="AA42" s="38">
        <f t="shared" si="2"/>
        <v>-41741.77606999999</v>
      </c>
      <c r="AB42" s="38">
        <f t="shared" si="3"/>
        <v>-41741.77606999999</v>
      </c>
      <c r="AC42" s="39">
        <f t="shared" si="6"/>
        <v>-16524.25456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77">
        <v>-14086675.34</v>
      </c>
      <c r="AJ42" s="78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79">
        <v>25</v>
      </c>
      <c r="L43" s="33" t="s">
        <v>34</v>
      </c>
      <c r="M43" s="76">
        <v>159523300.17</v>
      </c>
      <c r="N43" s="34">
        <v>311056.63597</v>
      </c>
      <c r="O43" s="34">
        <v>150882.62393</v>
      </c>
      <c r="P43" s="87">
        <f t="shared" si="0"/>
        <v>48.506479683189255</v>
      </c>
      <c r="Q43" s="34">
        <v>186012.63679</v>
      </c>
      <c r="R43" s="88">
        <f t="shared" si="4"/>
        <v>81.11417940940206</v>
      </c>
      <c r="S43" s="86">
        <v>372678.07766</v>
      </c>
      <c r="T43" s="34">
        <v>145367.56014</v>
      </c>
      <c r="U43" s="35">
        <f t="shared" si="1"/>
        <v>39.00620102280904</v>
      </c>
      <c r="V43" s="34">
        <v>148555.42791</v>
      </c>
      <c r="W43" s="36">
        <f t="shared" si="5"/>
        <v>97.85408866249483</v>
      </c>
      <c r="X43" s="37"/>
      <c r="Y43" s="34"/>
      <c r="Z43" s="38">
        <f t="shared" si="2"/>
        <v>-61621.44169000001</v>
      </c>
      <c r="AA43" s="38">
        <f t="shared" si="2"/>
        <v>5515.063790000015</v>
      </c>
      <c r="AB43" s="38">
        <f t="shared" si="3"/>
        <v>5515.063790000015</v>
      </c>
      <c r="AC43" s="39">
        <f t="shared" si="6"/>
        <v>37457.20887999999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77">
        <v>-8163000</v>
      </c>
      <c r="AJ43" s="78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79">
        <v>26</v>
      </c>
      <c r="L44" s="33" t="s">
        <v>35</v>
      </c>
      <c r="M44" s="76">
        <v>58640590</v>
      </c>
      <c r="N44" s="34">
        <v>115332.21685</v>
      </c>
      <c r="O44" s="34">
        <v>62213.32359</v>
      </c>
      <c r="P44" s="35">
        <f t="shared" si="0"/>
        <v>53.942710275754145</v>
      </c>
      <c r="Q44" s="34">
        <v>61541.10085</v>
      </c>
      <c r="R44" s="88">
        <f t="shared" si="4"/>
        <v>101.09231510440229</v>
      </c>
      <c r="S44" s="86">
        <v>128944.56048999999</v>
      </c>
      <c r="T44" s="34">
        <v>63886.2692</v>
      </c>
      <c r="U44" s="35">
        <f t="shared" si="1"/>
        <v>49.545532558509564</v>
      </c>
      <c r="V44" s="34">
        <v>56663.56951</v>
      </c>
      <c r="W44" s="36">
        <f t="shared" si="5"/>
        <v>112.74663730587136</v>
      </c>
      <c r="X44" s="37"/>
      <c r="Y44" s="34"/>
      <c r="Z44" s="38">
        <f t="shared" si="2"/>
        <v>-13612.343639999992</v>
      </c>
      <c r="AA44" s="38">
        <f t="shared" si="2"/>
        <v>-1672.9456100000025</v>
      </c>
      <c r="AB44" s="38">
        <f t="shared" si="3"/>
        <v>-1672.9456100000025</v>
      </c>
      <c r="AC44" s="39">
        <f t="shared" si="6"/>
        <v>4877.531340000001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77">
        <v>-1579930.06</v>
      </c>
      <c r="AJ44" s="78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79">
        <v>37</v>
      </c>
      <c r="L45" s="33" t="s">
        <v>36</v>
      </c>
      <c r="M45" s="76">
        <v>290672120</v>
      </c>
      <c r="N45" s="34">
        <v>438210.0429</v>
      </c>
      <c r="O45" s="34">
        <v>180639.93000999998</v>
      </c>
      <c r="P45" s="87">
        <f t="shared" si="0"/>
        <v>41.22222503495252</v>
      </c>
      <c r="Q45" s="34">
        <v>207090.65464</v>
      </c>
      <c r="R45" s="88">
        <f t="shared" si="4"/>
        <v>87.22746582844061</v>
      </c>
      <c r="S45" s="86">
        <v>489307.61202</v>
      </c>
      <c r="T45" s="34">
        <v>252135.25976</v>
      </c>
      <c r="U45" s="35">
        <f t="shared" si="1"/>
        <v>51.52898781180093</v>
      </c>
      <c r="V45" s="34">
        <v>249776.23616</v>
      </c>
      <c r="W45" s="36">
        <f t="shared" si="5"/>
        <v>100.94445477931248</v>
      </c>
      <c r="X45" s="37"/>
      <c r="Y45" s="34"/>
      <c r="Z45" s="38">
        <f t="shared" si="2"/>
        <v>-51097.56912</v>
      </c>
      <c r="AA45" s="38">
        <f t="shared" si="2"/>
        <v>-71495.32975</v>
      </c>
      <c r="AB45" s="38">
        <f t="shared" si="3"/>
        <v>-71495.32975</v>
      </c>
      <c r="AC45" s="39">
        <f t="shared" si="6"/>
        <v>-42685.58152000001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77">
        <v>-14439646</v>
      </c>
      <c r="AJ45" s="78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0">
        <v>38</v>
      </c>
      <c r="L46" s="33" t="s">
        <v>37</v>
      </c>
      <c r="M46" s="76">
        <v>136996878</v>
      </c>
      <c r="N46" s="34">
        <v>279575.42960000003</v>
      </c>
      <c r="O46" s="34">
        <v>149766.03018</v>
      </c>
      <c r="P46" s="87">
        <f t="shared" si="0"/>
        <v>53.56909596607841</v>
      </c>
      <c r="Q46" s="34">
        <v>149661.19212</v>
      </c>
      <c r="R46" s="88">
        <f t="shared" si="4"/>
        <v>100.07005026387598</v>
      </c>
      <c r="S46" s="86">
        <v>288107.80951</v>
      </c>
      <c r="T46" s="34">
        <v>141794.21962000002</v>
      </c>
      <c r="U46" s="35">
        <f t="shared" si="1"/>
        <v>49.21568070687041</v>
      </c>
      <c r="V46" s="34">
        <v>136286.06991999998</v>
      </c>
      <c r="W46" s="36">
        <f t="shared" si="5"/>
        <v>104.04160873024904</v>
      </c>
      <c r="X46" s="37"/>
      <c r="Y46" s="34"/>
      <c r="Z46" s="38">
        <f t="shared" si="2"/>
        <v>-8532.37990999996</v>
      </c>
      <c r="AA46" s="38">
        <f t="shared" si="2"/>
        <v>7971.8105599999835</v>
      </c>
      <c r="AB46" s="38">
        <f t="shared" si="3"/>
        <v>7971.8105599999835</v>
      </c>
      <c r="AC46" s="39">
        <f t="shared" si="6"/>
        <v>13375.122200000013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77">
        <v>-3662640</v>
      </c>
      <c r="AJ46" s="78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5">
        <v>39</v>
      </c>
      <c r="L47" s="33" t="s">
        <v>38</v>
      </c>
      <c r="M47" s="76">
        <v>265453724</v>
      </c>
      <c r="N47" s="34">
        <v>446486.32852</v>
      </c>
      <c r="O47" s="34">
        <v>231190.15453</v>
      </c>
      <c r="P47" s="87">
        <f t="shared" si="0"/>
        <v>51.77989554491903</v>
      </c>
      <c r="Q47" s="34">
        <v>377695.30795</v>
      </c>
      <c r="R47" s="88">
        <f t="shared" si="4"/>
        <v>61.21075630640489</v>
      </c>
      <c r="S47" s="86">
        <v>568112.0540199999</v>
      </c>
      <c r="T47" s="34">
        <v>256181.63595</v>
      </c>
      <c r="U47" s="35">
        <f t="shared" si="1"/>
        <v>45.09350472978722</v>
      </c>
      <c r="V47" s="34">
        <v>317563.45893</v>
      </c>
      <c r="W47" s="36">
        <f t="shared" si="5"/>
        <v>80.67100566708139</v>
      </c>
      <c r="X47" s="37"/>
      <c r="Y47" s="34"/>
      <c r="Z47" s="38">
        <f t="shared" si="2"/>
        <v>-121625.72549999994</v>
      </c>
      <c r="AA47" s="38">
        <f t="shared" si="2"/>
        <v>-24991.481419999996</v>
      </c>
      <c r="AB47" s="38">
        <f t="shared" si="3"/>
        <v>-24991.481419999996</v>
      </c>
      <c r="AC47" s="39">
        <f t="shared" si="6"/>
        <v>60131.849019999965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77">
        <v>-37822986.5</v>
      </c>
      <c r="AJ47" s="78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79">
        <v>40</v>
      </c>
      <c r="L48" s="33" t="s">
        <v>39</v>
      </c>
      <c r="M48" s="76">
        <v>65684273</v>
      </c>
      <c r="N48" s="34">
        <v>162121.00001</v>
      </c>
      <c r="O48" s="34">
        <v>76418.83364</v>
      </c>
      <c r="P48" s="87">
        <f t="shared" si="0"/>
        <v>47.13691232800582</v>
      </c>
      <c r="Q48" s="34">
        <v>146681.43427</v>
      </c>
      <c r="R48" s="36">
        <f t="shared" si="4"/>
        <v>52.09850450421287</v>
      </c>
      <c r="S48" s="86">
        <v>201883.47977</v>
      </c>
      <c r="T48" s="34">
        <v>93507.26302</v>
      </c>
      <c r="U48" s="35">
        <f t="shared" si="1"/>
        <v>46.3174416879133</v>
      </c>
      <c r="V48" s="34">
        <v>162719.45328</v>
      </c>
      <c r="W48" s="36">
        <f t="shared" si="5"/>
        <v>57.465325217813444</v>
      </c>
      <c r="X48" s="37"/>
      <c r="Y48" s="34"/>
      <c r="Z48" s="38">
        <f t="shared" si="2"/>
        <v>-39762.47976000002</v>
      </c>
      <c r="AA48" s="38">
        <f t="shared" si="2"/>
        <v>-17088.42938</v>
      </c>
      <c r="AB48" s="38">
        <f t="shared" si="3"/>
        <v>-17088.42938</v>
      </c>
      <c r="AC48" s="39">
        <f t="shared" si="6"/>
        <v>-16038.019009999989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77">
        <v>-4177366.9</v>
      </c>
      <c r="AJ48" s="78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79">
        <v>27</v>
      </c>
      <c r="L49" s="33" t="s">
        <v>40</v>
      </c>
      <c r="M49" s="76">
        <v>101729534</v>
      </c>
      <c r="N49" s="34">
        <v>297219.73385</v>
      </c>
      <c r="O49" s="34">
        <v>147111.3229</v>
      </c>
      <c r="P49" s="87">
        <f t="shared" si="0"/>
        <v>49.49581274244856</v>
      </c>
      <c r="Q49" s="34">
        <v>150107.10939</v>
      </c>
      <c r="R49" s="36">
        <f t="shared" si="4"/>
        <v>98.00423410844819</v>
      </c>
      <c r="S49" s="86">
        <v>297222.29385</v>
      </c>
      <c r="T49" s="34">
        <v>148840.34011000002</v>
      </c>
      <c r="U49" s="35">
        <f t="shared" si="1"/>
        <v>50.077111707211195</v>
      </c>
      <c r="V49" s="34">
        <v>144542.47311000002</v>
      </c>
      <c r="W49" s="36">
        <f t="shared" si="5"/>
        <v>102.97342843769472</v>
      </c>
      <c r="X49" s="37"/>
      <c r="Y49" s="34"/>
      <c r="Z49" s="38">
        <f t="shared" si="2"/>
        <v>-2.5599999999976717</v>
      </c>
      <c r="AA49" s="38">
        <f t="shared" si="2"/>
        <v>-1729.01721000002</v>
      </c>
      <c r="AB49" s="38">
        <f t="shared" si="3"/>
        <v>-1729.01721000002</v>
      </c>
      <c r="AC49" s="39">
        <f t="shared" si="6"/>
        <v>5564.636279999977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77">
        <v>-4032000</v>
      </c>
      <c r="AJ49" s="78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79">
        <v>41</v>
      </c>
      <c r="L50" s="33" t="s">
        <v>41</v>
      </c>
      <c r="M50" s="76">
        <v>109389694</v>
      </c>
      <c r="N50" s="34">
        <v>367466.3574</v>
      </c>
      <c r="O50" s="34">
        <v>191363.04291999998</v>
      </c>
      <c r="P50" s="87">
        <f t="shared" si="0"/>
        <v>52.07634360706784</v>
      </c>
      <c r="Q50" s="34">
        <v>155425.23215999999</v>
      </c>
      <c r="R50" s="36">
        <f t="shared" si="4"/>
        <v>123.12225001086337</v>
      </c>
      <c r="S50" s="86">
        <v>407478.5424</v>
      </c>
      <c r="T50" s="34">
        <v>163019.51712</v>
      </c>
      <c r="U50" s="35">
        <f t="shared" si="1"/>
        <v>40.00689610791148</v>
      </c>
      <c r="V50" s="34">
        <v>144151.63014</v>
      </c>
      <c r="W50" s="36">
        <f t="shared" si="5"/>
        <v>113.08891683130848</v>
      </c>
      <c r="X50" s="37"/>
      <c r="Y50" s="34"/>
      <c r="Z50" s="38">
        <f t="shared" si="2"/>
        <v>-40012.185</v>
      </c>
      <c r="AA50" s="38">
        <f t="shared" si="2"/>
        <v>28343.525799999974</v>
      </c>
      <c r="AB50" s="38">
        <f t="shared" si="3"/>
        <v>28343.525799999974</v>
      </c>
      <c r="AC50" s="39">
        <f t="shared" si="6"/>
        <v>11273.602019999991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77">
        <v>-7354000</v>
      </c>
      <c r="AJ50" s="78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79">
        <v>28</v>
      </c>
      <c r="L51" s="33" t="s">
        <v>42</v>
      </c>
      <c r="M51" s="76">
        <v>67693875</v>
      </c>
      <c r="N51" s="34">
        <v>144521.306</v>
      </c>
      <c r="O51" s="34">
        <v>74815.04334</v>
      </c>
      <c r="P51" s="35">
        <f t="shared" si="0"/>
        <v>51.76748357089992</v>
      </c>
      <c r="Q51" s="34">
        <v>67099.11716</v>
      </c>
      <c r="R51" s="36">
        <f t="shared" si="4"/>
        <v>111.49929612576143</v>
      </c>
      <c r="S51" s="86">
        <v>137721.306</v>
      </c>
      <c r="T51" s="34">
        <v>73810.4364</v>
      </c>
      <c r="U51" s="35">
        <f t="shared" si="1"/>
        <v>53.594057843163355</v>
      </c>
      <c r="V51" s="34">
        <v>67970.81637</v>
      </c>
      <c r="W51" s="36">
        <f t="shared" si="5"/>
        <v>108.5913636791001</v>
      </c>
      <c r="X51" s="37"/>
      <c r="Y51" s="34"/>
      <c r="Z51" s="38">
        <f t="shared" si="2"/>
        <v>6800</v>
      </c>
      <c r="AA51" s="38">
        <f t="shared" si="2"/>
        <v>1004.6069399999978</v>
      </c>
      <c r="AB51" s="38">
        <f t="shared" si="3"/>
        <v>1004.6069399999978</v>
      </c>
      <c r="AC51" s="39">
        <f t="shared" si="6"/>
        <v>-871.6992100000061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77">
        <v>-2110000</v>
      </c>
      <c r="AJ51" s="78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79">
        <v>42</v>
      </c>
      <c r="L52" s="33" t="s">
        <v>43</v>
      </c>
      <c r="M52" s="76">
        <v>122130220</v>
      </c>
      <c r="N52" s="34">
        <v>294225.8996</v>
      </c>
      <c r="O52" s="34">
        <v>152562.25597</v>
      </c>
      <c r="P52" s="35">
        <f t="shared" si="0"/>
        <v>51.85208242286227</v>
      </c>
      <c r="Q52" s="34">
        <v>152637.65581</v>
      </c>
      <c r="R52" s="36">
        <f t="shared" si="4"/>
        <v>99.95060207155313</v>
      </c>
      <c r="S52" s="86">
        <v>304534.88588</v>
      </c>
      <c r="T52" s="34">
        <v>156826.01427</v>
      </c>
      <c r="U52" s="35">
        <f t="shared" si="1"/>
        <v>51.496896264225136</v>
      </c>
      <c r="V52" s="34">
        <v>143800.60735</v>
      </c>
      <c r="W52" s="36">
        <f t="shared" si="5"/>
        <v>109.05796377361408</v>
      </c>
      <c r="X52" s="37"/>
      <c r="Y52" s="34"/>
      <c r="Z52" s="38">
        <f t="shared" si="2"/>
        <v>-10308.986280000012</v>
      </c>
      <c r="AA52" s="38">
        <f t="shared" si="2"/>
        <v>-4263.758300000016</v>
      </c>
      <c r="AB52" s="38">
        <f t="shared" si="3"/>
        <v>-4263.758300000016</v>
      </c>
      <c r="AC52" s="39">
        <f t="shared" si="6"/>
        <v>8837.04845999999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77">
        <v>-33638400</v>
      </c>
      <c r="AJ52" s="78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79">
        <v>29</v>
      </c>
      <c r="L53" s="33" t="s">
        <v>44</v>
      </c>
      <c r="M53" s="76">
        <v>75516150</v>
      </c>
      <c r="N53" s="34">
        <v>183791.80306</v>
      </c>
      <c r="O53" s="34">
        <v>95568.74889</v>
      </c>
      <c r="P53" s="35">
        <f t="shared" si="0"/>
        <v>51.998373865890514</v>
      </c>
      <c r="Q53" s="34">
        <v>85182.83112</v>
      </c>
      <c r="R53" s="36">
        <f t="shared" si="4"/>
        <v>112.19250127454556</v>
      </c>
      <c r="S53" s="86">
        <v>186985.00106</v>
      </c>
      <c r="T53" s="34">
        <v>85885.42092</v>
      </c>
      <c r="U53" s="35">
        <f t="shared" si="1"/>
        <v>45.931716679478996</v>
      </c>
      <c r="V53" s="34">
        <v>76357.59791</v>
      </c>
      <c r="W53" s="36">
        <f t="shared" si="5"/>
        <v>112.47789777414177</v>
      </c>
      <c r="X53" s="37"/>
      <c r="Y53" s="34"/>
      <c r="Z53" s="38">
        <f t="shared" si="2"/>
        <v>-3193.198000000004</v>
      </c>
      <c r="AA53" s="38">
        <f t="shared" si="2"/>
        <v>9683.327969999998</v>
      </c>
      <c r="AB53" s="38">
        <f t="shared" si="3"/>
        <v>9683.327969999998</v>
      </c>
      <c r="AC53" s="39">
        <f t="shared" si="6"/>
        <v>8825.233210000006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77">
        <v>-3283000</v>
      </c>
      <c r="AJ53" s="78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79">
        <v>10</v>
      </c>
      <c r="L54" s="33" t="s">
        <v>45</v>
      </c>
      <c r="M54" s="76">
        <v>78836603</v>
      </c>
      <c r="N54" s="34">
        <v>214068.94228</v>
      </c>
      <c r="O54" s="34">
        <v>111469.22333</v>
      </c>
      <c r="P54" s="35">
        <f t="shared" si="0"/>
        <v>52.07164670538681</v>
      </c>
      <c r="Q54" s="34">
        <v>105790.92811</v>
      </c>
      <c r="R54" s="36">
        <f t="shared" si="4"/>
        <v>105.36746895168154</v>
      </c>
      <c r="S54" s="86">
        <v>216368.74955</v>
      </c>
      <c r="T54" s="34">
        <v>110300.13779000001</v>
      </c>
      <c r="U54" s="35">
        <f t="shared" si="1"/>
        <v>50.97785055346501</v>
      </c>
      <c r="V54" s="34">
        <v>95671.42917</v>
      </c>
      <c r="W54" s="36">
        <f t="shared" si="5"/>
        <v>115.29057185296776</v>
      </c>
      <c r="X54" s="37"/>
      <c r="Y54" s="34"/>
      <c r="Z54" s="38">
        <f t="shared" si="2"/>
        <v>-2299.8072700000193</v>
      </c>
      <c r="AA54" s="38">
        <f t="shared" si="2"/>
        <v>1169.0855399999855</v>
      </c>
      <c r="AB54" s="38">
        <f t="shared" si="3"/>
        <v>1169.0855399999855</v>
      </c>
      <c r="AC54" s="39">
        <f t="shared" si="6"/>
        <v>10119.49893999999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77">
        <v>-5068429.42</v>
      </c>
      <c r="AJ54" s="78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79">
        <v>43</v>
      </c>
      <c r="L55" s="33" t="s">
        <v>46</v>
      </c>
      <c r="M55" s="76">
        <v>166872586</v>
      </c>
      <c r="N55" s="34">
        <v>451008.22980000003</v>
      </c>
      <c r="O55" s="34">
        <v>245499.95612000002</v>
      </c>
      <c r="P55" s="35">
        <f t="shared" si="0"/>
        <v>54.43358677265538</v>
      </c>
      <c r="Q55" s="34">
        <v>219300.53736000002</v>
      </c>
      <c r="R55" s="36">
        <f t="shared" si="4"/>
        <v>111.94681010607444</v>
      </c>
      <c r="S55" s="86">
        <v>498711.26501</v>
      </c>
      <c r="T55" s="34">
        <v>203738.10626</v>
      </c>
      <c r="U55" s="35">
        <f t="shared" si="1"/>
        <v>40.852918422830236</v>
      </c>
      <c r="V55" s="34">
        <v>192172.58578</v>
      </c>
      <c r="W55" s="36">
        <f t="shared" si="5"/>
        <v>106.01829882917862</v>
      </c>
      <c r="X55" s="37"/>
      <c r="Y55" s="34"/>
      <c r="Z55" s="38">
        <f t="shared" si="2"/>
        <v>-47703.03520999994</v>
      </c>
      <c r="AA55" s="38">
        <f t="shared" si="2"/>
        <v>41761.84986000002</v>
      </c>
      <c r="AB55" s="38">
        <f t="shared" si="3"/>
        <v>41761.84986000002</v>
      </c>
      <c r="AC55" s="39">
        <f t="shared" si="6"/>
        <v>27127.951580000023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77">
        <v>-13702638.66</v>
      </c>
      <c r="AJ55" s="78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79">
        <v>11</v>
      </c>
      <c r="L56" s="33" t="s">
        <v>47</v>
      </c>
      <c r="M56" s="76">
        <v>144216610</v>
      </c>
      <c r="N56" s="34">
        <v>378327.84606</v>
      </c>
      <c r="O56" s="34">
        <v>211862.71362</v>
      </c>
      <c r="P56" s="35">
        <f t="shared" si="0"/>
        <v>55.99976735162131</v>
      </c>
      <c r="Q56" s="34">
        <v>198845.76297</v>
      </c>
      <c r="R56" s="36">
        <f t="shared" si="4"/>
        <v>106.54625497449692</v>
      </c>
      <c r="S56" s="86">
        <v>443860.31263999996</v>
      </c>
      <c r="T56" s="34">
        <v>197622.96927</v>
      </c>
      <c r="U56" s="35">
        <f t="shared" si="1"/>
        <v>44.523685412325946</v>
      </c>
      <c r="V56" s="34">
        <v>172756.74605000002</v>
      </c>
      <c r="W56" s="36">
        <f t="shared" si="5"/>
        <v>114.39377841303117</v>
      </c>
      <c r="X56" s="37"/>
      <c r="Y56" s="34"/>
      <c r="Z56" s="38">
        <f t="shared" si="2"/>
        <v>-65532.46657999995</v>
      </c>
      <c r="AA56" s="38">
        <f t="shared" si="2"/>
        <v>14239.744349999994</v>
      </c>
      <c r="AB56" s="38">
        <f t="shared" si="3"/>
        <v>14239.744349999994</v>
      </c>
      <c r="AC56" s="39">
        <f t="shared" si="6"/>
        <v>26089.016919999995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77">
        <v>-9169300.26</v>
      </c>
      <c r="AJ56" s="78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79">
        <v>44</v>
      </c>
      <c r="L57" s="33" t="s">
        <v>48</v>
      </c>
      <c r="M57" s="76">
        <v>195974179</v>
      </c>
      <c r="N57" s="34">
        <v>400441.86298000003</v>
      </c>
      <c r="O57" s="34">
        <v>175880.14788</v>
      </c>
      <c r="P57" s="35">
        <f t="shared" si="0"/>
        <v>43.92151873711173</v>
      </c>
      <c r="Q57" s="34">
        <v>182509.22965</v>
      </c>
      <c r="R57" s="36">
        <f t="shared" si="4"/>
        <v>96.36781011967852</v>
      </c>
      <c r="S57" s="86">
        <v>406058.66339</v>
      </c>
      <c r="T57" s="34">
        <v>183184.69088</v>
      </c>
      <c r="U57" s="35">
        <f t="shared" si="1"/>
        <v>45.11286358248681</v>
      </c>
      <c r="V57" s="34">
        <v>175968.2814</v>
      </c>
      <c r="W57" s="36">
        <f t="shared" si="5"/>
        <v>104.1009717334206</v>
      </c>
      <c r="X57" s="37"/>
      <c r="Y57" s="34"/>
      <c r="Z57" s="38">
        <f t="shared" si="2"/>
        <v>-5616.800409999967</v>
      </c>
      <c r="AA57" s="38">
        <f t="shared" si="2"/>
        <v>-7304.543000000005</v>
      </c>
      <c r="AB57" s="38">
        <f t="shared" si="3"/>
        <v>-7304.543000000005</v>
      </c>
      <c r="AC57" s="39">
        <f t="shared" si="6"/>
        <v>6540.948249999987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77">
        <v>-13866800</v>
      </c>
      <c r="AJ57" s="78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79">
        <v>12</v>
      </c>
      <c r="L58" s="33" t="s">
        <v>49</v>
      </c>
      <c r="M58" s="76">
        <v>252032069</v>
      </c>
      <c r="N58" s="34">
        <v>703728.81462</v>
      </c>
      <c r="O58" s="34">
        <v>385394.60238</v>
      </c>
      <c r="P58" s="35">
        <f t="shared" si="0"/>
        <v>54.76464717280416</v>
      </c>
      <c r="Q58" s="34">
        <v>358623.63261000003</v>
      </c>
      <c r="R58" s="36">
        <f t="shared" si="4"/>
        <v>107.46492069559541</v>
      </c>
      <c r="S58" s="86">
        <v>742453.34988</v>
      </c>
      <c r="T58" s="34">
        <v>390775.48431</v>
      </c>
      <c r="U58" s="35">
        <f t="shared" si="1"/>
        <v>52.6330017061893</v>
      </c>
      <c r="V58" s="34">
        <v>345214.59382</v>
      </c>
      <c r="W58" s="36">
        <f t="shared" si="5"/>
        <v>113.19784600814302</v>
      </c>
      <c r="X58" s="37"/>
      <c r="Y58" s="34"/>
      <c r="Z58" s="38">
        <f t="shared" si="2"/>
        <v>-38724.53526000003</v>
      </c>
      <c r="AA58" s="38">
        <f t="shared" si="2"/>
        <v>-5380.881930000032</v>
      </c>
      <c r="AB58" s="38">
        <f t="shared" si="3"/>
        <v>-5380.881930000032</v>
      </c>
      <c r="AC58" s="39">
        <f t="shared" si="6"/>
        <v>13409.03879000002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77">
        <v>-14485097.19</v>
      </c>
      <c r="AJ58" s="78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79">
        <v>13</v>
      </c>
      <c r="L59" s="33" t="s">
        <v>50</v>
      </c>
      <c r="M59" s="76">
        <v>98614562</v>
      </c>
      <c r="N59" s="34">
        <v>206672.707</v>
      </c>
      <c r="O59" s="34">
        <v>109023.67825</v>
      </c>
      <c r="P59" s="87">
        <f t="shared" si="0"/>
        <v>52.75185090114487</v>
      </c>
      <c r="Q59" s="34">
        <v>111972.46508</v>
      </c>
      <c r="R59" s="36">
        <f t="shared" si="4"/>
        <v>97.36650717844498</v>
      </c>
      <c r="S59" s="86">
        <v>255032.33903</v>
      </c>
      <c r="T59" s="34">
        <v>125340.90225</v>
      </c>
      <c r="U59" s="35">
        <f t="shared" si="1"/>
        <v>49.147062183065295</v>
      </c>
      <c r="V59" s="34">
        <v>92066.0067</v>
      </c>
      <c r="W59" s="36">
        <f t="shared" si="5"/>
        <v>136.14243382840237</v>
      </c>
      <c r="X59" s="37"/>
      <c r="Y59" s="34"/>
      <c r="Z59" s="38">
        <f t="shared" si="2"/>
        <v>-48359.63203000001</v>
      </c>
      <c r="AA59" s="38">
        <f t="shared" si="2"/>
        <v>-16317.224000000002</v>
      </c>
      <c r="AB59" s="38">
        <f t="shared" si="3"/>
        <v>-16317.224000000002</v>
      </c>
      <c r="AC59" s="39">
        <f t="shared" si="6"/>
        <v>19906.458379999996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77">
        <v>-9840241.37</v>
      </c>
      <c r="AJ59" s="78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79">
        <v>14</v>
      </c>
      <c r="L60" s="33" t="s">
        <v>51</v>
      </c>
      <c r="M60" s="76">
        <v>325023304</v>
      </c>
      <c r="N60" s="34">
        <v>324854.94494</v>
      </c>
      <c r="O60" s="34">
        <v>159480.03634</v>
      </c>
      <c r="P60" s="35">
        <f t="shared" si="0"/>
        <v>49.09269162255037</v>
      </c>
      <c r="Q60" s="34">
        <v>148765.67492</v>
      </c>
      <c r="R60" s="36">
        <f t="shared" si="4"/>
        <v>107.202173099246</v>
      </c>
      <c r="S60" s="86">
        <v>328840.68759</v>
      </c>
      <c r="T60" s="34">
        <v>156958.69105000002</v>
      </c>
      <c r="U60" s="35">
        <f t="shared" si="1"/>
        <v>47.730921681351305</v>
      </c>
      <c r="V60" s="34">
        <v>145803.58031</v>
      </c>
      <c r="W60" s="36">
        <f t="shared" si="5"/>
        <v>107.65077971081547</v>
      </c>
      <c r="X60" s="37"/>
      <c r="Y60" s="34"/>
      <c r="Z60" s="38">
        <f t="shared" si="2"/>
        <v>-3985.742649999971</v>
      </c>
      <c r="AA60" s="38">
        <f t="shared" si="2"/>
        <v>2521.3452899999684</v>
      </c>
      <c r="AB60" s="38">
        <f t="shared" si="3"/>
        <v>2521.3452899999684</v>
      </c>
      <c r="AC60" s="39">
        <f t="shared" si="6"/>
        <v>2962.09461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1">
        <v>-40951926.45</v>
      </c>
      <c r="AJ60" s="82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0">
        <v>45</v>
      </c>
      <c r="L61" s="33" t="s">
        <v>52</v>
      </c>
      <c r="M61" s="76">
        <v>72906330</v>
      </c>
      <c r="N61" s="34">
        <v>102448.68968000001</v>
      </c>
      <c r="O61" s="34">
        <v>49535.040219999995</v>
      </c>
      <c r="P61" s="35">
        <f t="shared" si="0"/>
        <v>48.35107249758237</v>
      </c>
      <c r="Q61" s="34">
        <v>49811.138549999996</v>
      </c>
      <c r="R61" s="36">
        <f t="shared" si="4"/>
        <v>99.44570965844747</v>
      </c>
      <c r="S61" s="86">
        <v>109772.90469</v>
      </c>
      <c r="T61" s="34">
        <v>44178.352399999996</v>
      </c>
      <c r="U61" s="35">
        <f t="shared" si="1"/>
        <v>40.245224925732074</v>
      </c>
      <c r="V61" s="34">
        <v>47817.23938</v>
      </c>
      <c r="W61" s="36">
        <f t="shared" si="5"/>
        <v>92.39001032434759</v>
      </c>
      <c r="X61" s="37"/>
      <c r="Y61" s="34"/>
      <c r="Z61" s="38">
        <f t="shared" si="2"/>
        <v>-7324.215009999985</v>
      </c>
      <c r="AA61" s="38">
        <f t="shared" si="2"/>
        <v>5356.687819999999</v>
      </c>
      <c r="AB61" s="38">
        <f t="shared" si="3"/>
        <v>5356.687819999999</v>
      </c>
      <c r="AC61" s="39">
        <f t="shared" si="6"/>
        <v>1993.899169999997</v>
      </c>
      <c r="AD61" s="43">
        <v>0</v>
      </c>
      <c r="AE61" s="44">
        <v>0</v>
      </c>
      <c r="AF61" s="44">
        <v>23.225370310270716</v>
      </c>
      <c r="AG61" s="45"/>
      <c r="AH61" s="1"/>
      <c r="AI61" s="77">
        <v>-8662831</v>
      </c>
      <c r="AJ61" s="78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4">
        <f>SUM(N19:N61)</f>
        <v>23801626.76434</v>
      </c>
      <c r="O62" s="54">
        <f>SUM(O19:O61)</f>
        <v>11517063.011779996</v>
      </c>
      <c r="P62" s="51">
        <f t="shared" si="0"/>
        <v>48.38771368785203</v>
      </c>
      <c r="Q62" s="54">
        <f>SUM(Q19:Q61)</f>
        <v>11720363.33354</v>
      </c>
      <c r="R62" s="51">
        <f>O62/Q62*100</f>
        <v>98.26540939069505</v>
      </c>
      <c r="S62" s="54">
        <f>SUM(S19:S61)</f>
        <v>25882068.29895</v>
      </c>
      <c r="T62" s="54">
        <f>SUM(T19:T61)</f>
        <v>11650474.387729997</v>
      </c>
      <c r="U62" s="51">
        <f t="shared" si="1"/>
        <v>45.01369153794653</v>
      </c>
      <c r="V62" s="54">
        <f>SUM(V19:V61)</f>
        <v>11060845.977929998</v>
      </c>
      <c r="W62" s="51">
        <f>T62/V62*100</f>
        <v>105.33077136212275</v>
      </c>
      <c r="X62" s="52">
        <f>SUM(X19:X61)</f>
        <v>0</v>
      </c>
      <c r="Y62" s="53">
        <f>SUM(Y19:Y61)</f>
        <v>0</v>
      </c>
      <c r="Z62" s="54">
        <f>N62-S62</f>
        <v>-2080441.5346100032</v>
      </c>
      <c r="AA62" s="54">
        <f t="shared" si="2"/>
        <v>-133411.37595000118</v>
      </c>
      <c r="AB62" s="54">
        <f t="shared" si="3"/>
        <v>-133411.37595000118</v>
      </c>
      <c r="AC62" s="55">
        <f t="shared" si="6"/>
        <v>659517.3556100018</v>
      </c>
      <c r="AD62" s="56" t="s">
        <v>54</v>
      </c>
      <c r="AE62" s="57" t="s">
        <v>55</v>
      </c>
      <c r="AI62" s="83">
        <f>SUM(AI19:AI61)</f>
        <v>-922006965.6800001</v>
      </c>
      <c r="AJ62" s="83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58"/>
      <c r="M63" s="59"/>
      <c r="N63" s="34" t="e">
        <f>#REF!/1000</f>
        <v>#REF!</v>
      </c>
      <c r="O63" s="34" t="e">
        <f>#REF!/1000</f>
        <v>#REF!</v>
      </c>
      <c r="P63" s="59">
        <v>66.7</v>
      </c>
      <c r="Q63" s="59">
        <f>SUM(Q19:Q62)</f>
        <v>23440726.66708</v>
      </c>
      <c r="R63" s="59"/>
      <c r="S63" s="59"/>
      <c r="T63" s="59"/>
      <c r="U63" s="59"/>
      <c r="V63" s="59"/>
      <c r="W63" s="60"/>
      <c r="X63" s="61"/>
      <c r="Y63" s="61"/>
      <c r="Z63" s="59"/>
      <c r="AA63" s="59"/>
      <c r="AB63" s="84">
        <v>1924530.66369</v>
      </c>
      <c r="AC63" s="59"/>
      <c r="AD63" s="56"/>
      <c r="AE63" s="57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0"/>
      <c r="X64" s="1"/>
      <c r="Y64" s="1"/>
      <c r="Z64" s="1"/>
      <c r="AA64" s="1"/>
      <c r="AB64" s="62">
        <f>AB63+AB62</f>
        <v>1791119.287739999</v>
      </c>
      <c r="AC64" s="1"/>
      <c r="AD64" s="6"/>
      <c r="AE64" s="6"/>
    </row>
    <row r="65" ht="39.75" customHeight="1">
      <c r="W65" s="60"/>
    </row>
    <row r="66" spans="11:26" s="89" customFormat="1" ht="70.5" customHeight="1">
      <c r="K66" s="99" t="s">
        <v>60</v>
      </c>
      <c r="L66" s="99"/>
      <c r="M66" s="99"/>
      <c r="N66" s="99"/>
      <c r="O66" s="99"/>
      <c r="P66" s="99"/>
      <c r="Q66" s="99"/>
      <c r="S66" s="100" t="s">
        <v>61</v>
      </c>
      <c r="T66" s="100"/>
      <c r="U66" s="100"/>
      <c r="V66" s="100"/>
      <c r="W66" s="100"/>
      <c r="X66" s="100"/>
      <c r="Y66" s="100"/>
      <c r="Z66" s="90"/>
    </row>
    <row r="67" spans="23:28" ht="12.75">
      <c r="W67" s="85"/>
      <c r="AB67" s="63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K66:Q66"/>
    <mergeCell ref="S66:Y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2016-06-20T06:56:04Z</cp:lastPrinted>
  <dcterms:created xsi:type="dcterms:W3CDTF">2007-02-26T07:16:01Z</dcterms:created>
  <dcterms:modified xsi:type="dcterms:W3CDTF">2016-07-21T12:51:48Z</dcterms:modified>
  <cp:category/>
  <cp:version/>
  <cp:contentType/>
  <cp:contentStatus/>
</cp:coreProperties>
</file>