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22-2024\Открытый портал НИФИ\Доп.документы к проекту закона (пункты 5.4, 5.5, 5.6, 5,7, 5.8)\"/>
    </mc:Choice>
  </mc:AlternateContent>
  <bookViews>
    <workbookView xWindow="240" yWindow="465" windowWidth="14805" windowHeight="7650"/>
  </bookViews>
  <sheets>
    <sheet name="2020-2024" sheetId="4" r:id="rId1"/>
  </sheets>
  <definedNames>
    <definedName name="_xlnm._FilterDatabase" localSheetId="0" hidden="1">'2020-2024'!$A$7:$M$83</definedName>
    <definedName name="_xlnm.Print_Titles" localSheetId="0">'2020-2024'!$5:$5</definedName>
    <definedName name="_xlnm.Print_Area" localSheetId="0">'2020-2024'!$A$1:$M$82</definedName>
  </definedNames>
  <calcPr calcId="162913"/>
</workbook>
</file>

<file path=xl/calcChain.xml><?xml version="1.0" encoding="utf-8"?>
<calcChain xmlns="http://schemas.openxmlformats.org/spreadsheetml/2006/main">
  <c r="M82" i="4" l="1"/>
  <c r="L82" i="4"/>
  <c r="M81" i="4"/>
  <c r="L81" i="4"/>
  <c r="M80" i="4"/>
  <c r="L80" i="4"/>
  <c r="M79" i="4"/>
  <c r="M78" i="4"/>
  <c r="L78" i="4"/>
  <c r="M77" i="4"/>
  <c r="M76" i="4"/>
  <c r="L76" i="4"/>
  <c r="M75" i="4"/>
  <c r="L75" i="4"/>
  <c r="M74" i="4"/>
  <c r="L74" i="4"/>
  <c r="M73" i="4"/>
  <c r="M72" i="4"/>
  <c r="L72" i="4"/>
  <c r="M71" i="4"/>
  <c r="L71" i="4"/>
  <c r="M70" i="4"/>
  <c r="L70" i="4"/>
  <c r="M69" i="4"/>
  <c r="M68" i="4"/>
  <c r="L68" i="4"/>
  <c r="M67" i="4"/>
  <c r="L67" i="4"/>
  <c r="M66" i="4"/>
  <c r="L66" i="4"/>
  <c r="M65" i="4"/>
  <c r="L65" i="4"/>
  <c r="M64" i="4"/>
  <c r="L64" i="4"/>
  <c r="M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M54" i="4"/>
  <c r="L54" i="4"/>
  <c r="M53" i="4"/>
  <c r="L53" i="4"/>
  <c r="M52" i="4"/>
  <c r="L52" i="4"/>
  <c r="M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M42" i="4"/>
  <c r="L42" i="4"/>
  <c r="M41" i="4"/>
  <c r="L41" i="4"/>
  <c r="M40" i="4"/>
  <c r="L40" i="4"/>
  <c r="M39" i="4"/>
  <c r="M38" i="4"/>
  <c r="L38" i="4"/>
  <c r="M37" i="4"/>
  <c r="L37" i="4"/>
  <c r="M36" i="4"/>
  <c r="L36" i="4"/>
  <c r="M35" i="4"/>
  <c r="L35" i="4"/>
  <c r="M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M24" i="4"/>
  <c r="L24" i="4"/>
  <c r="M23" i="4"/>
  <c r="L23" i="4"/>
  <c r="M22" i="4"/>
  <c r="L22" i="4"/>
  <c r="M21" i="4"/>
  <c r="L21" i="4"/>
  <c r="M20" i="4"/>
  <c r="L20" i="4"/>
  <c r="M19" i="4"/>
  <c r="M18" i="4"/>
  <c r="L18" i="4"/>
  <c r="M17" i="4"/>
  <c r="M16" i="4"/>
  <c r="L16" i="4"/>
  <c r="M14" i="4"/>
  <c r="L14" i="4"/>
  <c r="M13" i="4"/>
  <c r="L13" i="4"/>
  <c r="M12" i="4"/>
  <c r="L12" i="4"/>
  <c r="M11" i="4"/>
  <c r="L11" i="4"/>
  <c r="M9" i="4"/>
  <c r="L9" i="4"/>
  <c r="M8" i="4"/>
  <c r="L8" i="4"/>
  <c r="G82" i="4"/>
  <c r="F82" i="4"/>
  <c r="G81" i="4"/>
  <c r="F81" i="4"/>
  <c r="G80" i="4"/>
  <c r="F80" i="4"/>
  <c r="G79" i="4"/>
  <c r="G78" i="4"/>
  <c r="F78" i="4"/>
  <c r="G77" i="4"/>
  <c r="G76" i="4"/>
  <c r="F76" i="4"/>
  <c r="G75" i="4"/>
  <c r="F75" i="4"/>
  <c r="G74" i="4"/>
  <c r="F74" i="4"/>
  <c r="G73" i="4"/>
  <c r="G72" i="4"/>
  <c r="F72" i="4"/>
  <c r="G71" i="4"/>
  <c r="F71" i="4"/>
  <c r="G70" i="4"/>
  <c r="F70" i="4"/>
  <c r="G69" i="4"/>
  <c r="G68" i="4"/>
  <c r="F68" i="4"/>
  <c r="G67" i="4"/>
  <c r="F67" i="4"/>
  <c r="G66" i="4"/>
  <c r="F66" i="4"/>
  <c r="G65" i="4"/>
  <c r="F65" i="4"/>
  <c r="G64" i="4"/>
  <c r="F64" i="4"/>
  <c r="G63" i="4"/>
  <c r="G62" i="4"/>
  <c r="F62" i="4"/>
  <c r="G61" i="4"/>
  <c r="F61" i="4"/>
  <c r="G60" i="4"/>
  <c r="F60" i="4"/>
  <c r="G59" i="4"/>
  <c r="F59" i="4"/>
  <c r="G58" i="4"/>
  <c r="F58" i="4"/>
  <c r="G57" i="4"/>
  <c r="F57" i="4"/>
  <c r="G56" i="4"/>
  <c r="F56" i="4"/>
  <c r="G55" i="4"/>
  <c r="G54" i="4"/>
  <c r="F54" i="4"/>
  <c r="G53" i="4"/>
  <c r="F53" i="4"/>
  <c r="G52" i="4"/>
  <c r="F52" i="4"/>
  <c r="G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G42" i="4"/>
  <c r="F42" i="4"/>
  <c r="G41" i="4"/>
  <c r="F41" i="4"/>
  <c r="G40" i="4"/>
  <c r="F40" i="4"/>
  <c r="G39" i="4"/>
  <c r="G38" i="4"/>
  <c r="F38" i="4"/>
  <c r="G37" i="4"/>
  <c r="F37" i="4"/>
  <c r="G36" i="4"/>
  <c r="F36" i="4"/>
  <c r="G35" i="4"/>
  <c r="F35" i="4"/>
  <c r="G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G24" i="4"/>
  <c r="F24" i="4"/>
  <c r="G23" i="4"/>
  <c r="F23" i="4"/>
  <c r="G22" i="4"/>
  <c r="F22" i="4"/>
  <c r="G21" i="4"/>
  <c r="F21" i="4"/>
  <c r="G20" i="4"/>
  <c r="F20" i="4"/>
  <c r="G19" i="4"/>
  <c r="G18" i="4"/>
  <c r="F18" i="4"/>
  <c r="G17" i="4"/>
  <c r="G16" i="4"/>
  <c r="F16" i="4"/>
  <c r="G14" i="4"/>
  <c r="F14" i="4"/>
  <c r="G13" i="4"/>
  <c r="F13" i="4"/>
  <c r="G12" i="4"/>
  <c r="F12" i="4"/>
  <c r="G11" i="4"/>
  <c r="F11" i="4"/>
  <c r="G10" i="4"/>
  <c r="F10" i="4"/>
  <c r="G8" i="4"/>
  <c r="F8" i="4"/>
  <c r="F9" i="4"/>
  <c r="G9" i="4"/>
  <c r="J82" i="4"/>
  <c r="I82" i="4"/>
  <c r="J81" i="4"/>
  <c r="I81" i="4"/>
  <c r="J80" i="4"/>
  <c r="I80" i="4"/>
  <c r="J79" i="4"/>
  <c r="J78" i="4"/>
  <c r="I78" i="4"/>
  <c r="J77" i="4"/>
  <c r="J76" i="4"/>
  <c r="I76" i="4"/>
  <c r="J75" i="4"/>
  <c r="I75" i="4"/>
  <c r="J74" i="4"/>
  <c r="I74" i="4"/>
  <c r="J73" i="4"/>
  <c r="J72" i="4"/>
  <c r="I72" i="4"/>
  <c r="J71" i="4"/>
  <c r="I71" i="4"/>
  <c r="J70" i="4"/>
  <c r="I70" i="4"/>
  <c r="J69" i="4"/>
  <c r="J68" i="4"/>
  <c r="I68" i="4"/>
  <c r="J67" i="4"/>
  <c r="I67" i="4"/>
  <c r="J66" i="4"/>
  <c r="I66" i="4"/>
  <c r="J65" i="4"/>
  <c r="I65" i="4"/>
  <c r="J64" i="4"/>
  <c r="I64" i="4"/>
  <c r="J63" i="4"/>
  <c r="J62" i="4"/>
  <c r="I62" i="4"/>
  <c r="J61" i="4"/>
  <c r="I61" i="4"/>
  <c r="J60" i="4"/>
  <c r="I60" i="4"/>
  <c r="J59" i="4"/>
  <c r="I59" i="4"/>
  <c r="J58" i="4"/>
  <c r="I58" i="4"/>
  <c r="J57" i="4"/>
  <c r="I57" i="4"/>
  <c r="J56" i="4"/>
  <c r="I56" i="4"/>
  <c r="J55" i="4"/>
  <c r="J54" i="4"/>
  <c r="I54" i="4"/>
  <c r="J53" i="4"/>
  <c r="I53" i="4"/>
  <c r="J52" i="4"/>
  <c r="I52" i="4"/>
  <c r="J51" i="4"/>
  <c r="J50" i="4"/>
  <c r="I50" i="4"/>
  <c r="J49" i="4"/>
  <c r="I49" i="4"/>
  <c r="J48" i="4"/>
  <c r="I48" i="4"/>
  <c r="J47" i="4"/>
  <c r="I47" i="4"/>
  <c r="J46" i="4"/>
  <c r="I46" i="4"/>
  <c r="J45" i="4"/>
  <c r="I45" i="4"/>
  <c r="J44" i="4"/>
  <c r="I44" i="4"/>
  <c r="J43" i="4"/>
  <c r="J42" i="4"/>
  <c r="I42" i="4"/>
  <c r="J41" i="4"/>
  <c r="I41" i="4"/>
  <c r="J40" i="4"/>
  <c r="I40" i="4"/>
  <c r="J39" i="4"/>
  <c r="J38" i="4"/>
  <c r="I38" i="4"/>
  <c r="J37" i="4"/>
  <c r="I37" i="4"/>
  <c r="J36" i="4"/>
  <c r="I36" i="4"/>
  <c r="J35" i="4"/>
  <c r="I35" i="4"/>
  <c r="J34" i="4"/>
  <c r="J33" i="4"/>
  <c r="I33" i="4"/>
  <c r="J32" i="4"/>
  <c r="I32" i="4"/>
  <c r="J31" i="4"/>
  <c r="I31" i="4"/>
  <c r="J30" i="4"/>
  <c r="I30" i="4"/>
  <c r="J29" i="4"/>
  <c r="I29" i="4"/>
  <c r="J28" i="4"/>
  <c r="I28" i="4"/>
  <c r="J27" i="4"/>
  <c r="I27" i="4"/>
  <c r="J26" i="4"/>
  <c r="I26" i="4"/>
  <c r="J25" i="4"/>
  <c r="J24" i="4"/>
  <c r="I24" i="4"/>
  <c r="J23" i="4"/>
  <c r="I23" i="4"/>
  <c r="J22" i="4"/>
  <c r="I22" i="4"/>
  <c r="J21" i="4"/>
  <c r="I21" i="4"/>
  <c r="J20" i="4"/>
  <c r="I20" i="4"/>
  <c r="J19" i="4"/>
  <c r="J18" i="4"/>
  <c r="I18" i="4"/>
  <c r="J17" i="4"/>
  <c r="J16" i="4"/>
  <c r="I16" i="4"/>
  <c r="J14" i="4"/>
  <c r="I14" i="4"/>
  <c r="J13" i="4"/>
  <c r="I13" i="4"/>
  <c r="J12" i="4"/>
  <c r="I12" i="4"/>
  <c r="J11" i="4"/>
  <c r="I11" i="4"/>
  <c r="J10" i="4"/>
  <c r="I10" i="4"/>
  <c r="J9" i="4"/>
  <c r="I9" i="4"/>
  <c r="E77" i="4"/>
  <c r="H77" i="4"/>
  <c r="K77" i="4"/>
  <c r="E17" i="4"/>
  <c r="E6" i="4" s="1"/>
  <c r="H17" i="4"/>
  <c r="K17" i="4"/>
  <c r="E7" i="4"/>
  <c r="H7" i="4"/>
  <c r="K7" i="4"/>
  <c r="E79" i="4"/>
  <c r="H79" i="4"/>
  <c r="K79" i="4"/>
  <c r="E73" i="4"/>
  <c r="H73" i="4"/>
  <c r="K73" i="4"/>
  <c r="E69" i="4"/>
  <c r="H69" i="4"/>
  <c r="K69" i="4"/>
  <c r="E63" i="4"/>
  <c r="H63" i="4"/>
  <c r="K63" i="4"/>
  <c r="E55" i="4"/>
  <c r="H55" i="4"/>
  <c r="K55" i="4"/>
  <c r="E51" i="4"/>
  <c r="H51" i="4"/>
  <c r="K51" i="4"/>
  <c r="E43" i="4"/>
  <c r="H43" i="4"/>
  <c r="K43" i="4"/>
  <c r="E39" i="4"/>
  <c r="H39" i="4"/>
  <c r="K39" i="4"/>
  <c r="E34" i="4"/>
  <c r="H34" i="4"/>
  <c r="K34" i="4"/>
  <c r="E25" i="4"/>
  <c r="H25" i="4"/>
  <c r="K25" i="4"/>
  <c r="E19" i="4"/>
  <c r="H19" i="4"/>
  <c r="K19" i="4"/>
  <c r="K6" i="4" l="1"/>
  <c r="H6" i="4"/>
  <c r="C17" i="4" l="1"/>
  <c r="C7" i="4"/>
  <c r="C79" i="4"/>
  <c r="D39" i="4"/>
  <c r="D79" i="4"/>
  <c r="D77" i="4"/>
  <c r="D73" i="4"/>
  <c r="D69" i="4"/>
  <c r="D63" i="4"/>
  <c r="D55" i="4"/>
  <c r="D51" i="4"/>
  <c r="D43" i="4"/>
  <c r="D34" i="4"/>
  <c r="D25" i="4"/>
  <c r="D19" i="4"/>
  <c r="D17" i="4"/>
  <c r="D7" i="4"/>
  <c r="I8" i="4"/>
  <c r="L10" i="4"/>
  <c r="J8" i="4"/>
  <c r="M10" i="4"/>
  <c r="C77" i="4" l="1"/>
  <c r="F79" i="4"/>
  <c r="I79" i="4"/>
  <c r="L79" i="4"/>
  <c r="C73" i="4"/>
  <c r="F77" i="4"/>
  <c r="L77" i="4"/>
  <c r="I77" i="4"/>
  <c r="C69" i="4"/>
  <c r="I73" i="4"/>
  <c r="L73" i="4"/>
  <c r="F73" i="4"/>
  <c r="C63" i="4"/>
  <c r="L69" i="4"/>
  <c r="I69" i="4"/>
  <c r="F69" i="4"/>
  <c r="C55" i="4"/>
  <c r="F63" i="4"/>
  <c r="I63" i="4"/>
  <c r="L63" i="4"/>
  <c r="C51" i="4"/>
  <c r="I55" i="4"/>
  <c r="F55" i="4"/>
  <c r="L55" i="4"/>
  <c r="C43" i="4"/>
  <c r="L51" i="4"/>
  <c r="I51" i="4"/>
  <c r="F51" i="4"/>
  <c r="C39" i="4"/>
  <c r="I39" i="4" s="1"/>
  <c r="F43" i="4"/>
  <c r="L43" i="4"/>
  <c r="I43" i="4"/>
  <c r="C34" i="4"/>
  <c r="L39" i="4"/>
  <c r="F39" i="4"/>
  <c r="C25" i="4"/>
  <c r="F34" i="4"/>
  <c r="L34" i="4"/>
  <c r="I34" i="4"/>
  <c r="L25" i="4"/>
  <c r="F25" i="4"/>
  <c r="I25" i="4"/>
  <c r="L17" i="4"/>
  <c r="F17" i="4"/>
  <c r="I17" i="4"/>
  <c r="G7" i="4"/>
  <c r="M7" i="4"/>
  <c r="J7" i="4"/>
  <c r="I7" i="4"/>
  <c r="L7" i="4"/>
  <c r="F7" i="4"/>
  <c r="D6" i="4"/>
  <c r="C19" i="4"/>
  <c r="C6" i="4" l="1"/>
  <c r="L6" i="4" s="1"/>
  <c r="F19" i="4"/>
  <c r="L19" i="4"/>
  <c r="I19" i="4"/>
  <c r="M6" i="4"/>
  <c r="J6" i="4"/>
  <c r="G6" i="4"/>
  <c r="I6" i="4" l="1"/>
  <c r="F6" i="4"/>
</calcChain>
</file>

<file path=xl/sharedStrings.xml><?xml version="1.0" encoding="utf-8"?>
<sst xmlns="http://schemas.openxmlformats.org/spreadsheetml/2006/main" count="174" uniqueCount="169">
  <si>
    <t/>
  </si>
  <si>
    <t>Наименование</t>
  </si>
  <si>
    <t>1</t>
  </si>
  <si>
    <t>2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</si>
  <si>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</si>
  <si>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</si>
  <si>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</si>
  <si>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</si>
  <si>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</si>
  <si>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</si>
  <si>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</si>
  <si>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</si>
  <si>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</si>
  <si>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</si>
  <si>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</si>
  <si>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</si>
  <si>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</si>
  <si>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</si>
  <si>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</si>
  <si>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0108</t>
  </si>
  <si>
    <t>Международные отношения и международное сотрудничество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</si>
  <si>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</si>
  <si>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</si>
  <si>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</si>
  <si>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</si>
  <si>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</si>
  <si>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</si>
  <si>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</si>
  <si>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</si>
  <si>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</si>
  <si>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</si>
  <si>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</si>
  <si>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</si>
  <si>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</si>
  <si>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0310</t>
  </si>
  <si>
    <t>0311</t>
  </si>
  <si>
    <t>Миграционная политика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</si>
  <si>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</si>
  <si>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</si>
  <si>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</si>
  <si>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</si>
  <si>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</si>
  <si>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</si>
  <si>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</si>
  <si>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</si>
  <si>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</si>
  <si>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</si>
  <si>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</si>
  <si>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</si>
  <si>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</si>
  <si>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</si>
  <si>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</si>
  <si>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</si>
  <si>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</si>
  <si>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</si>
  <si>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</si>
  <si>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</si>
  <si>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</si>
  <si>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</si>
  <si>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</si>
  <si>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</si>
  <si>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</si>
  <si>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</si>
  <si>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</si>
  <si>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</si>
  <si>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</si>
  <si>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</si>
  <si>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</si>
  <si>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</si>
  <si>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</si>
  <si>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</si>
  <si>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</si>
  <si>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</si>
  <si>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</si>
  <si>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</si>
  <si>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</si>
  <si>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</si>
  <si>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</si>
  <si>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</si>
  <si>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</si>
  <si>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</si>
  <si>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</si>
  <si>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</si>
  <si>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</si>
  <si>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</si>
  <si>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</si>
  <si>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</si>
  <si>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</si>
  <si>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</si>
  <si>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</si>
  <si>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</si>
  <si>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</si>
  <si>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</si>
  <si>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</si>
  <si>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</si>
  <si>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</si>
  <si>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</si>
  <si>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</si>
  <si>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</si>
  <si>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</si>
  <si>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</si>
  <si>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</si>
  <si>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</si>
  <si>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</si>
  <si>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</si>
  <si>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</si>
  <si>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</si>
  <si>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</si>
  <si>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</si>
  <si>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</si>
  <si>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</si>
  <si>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</si>
  <si>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</si>
  <si>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</si>
  <si>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</si>
  <si>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</si>
  <si>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</si>
  <si>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</si>
  <si>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</si>
  <si>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</si>
  <si>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</si>
  <si>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</si>
  <si>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</si>
  <si>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</si>
  <si>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</si>
  <si>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</si>
  <si>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</si>
  <si>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</si>
  <si>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</si>
  <si>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</si>
  <si>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</si>
  <si>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</si>
  <si>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1301</t>
  </si>
  <si>
    <t>1400</t>
  </si>
  <si>
    <t>1401</t>
  </si>
  <si>
    <t>1402</t>
  </si>
  <si>
    <t>Иные дотации</t>
  </si>
  <si>
    <t>1403</t>
  </si>
  <si>
    <t>Прочие межбюджетные трансферты общего характера</t>
  </si>
  <si>
    <t>0703</t>
  </si>
  <si>
    <t>Дополнительное образование детей</t>
  </si>
  <si>
    <t>0802</t>
  </si>
  <si>
    <t>Кинематография</t>
  </si>
  <si>
    <t>0601</t>
  </si>
  <si>
    <t>Экологический контроль</t>
  </si>
  <si>
    <t>1201</t>
  </si>
  <si>
    <t>Телевидение и радиовещание</t>
  </si>
  <si>
    <t>0501</t>
  </si>
  <si>
    <t>Жилищное хозяйство</t>
  </si>
  <si>
    <t>Молодежная политика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</si>
  <si>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</si>
  <si>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</si>
  <si>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</si>
  <si>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 % </t>
  </si>
  <si>
    <t>в %</t>
  </si>
  <si>
    <t>Код бюджетной классификации Российской Федерации</t>
  </si>
  <si>
    <t>(тыс. руб.)</t>
  </si>
  <si>
    <t>2022 год
(проект)</t>
  </si>
  <si>
    <t>2023 год
(проект)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</si>
  <si>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</si>
  <si>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</si>
  <si>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</si>
  <si>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</si>
  <si>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Ожидаемая 
оценка 
2021 год</t>
  </si>
  <si>
    <t>Сведения о расходах областного бюджета Тверской области по разделам и подразделам классификации расходов на 2022 год и плановый период 2023 и 2024 годов 
в сравнении с ожидаемым исполнением за 2021 год и отчетом за 2020 год</t>
  </si>
  <si>
    <t>2024 год
(проект)</t>
  </si>
  <si>
    <t>к 
факту 
2020</t>
  </si>
  <si>
    <t>к ожидаемой оценке 
2021</t>
  </si>
  <si>
    <t>Исполнено
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</si>
</sst>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6">
    <xf numFmtId="0" fontId="0" fillId="0" borderId="0" xfId="0" applyFont="1" applyFill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top" wrapText="1"/>
    </xf>
    <xf numFmtId="0" fontId="0" fillId="4" borderId="0" xfId="0" applyFont="1" applyFill="1" applyAlignment="1">
      <alignment vertical="top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1" fillId="4" borderId="1" xfId="0" applyNumberFormat="1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 indent="1"/>
    </xf>
    <xf numFmtId="0" fontId="4" fillId="4" borderId="0" xfId="0" applyFont="1" applyFill="1" applyAlignment="1">
      <alignment vertical="top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center" wrapText="1" indent="1"/>
    </xf>
    <xf numFmtId="164" fontId="2" fillId="3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vertical="top" wrapText="1"/>
    </xf>
    <xf numFmtId="164" fontId="2" fillId="4" borderId="3" xfId="0" applyNumberFormat="1" applyFont="1" applyFill="1" applyBorder="1" applyAlignment="1">
      <alignment vertical="top" wrapText="1"/>
    </xf>
    <xf numFmtId="164" fontId="2" fillId="4" borderId="3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164" fontId="1" fillId="4" borderId="0" xfId="0" applyNumberFormat="1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 indent="1"/>
    </xf>
    <xf numFmtId="164" fontId="5" fillId="0" borderId="3" xfId="0" applyNumberFormat="1" applyFont="1" applyFill="1" applyBorder="1" applyAlignment="1">
      <alignment horizontal="right" vertical="center" wrapText="1" inden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view="pageBreakPreview" zoomScaleNormal="100" zoomScaleSheetLayoutView="100"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E57" sqref="E57"/>
    </sheetView>
  </sheetViews>
  <sheetFormatPr defaultColWidth="9.33203125" defaultRowHeight="15" x14ac:dyDescent="0.2"/>
  <cols>
    <col min="1" max="1" width="15.1640625" style="1" customWidth="1"/>
    <col min="2" max="2" width="51.1640625" style="1" customWidth="1"/>
    <col min="3" max="5" width="16.83203125" style="1" bestFit="1" customWidth="1"/>
    <col min="6" max="6" width="12" style="1" customWidth="1"/>
    <col min="7" max="7" width="12.83203125" style="1" bestFit="1" customWidth="1"/>
    <col min="8" max="8" width="16.83203125" style="1" bestFit="1" customWidth="1"/>
    <col min="9" max="9" width="11.5" style="1" customWidth="1"/>
    <col min="10" max="10" width="12.83203125" style="1" bestFit="1" customWidth="1"/>
    <col min="11" max="11" width="16.83203125" style="1" bestFit="1" customWidth="1"/>
    <col min="12" max="12" width="11.6640625" style="1" customWidth="1"/>
    <col min="13" max="13" width="12.83203125" style="1" bestFit="1" customWidth="1"/>
    <col min="14" max="16384" width="9.33203125" style="1"/>
  </cols>
  <sheetData>
    <row r="1" spans="1:13" ht="82.5" customHeight="1" x14ac:dyDescent="0.2">
      <c r="A1" s="31" t="s">
        <v>164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.75" x14ac:dyDescent="0.2">
      <c r="A2" s="2"/>
      <c r="B2" s="3"/>
      <c r="C2" s="6"/>
      <c r="D2" s="6"/>
      <c r="E2" s="6"/>
      <c r="F2" s="6"/>
      <c r="G2" s="6"/>
      <c r="H2" s="6"/>
      <c r="I2" s="6"/>
      <c r="J2" s="6"/>
      <c r="K2" s="6"/>
      <c r="L2" s="32" t="s">
        <v>156</v>
      </c>
      <c r="M2" s="33"/>
    </row>
    <row r="3" spans="1:13" ht="23.25" customHeight="1" x14ac:dyDescent="0.2">
      <c r="A3" s="34" t="s">
        <v>155</v>
      </c>
      <c r="B3" s="34" t="s">
        <v>1</v>
      </c>
      <c r="C3" s="35" t="s">
        <v>168</v>
      </c>
      <c r="D3" s="35" t="s">
        <v>163</v>
      </c>
      <c r="E3" s="35" t="s">
        <v>157</v>
      </c>
      <c r="F3" s="34" t="s">
        <v>153</v>
      </c>
      <c r="G3" s="34"/>
      <c r="H3" s="29" t="s">
        <v>158</v>
      </c>
      <c r="I3" s="30" t="s">
        <v>154</v>
      </c>
      <c r="J3" s="30"/>
      <c r="K3" s="29" t="s">
        <v>165</v>
      </c>
      <c r="L3" s="30" t="s">
        <v>154</v>
      </c>
      <c r="M3" s="30"/>
    </row>
    <row r="4" spans="1:13" ht="60" x14ac:dyDescent="0.2">
      <c r="A4" s="34"/>
      <c r="B4" s="34"/>
      <c r="C4" s="35"/>
      <c r="D4" s="35"/>
      <c r="E4" s="35"/>
      <c r="F4" s="7" t="s">
        <v>166</v>
      </c>
      <c r="G4" s="7" t="s">
        <v>167</v>
      </c>
      <c r="H4" s="29"/>
      <c r="I4" s="7" t="s">
        <v>166</v>
      </c>
      <c r="J4" s="7" t="s">
        <v>167</v>
      </c>
      <c r="K4" s="29"/>
      <c r="L4" s="7" t="s">
        <v>166</v>
      </c>
      <c r="M4" s="7" t="s">
        <v>167</v>
      </c>
    </row>
    <row r="5" spans="1:13" s="8" customFormat="1" ht="13.9" customHeight="1" x14ac:dyDescent="0.2">
      <c r="A5" s="5" t="s">
        <v>2</v>
      </c>
      <c r="B5" s="5" t="s">
        <v>3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</row>
    <row r="6" spans="1:13" s="4" customFormat="1" ht="15.75" x14ac:dyDescent="0.2">
      <c r="A6" s="14" t="s">
        <v>0</v>
      </c>
      <c r="B6" s="15" t="s">
        <v>4</v>
      </c>
      <c r="C6" s="16">
        <f>C7+C17+C19+C25+C34+C39+C43++C51+C55+C63+C69+C73+C77+C79</f>
        <v>76669657.099999994</v>
      </c>
      <c r="D6" s="16">
        <f>D7+D17+D19+D25+D34+D39+D43++D51+D55+D63+D69+D73+D77+D79</f>
        <v>95994113.420769989</v>
      </c>
      <c r="E6" s="16">
        <f t="shared" ref="E6:K6" si="0">E7+E17+E19+E25+E34+E39+E43++E51+E55+E63+E69+E73+E77+E79</f>
        <v>88337501.200000003</v>
      </c>
      <c r="F6" s="16">
        <f t="shared" ref="F6:F8" si="1">E6/C6*100</f>
        <v>115.21833348593391</v>
      </c>
      <c r="G6" s="16">
        <f t="shared" ref="G6:G8" si="2">E6/D6*100</f>
        <v>92.023873185630833</v>
      </c>
      <c r="H6" s="16">
        <f t="shared" si="0"/>
        <v>92694355.299999982</v>
      </c>
      <c r="I6" s="16">
        <f t="shared" ref="I6:I7" si="3">H6/C6*100</f>
        <v>120.90096500509846</v>
      </c>
      <c r="J6" s="16">
        <f t="shared" ref="J6:J7" si="4">H6/D6*100</f>
        <v>96.562541177596785</v>
      </c>
      <c r="K6" s="16">
        <f t="shared" si="0"/>
        <v>96541678.299999982</v>
      </c>
      <c r="L6" s="16">
        <f t="shared" ref="L6:L9" si="5">K6/C6*100</f>
        <v>125.91901666402521</v>
      </c>
      <c r="M6" s="16">
        <f t="shared" ref="M6:M9" si="6">K6/D6*100</f>
        <v>100.57041505954626</v>
      </c>
    </row>
    <row r="7" spans="1:13" s="4" customFormat="1" ht="31.5" x14ac:dyDescent="0.2">
      <c r="A7" s="9" t="s">
        <v>5</v>
      </c>
      <c r="B7" s="10" t="s">
        <v>6</v>
      </c>
      <c r="C7" s="17">
        <f>SUM(C8:C16)</f>
        <v>3202178.5</v>
      </c>
      <c r="D7" s="17">
        <f>SUM(D8:D16)</f>
        <v>4364417.6937699998</v>
      </c>
      <c r="E7" s="17">
        <f t="shared" ref="E7:K7" si="7">SUM(E8:E16)</f>
        <v>6681506.2999999998</v>
      </c>
      <c r="F7" s="17">
        <f t="shared" si="1"/>
        <v>208.65502344731874</v>
      </c>
      <c r="G7" s="17">
        <f t="shared" si="2"/>
        <v>153.09044112660285</v>
      </c>
      <c r="H7" s="17">
        <f t="shared" si="7"/>
        <v>8395788.3000000007</v>
      </c>
      <c r="I7" s="17">
        <f t="shared" si="3"/>
        <v>262.18989041366683</v>
      </c>
      <c r="J7" s="17">
        <f t="shared" si="4"/>
        <v>192.36903727121702</v>
      </c>
      <c r="K7" s="17">
        <f t="shared" si="7"/>
        <v>9912693.5</v>
      </c>
      <c r="L7" s="17">
        <f t="shared" si="5"/>
        <v>309.56092859907716</v>
      </c>
      <c r="M7" s="17">
        <f t="shared" si="6"/>
        <v>227.12522484156139</v>
      </c>
    </row>
    <row r="8" spans="1:13" s="4" customFormat="1" ht="63" x14ac:dyDescent="0.2">
      <c r="A8" s="11" t="s">
        <v>7</v>
      </c>
      <c r="B8" s="12" t="s">
        <v>8</v>
      </c>
      <c r="C8" s="18">
        <v>3967.8</v>
      </c>
      <c r="D8" s="18">
        <v>6246.1</v>
      </c>
      <c r="E8" s="18">
        <v>6433.2</v>
      </c>
      <c r="F8" s="18">
        <f t="shared" si="1"/>
        <v>162.13518826553758</v>
      </c>
      <c r="G8" s="18">
        <f t="shared" si="2"/>
        <v>102.99546917276379</v>
      </c>
      <c r="H8" s="18">
        <v>6433.2</v>
      </c>
      <c r="I8" s="18">
        <f t="shared" ref="I8" si="8">H8/C8*100</f>
        <v>162.13518826553758</v>
      </c>
      <c r="J8" s="18">
        <f t="shared" ref="J8" si="9">H8/D8*100</f>
        <v>102.99546917276379</v>
      </c>
      <c r="K8" s="18">
        <v>6433.2</v>
      </c>
      <c r="L8" s="18">
        <f t="shared" si="5"/>
        <v>162.13518826553758</v>
      </c>
      <c r="M8" s="18">
        <f t="shared" si="6"/>
        <v>102.99546917276379</v>
      </c>
    </row>
    <row r="9" spans="1:13" s="4" customFormat="1" ht="78.75" x14ac:dyDescent="0.2">
      <c r="A9" s="11" t="s">
        <v>9</v>
      </c>
      <c r="B9" s="12" t="s">
        <v>10</v>
      </c>
      <c r="C9" s="18">
        <v>178213</v>
      </c>
      <c r="D9" s="18">
        <v>178273.5</v>
      </c>
      <c r="E9" s="18">
        <v>185369.5</v>
      </c>
      <c r="F9" s="18">
        <f t="shared" ref="F9" si="10">E9/C9*100</f>
        <v>104.0157003136696</v>
      </c>
      <c r="G9" s="18">
        <f t="shared" ref="G9" si="11">E9/D9*100</f>
        <v>103.980400900863</v>
      </c>
      <c r="H9" s="18">
        <v>185369.5</v>
      </c>
      <c r="I9" s="18">
        <f t="shared" ref="I9:I72" si="12">H9/C9*100</f>
        <v>104.0157003136696</v>
      </c>
      <c r="J9" s="18">
        <f t="shared" ref="J9:J72" si="13">H9/D9*100</f>
        <v>103.980400900863</v>
      </c>
      <c r="K9" s="18">
        <v>185369.5</v>
      </c>
      <c r="L9" s="18">
        <f t="shared" si="5"/>
        <v>104.0157003136696</v>
      </c>
      <c r="M9" s="18">
        <f t="shared" si="6"/>
        <v>103.980400900863</v>
      </c>
    </row>
    <row r="10" spans="1:13" s="4" customFormat="1" ht="84" customHeight="1" x14ac:dyDescent="0.2">
      <c r="A10" s="11" t="s">
        <v>11</v>
      </c>
      <c r="B10" s="12" t="s">
        <v>12</v>
      </c>
      <c r="C10" s="18">
        <v>372370.5</v>
      </c>
      <c r="D10" s="18">
        <v>415022.3</v>
      </c>
      <c r="E10" s="18">
        <v>423042.2</v>
      </c>
      <c r="F10" s="18">
        <f t="shared" ref="F10:F73" si="14">E10/C10*100</f>
        <v>113.60787172990341</v>
      </c>
      <c r="G10" s="18">
        <f t="shared" ref="G10:G73" si="15">E10/D10*100</f>
        <v>101.9324021865813</v>
      </c>
      <c r="H10" s="18">
        <v>423042.2</v>
      </c>
      <c r="I10" s="18">
        <f t="shared" si="12"/>
        <v>113.60787172990341</v>
      </c>
      <c r="J10" s="18">
        <f t="shared" si="13"/>
        <v>101.9324021865813</v>
      </c>
      <c r="K10" s="18">
        <v>423042.2</v>
      </c>
      <c r="L10" s="18">
        <f t="shared" ref="L10" si="16">K10/C10*100</f>
        <v>113.60787172990341</v>
      </c>
      <c r="M10" s="18">
        <f t="shared" ref="M10" si="17">K10/D10*100</f>
        <v>101.9324021865813</v>
      </c>
    </row>
    <row r="11" spans="1:13" s="4" customFormat="1" ht="15.75" x14ac:dyDescent="0.2">
      <c r="A11" s="11" t="s">
        <v>13</v>
      </c>
      <c r="B11" s="12" t="s">
        <v>14</v>
      </c>
      <c r="C11" s="18">
        <v>275929.60000000003</v>
      </c>
      <c r="D11" s="18">
        <v>295714.8</v>
      </c>
      <c r="E11" s="18">
        <v>350177.9</v>
      </c>
      <c r="F11" s="18">
        <f t="shared" si="14"/>
        <v>126.90842156840006</v>
      </c>
      <c r="G11" s="18">
        <f t="shared" si="15"/>
        <v>118.41744139961882</v>
      </c>
      <c r="H11" s="18">
        <v>284074.90000000002</v>
      </c>
      <c r="I11" s="18">
        <f t="shared" si="12"/>
        <v>102.95194861297954</v>
      </c>
      <c r="J11" s="18">
        <f t="shared" si="13"/>
        <v>96.063808777917117</v>
      </c>
      <c r="K11" s="18">
        <v>284040.2</v>
      </c>
      <c r="L11" s="18">
        <f t="shared" ref="L11:L74" si="18">K11/C11*100</f>
        <v>102.9393729415039</v>
      </c>
      <c r="M11" s="18">
        <f t="shared" ref="M11:M74" si="19">K11/D11*100</f>
        <v>96.052074498807642</v>
      </c>
    </row>
    <row r="12" spans="1:13" s="4" customFormat="1" ht="63" x14ac:dyDescent="0.2">
      <c r="A12" s="11" t="s">
        <v>15</v>
      </c>
      <c r="B12" s="12" t="s">
        <v>16</v>
      </c>
      <c r="C12" s="18">
        <v>275821</v>
      </c>
      <c r="D12" s="18">
        <v>370090.7</v>
      </c>
      <c r="E12" s="18">
        <v>307861</v>
      </c>
      <c r="F12" s="18">
        <f t="shared" si="14"/>
        <v>111.61622936614688</v>
      </c>
      <c r="G12" s="18">
        <f t="shared" si="15"/>
        <v>83.185284039831316</v>
      </c>
      <c r="H12" s="18">
        <v>310101</v>
      </c>
      <c r="I12" s="18">
        <f t="shared" si="12"/>
        <v>112.42835027064655</v>
      </c>
      <c r="J12" s="18">
        <f t="shared" si="13"/>
        <v>83.790541075471495</v>
      </c>
      <c r="K12" s="18">
        <v>312581.09999999998</v>
      </c>
      <c r="L12" s="18">
        <f t="shared" si="18"/>
        <v>113.32752038459726</v>
      </c>
      <c r="M12" s="18">
        <f t="shared" si="19"/>
        <v>84.460674099619354</v>
      </c>
    </row>
    <row r="13" spans="1:13" s="4" customFormat="1" ht="31.5" x14ac:dyDescent="0.2">
      <c r="A13" s="11" t="s">
        <v>17</v>
      </c>
      <c r="B13" s="12" t="s">
        <v>18</v>
      </c>
      <c r="C13" s="18">
        <v>211390.5</v>
      </c>
      <c r="D13" s="18">
        <v>296749.8</v>
      </c>
      <c r="E13" s="18">
        <v>115167.6</v>
      </c>
      <c r="F13" s="18">
        <f t="shared" si="14"/>
        <v>54.480972418344251</v>
      </c>
      <c r="G13" s="18">
        <f t="shared" si="15"/>
        <v>38.809663898678281</v>
      </c>
      <c r="H13" s="18">
        <v>115167.6</v>
      </c>
      <c r="I13" s="18">
        <f t="shared" si="12"/>
        <v>54.480972418344251</v>
      </c>
      <c r="J13" s="18">
        <f t="shared" si="13"/>
        <v>38.809663898678281</v>
      </c>
      <c r="K13" s="18">
        <v>115167.6</v>
      </c>
      <c r="L13" s="18">
        <f t="shared" si="18"/>
        <v>54.480972418344251</v>
      </c>
      <c r="M13" s="18">
        <f t="shared" si="19"/>
        <v>38.809663898678281</v>
      </c>
    </row>
    <row r="14" spans="1:13" s="4" customFormat="1" ht="31.5" x14ac:dyDescent="0.2">
      <c r="A14" s="11" t="s">
        <v>19</v>
      </c>
      <c r="B14" s="12" t="s">
        <v>20</v>
      </c>
      <c r="C14" s="18">
        <v>29.8</v>
      </c>
      <c r="D14" s="18">
        <v>193.08020999999999</v>
      </c>
      <c r="E14" s="18">
        <v>191.2</v>
      </c>
      <c r="F14" s="18">
        <f t="shared" si="14"/>
        <v>641.61073825503343</v>
      </c>
      <c r="G14" s="18">
        <f t="shared" si="15"/>
        <v>99.02620263361014</v>
      </c>
      <c r="H14" s="18">
        <v>191.2</v>
      </c>
      <c r="I14" s="18">
        <f t="shared" si="12"/>
        <v>641.61073825503343</v>
      </c>
      <c r="J14" s="18">
        <f t="shared" si="13"/>
        <v>99.02620263361014</v>
      </c>
      <c r="K14" s="18">
        <v>191.2</v>
      </c>
      <c r="L14" s="18">
        <f t="shared" si="18"/>
        <v>641.61073825503343</v>
      </c>
      <c r="M14" s="18">
        <f t="shared" si="19"/>
        <v>99.02620263361014</v>
      </c>
    </row>
    <row r="15" spans="1:13" s="4" customFormat="1" ht="15.75" x14ac:dyDescent="0.2">
      <c r="A15" s="11" t="s">
        <v>21</v>
      </c>
      <c r="B15" s="12" t="s">
        <v>22</v>
      </c>
      <c r="C15" s="18">
        <v>0</v>
      </c>
      <c r="D15" s="18">
        <v>0</v>
      </c>
      <c r="E15" s="18">
        <v>394452.9</v>
      </c>
      <c r="F15" s="18"/>
      <c r="G15" s="18"/>
      <c r="H15" s="18">
        <v>298169.8</v>
      </c>
      <c r="I15" s="18"/>
      <c r="J15" s="18"/>
      <c r="K15" s="18">
        <v>116571</v>
      </c>
      <c r="L15" s="18"/>
      <c r="M15" s="18"/>
    </row>
    <row r="16" spans="1:13" s="4" customFormat="1" ht="15.75" x14ac:dyDescent="0.2">
      <c r="A16" s="11" t="s">
        <v>23</v>
      </c>
      <c r="B16" s="12" t="s">
        <v>24</v>
      </c>
      <c r="C16" s="18">
        <v>1884456.3</v>
      </c>
      <c r="D16" s="18">
        <v>2802127.4135599998</v>
      </c>
      <c r="E16" s="18">
        <v>4898810.8</v>
      </c>
      <c r="F16" s="18">
        <f t="shared" si="14"/>
        <v>259.95884330138085</v>
      </c>
      <c r="G16" s="18">
        <f t="shared" si="15"/>
        <v>174.82469841641642</v>
      </c>
      <c r="H16" s="18">
        <v>6773238.9000000004</v>
      </c>
      <c r="I16" s="18">
        <f t="shared" si="12"/>
        <v>359.42668980968142</v>
      </c>
      <c r="J16" s="18">
        <f t="shared" si="13"/>
        <v>241.71773443359771</v>
      </c>
      <c r="K16" s="18">
        <v>8469297.5</v>
      </c>
      <c r="L16" s="18">
        <f t="shared" si="18"/>
        <v>449.42923324886863</v>
      </c>
      <c r="M16" s="18">
        <f t="shared" si="19"/>
        <v>302.24526761401148</v>
      </c>
    </row>
    <row r="17" spans="1:13" s="13" customFormat="1" ht="15.75" x14ac:dyDescent="0.2">
      <c r="A17" s="9" t="s">
        <v>25</v>
      </c>
      <c r="B17" s="10" t="s">
        <v>26</v>
      </c>
      <c r="C17" s="19">
        <f>C18</f>
        <v>31507.3</v>
      </c>
      <c r="D17" s="19">
        <f>D18</f>
        <v>30033.1</v>
      </c>
      <c r="E17" s="19">
        <f t="shared" ref="E17:K17" si="20">E18</f>
        <v>30316.7</v>
      </c>
      <c r="F17" s="19">
        <f t="shared" si="14"/>
        <v>96.221193183801859</v>
      </c>
      <c r="G17" s="19">
        <f t="shared" si="15"/>
        <v>100.94429146508352</v>
      </c>
      <c r="H17" s="19">
        <f t="shared" si="20"/>
        <v>31291.1</v>
      </c>
      <c r="I17" s="19">
        <f t="shared" si="12"/>
        <v>99.313809815503078</v>
      </c>
      <c r="J17" s="19">
        <f t="shared" si="13"/>
        <v>104.18871178799391</v>
      </c>
      <c r="K17" s="19">
        <f t="shared" si="20"/>
        <v>32346.7</v>
      </c>
      <c r="L17" s="19">
        <f t="shared" si="18"/>
        <v>102.66414449984606</v>
      </c>
      <c r="M17" s="19">
        <f t="shared" si="19"/>
        <v>107.70350047114685</v>
      </c>
    </row>
    <row r="18" spans="1:13" s="4" customFormat="1" ht="31.5" x14ac:dyDescent="0.2">
      <c r="A18" s="11" t="s">
        <v>27</v>
      </c>
      <c r="B18" s="12" t="s">
        <v>28</v>
      </c>
      <c r="C18" s="18">
        <v>31507.3</v>
      </c>
      <c r="D18" s="18">
        <v>30033.1</v>
      </c>
      <c r="E18" s="18">
        <v>30316.7</v>
      </c>
      <c r="F18" s="18">
        <f t="shared" si="14"/>
        <v>96.221193183801859</v>
      </c>
      <c r="G18" s="18">
        <f t="shared" si="15"/>
        <v>100.94429146508352</v>
      </c>
      <c r="H18" s="18">
        <v>31291.1</v>
      </c>
      <c r="I18" s="18">
        <f t="shared" si="12"/>
        <v>99.313809815503078</v>
      </c>
      <c r="J18" s="18">
        <f t="shared" si="13"/>
        <v>104.18871178799391</v>
      </c>
      <c r="K18" s="18">
        <v>32346.7</v>
      </c>
      <c r="L18" s="18">
        <f t="shared" si="18"/>
        <v>102.66414449984606</v>
      </c>
      <c r="M18" s="18">
        <f t="shared" si="19"/>
        <v>107.70350047114685</v>
      </c>
    </row>
    <row r="19" spans="1:13" s="13" customFormat="1" ht="47.25" x14ac:dyDescent="0.2">
      <c r="A19" s="9" t="s">
        <v>29</v>
      </c>
      <c r="B19" s="10" t="s">
        <v>30</v>
      </c>
      <c r="C19" s="20">
        <f>SUM(C20:C24)</f>
        <v>890208.7</v>
      </c>
      <c r="D19" s="20">
        <f>SUM(D20:D24)</f>
        <v>891507.9</v>
      </c>
      <c r="E19" s="20">
        <f t="shared" ref="E19:K19" si="21">SUM(E20:E24)</f>
        <v>950679.8</v>
      </c>
      <c r="F19" s="20">
        <f t="shared" si="14"/>
        <v>106.79291271810757</v>
      </c>
      <c r="G19" s="20">
        <f t="shared" si="15"/>
        <v>106.63728274309179</v>
      </c>
      <c r="H19" s="20">
        <f t="shared" si="21"/>
        <v>978413.8</v>
      </c>
      <c r="I19" s="20">
        <f t="shared" si="12"/>
        <v>109.90836193804891</v>
      </c>
      <c r="J19" s="20">
        <f t="shared" si="13"/>
        <v>109.74819179953425</v>
      </c>
      <c r="K19" s="20">
        <f t="shared" si="21"/>
        <v>981523.10000000009</v>
      </c>
      <c r="L19" s="21">
        <f t="shared" si="18"/>
        <v>110.25763958496475</v>
      </c>
      <c r="M19" s="21">
        <f t="shared" si="19"/>
        <v>110.09696044196579</v>
      </c>
    </row>
    <row r="20" spans="1:13" s="4" customFormat="1" ht="18.75" x14ac:dyDescent="0.2">
      <c r="A20" s="11" t="s">
        <v>31</v>
      </c>
      <c r="B20" s="12" t="s">
        <v>32</v>
      </c>
      <c r="C20" s="22">
        <v>110752.20000000001</v>
      </c>
      <c r="D20" s="22">
        <v>55389.9</v>
      </c>
      <c r="E20" s="22">
        <v>57488.5</v>
      </c>
      <c r="F20" s="22">
        <f t="shared" si="14"/>
        <v>51.907321028385887</v>
      </c>
      <c r="G20" s="22">
        <f t="shared" si="15"/>
        <v>103.78877737638088</v>
      </c>
      <c r="H20" s="22">
        <v>65923.199999999997</v>
      </c>
      <c r="I20" s="22">
        <f t="shared" si="12"/>
        <v>59.523151684571495</v>
      </c>
      <c r="J20" s="22">
        <f t="shared" si="13"/>
        <v>119.01664382856802</v>
      </c>
      <c r="K20" s="28">
        <v>68482.5</v>
      </c>
      <c r="L20" s="22">
        <f t="shared" si="18"/>
        <v>61.833986142036004</v>
      </c>
      <c r="M20" s="22">
        <f t="shared" si="19"/>
        <v>123.63716128752715</v>
      </c>
    </row>
    <row r="21" spans="1:13" s="4" customFormat="1" ht="18.75" x14ac:dyDescent="0.2">
      <c r="A21" s="11" t="s">
        <v>33</v>
      </c>
      <c r="B21" s="12" t="s">
        <v>159</v>
      </c>
      <c r="C21" s="24">
        <v>209808.4</v>
      </c>
      <c r="D21" s="24">
        <v>36918.400000000001</v>
      </c>
      <c r="E21" s="22">
        <v>32440.9</v>
      </c>
      <c r="F21" s="22">
        <f t="shared" si="14"/>
        <v>15.462154994747589</v>
      </c>
      <c r="G21" s="22">
        <f t="shared" si="15"/>
        <v>87.871901274161388</v>
      </c>
      <c r="H21" s="22">
        <v>32763.3</v>
      </c>
      <c r="I21" s="22">
        <f t="shared" si="12"/>
        <v>15.615819004386861</v>
      </c>
      <c r="J21" s="22">
        <f t="shared" si="13"/>
        <v>88.745178555950417</v>
      </c>
      <c r="K21" s="28">
        <v>32763.3</v>
      </c>
      <c r="L21" s="22">
        <f t="shared" si="18"/>
        <v>15.615819004386861</v>
      </c>
      <c r="M21" s="22">
        <f t="shared" si="19"/>
        <v>88.745178555950417</v>
      </c>
    </row>
    <row r="22" spans="1:13" s="4" customFormat="1" ht="63" x14ac:dyDescent="0.2">
      <c r="A22" s="11" t="s">
        <v>34</v>
      </c>
      <c r="B22" s="12" t="s">
        <v>160</v>
      </c>
      <c r="C22" s="24">
        <v>460548.30000000005</v>
      </c>
      <c r="D22" s="24">
        <v>699420.6</v>
      </c>
      <c r="E22" s="22">
        <v>760920.6</v>
      </c>
      <c r="F22" s="22">
        <f t="shared" si="14"/>
        <v>165.22058598414105</v>
      </c>
      <c r="G22" s="22">
        <f t="shared" si="15"/>
        <v>108.79299237111404</v>
      </c>
      <c r="H22" s="22">
        <v>779347.5</v>
      </c>
      <c r="I22" s="22">
        <f t="shared" si="12"/>
        <v>169.22166469836063</v>
      </c>
      <c r="J22" s="22">
        <f t="shared" si="13"/>
        <v>111.42758734872838</v>
      </c>
      <c r="K22" s="28">
        <v>779347.5</v>
      </c>
      <c r="L22" s="22">
        <f t="shared" si="18"/>
        <v>169.22166469836063</v>
      </c>
      <c r="M22" s="22">
        <f t="shared" si="19"/>
        <v>111.42758734872838</v>
      </c>
    </row>
    <row r="23" spans="1:13" s="4" customFormat="1" ht="18.75" x14ac:dyDescent="0.2">
      <c r="A23" s="11" t="s">
        <v>35</v>
      </c>
      <c r="B23" s="12" t="s">
        <v>36</v>
      </c>
      <c r="C23" s="22">
        <v>12329.699999999999</v>
      </c>
      <c r="D23" s="22">
        <v>6600</v>
      </c>
      <c r="E23" s="22">
        <v>4950</v>
      </c>
      <c r="F23" s="22">
        <f t="shared" si="14"/>
        <v>40.146962213192538</v>
      </c>
      <c r="G23" s="22">
        <f t="shared" si="15"/>
        <v>75</v>
      </c>
      <c r="H23" s="22">
        <v>5500</v>
      </c>
      <c r="I23" s="22">
        <f t="shared" si="12"/>
        <v>44.607735792436152</v>
      </c>
      <c r="J23" s="22">
        <f t="shared" si="13"/>
        <v>83.333333333333343</v>
      </c>
      <c r="K23" s="28">
        <v>6050</v>
      </c>
      <c r="L23" s="22">
        <f t="shared" si="18"/>
        <v>49.068509371679767</v>
      </c>
      <c r="M23" s="22">
        <f t="shared" si="19"/>
        <v>91.666666666666657</v>
      </c>
    </row>
    <row r="24" spans="1:13" s="4" customFormat="1" ht="47.25" x14ac:dyDescent="0.2">
      <c r="A24" s="11" t="s">
        <v>37</v>
      </c>
      <c r="B24" s="12" t="s">
        <v>38</v>
      </c>
      <c r="C24" s="22">
        <v>96770.1</v>
      </c>
      <c r="D24" s="22">
        <v>93179</v>
      </c>
      <c r="E24" s="22">
        <v>94879.8</v>
      </c>
      <c r="F24" s="22">
        <f t="shared" si="14"/>
        <v>98.046607371491817</v>
      </c>
      <c r="G24" s="22">
        <f t="shared" si="15"/>
        <v>101.82530398480345</v>
      </c>
      <c r="H24" s="22">
        <v>94879.8</v>
      </c>
      <c r="I24" s="22">
        <f t="shared" si="12"/>
        <v>98.046607371491817</v>
      </c>
      <c r="J24" s="22">
        <f t="shared" si="13"/>
        <v>101.82530398480345</v>
      </c>
      <c r="K24" s="28">
        <v>94879.8</v>
      </c>
      <c r="L24" s="22">
        <f t="shared" si="18"/>
        <v>98.046607371491817</v>
      </c>
      <c r="M24" s="22">
        <f t="shared" si="19"/>
        <v>101.82530398480345</v>
      </c>
    </row>
    <row r="25" spans="1:13" s="4" customFormat="1" ht="15.75" x14ac:dyDescent="0.2">
      <c r="A25" s="9" t="s">
        <v>39</v>
      </c>
      <c r="B25" s="10" t="s">
        <v>40</v>
      </c>
      <c r="C25" s="17">
        <f>SUM(C26:C33)</f>
        <v>18390965.099999998</v>
      </c>
      <c r="D25" s="17">
        <f>SUM(D26:D33)</f>
        <v>24690845.499999996</v>
      </c>
      <c r="E25" s="17">
        <f t="shared" ref="E25:K25" si="22">SUM(E26:E33)</f>
        <v>21968770.199999999</v>
      </c>
      <c r="F25" s="17">
        <f t="shared" si="14"/>
        <v>119.45414544884325</v>
      </c>
      <c r="G25" s="17">
        <f t="shared" si="15"/>
        <v>88.975366193919939</v>
      </c>
      <c r="H25" s="17">
        <f t="shared" si="22"/>
        <v>26629968.599999998</v>
      </c>
      <c r="I25" s="17">
        <f t="shared" si="12"/>
        <v>144.79919055471427</v>
      </c>
      <c r="J25" s="17">
        <f t="shared" si="13"/>
        <v>107.85361157437885</v>
      </c>
      <c r="K25" s="17">
        <f t="shared" si="22"/>
        <v>31815829.899999999</v>
      </c>
      <c r="L25" s="17">
        <f t="shared" si="18"/>
        <v>172.99706528179973</v>
      </c>
      <c r="M25" s="17">
        <f t="shared" si="19"/>
        <v>128.85678580751721</v>
      </c>
    </row>
    <row r="26" spans="1:13" s="4" customFormat="1" ht="15.75" x14ac:dyDescent="0.2">
      <c r="A26" s="11" t="s">
        <v>41</v>
      </c>
      <c r="B26" s="12" t="s">
        <v>42</v>
      </c>
      <c r="C26" s="18">
        <v>308376.60000000009</v>
      </c>
      <c r="D26" s="18">
        <v>344417.3</v>
      </c>
      <c r="E26" s="18">
        <v>342730.2</v>
      </c>
      <c r="F26" s="18">
        <f t="shared" si="14"/>
        <v>111.14014487480563</v>
      </c>
      <c r="G26" s="18">
        <f t="shared" si="15"/>
        <v>99.510158171497196</v>
      </c>
      <c r="H26" s="18">
        <v>337911.2</v>
      </c>
      <c r="I26" s="18">
        <f t="shared" si="12"/>
        <v>109.577445240657</v>
      </c>
      <c r="J26" s="18">
        <f t="shared" si="13"/>
        <v>98.110983391368549</v>
      </c>
      <c r="K26" s="18">
        <v>338521.3</v>
      </c>
      <c r="L26" s="18">
        <f t="shared" si="18"/>
        <v>109.775287748811</v>
      </c>
      <c r="M26" s="18">
        <f t="shared" si="19"/>
        <v>98.288123157576578</v>
      </c>
    </row>
    <row r="27" spans="1:13" s="4" customFormat="1" ht="15.75" x14ac:dyDescent="0.2">
      <c r="A27" s="11" t="s">
        <v>43</v>
      </c>
      <c r="B27" s="12" t="s">
        <v>44</v>
      </c>
      <c r="C27" s="22">
        <v>2017021.5</v>
      </c>
      <c r="D27" s="22">
        <v>1807804.4</v>
      </c>
      <c r="E27" s="22">
        <v>1698831.5</v>
      </c>
      <c r="F27" s="22">
        <f t="shared" si="14"/>
        <v>84.224759131223934</v>
      </c>
      <c r="G27" s="22">
        <f t="shared" si="15"/>
        <v>93.97208569688182</v>
      </c>
      <c r="H27" s="22">
        <v>1628532.6</v>
      </c>
      <c r="I27" s="22">
        <f t="shared" si="12"/>
        <v>80.739476500374437</v>
      </c>
      <c r="J27" s="22">
        <f t="shared" si="13"/>
        <v>90.083451506147469</v>
      </c>
      <c r="K27" s="22">
        <v>1589233.8</v>
      </c>
      <c r="L27" s="22">
        <f t="shared" si="18"/>
        <v>78.79111848832548</v>
      </c>
      <c r="M27" s="22">
        <f t="shared" si="19"/>
        <v>87.909610132600633</v>
      </c>
    </row>
    <row r="28" spans="1:13" s="4" customFormat="1" ht="15.75" x14ac:dyDescent="0.2">
      <c r="A28" s="11" t="s">
        <v>45</v>
      </c>
      <c r="B28" s="12" t="s">
        <v>46</v>
      </c>
      <c r="C28" s="22">
        <v>12183</v>
      </c>
      <c r="D28" s="22">
        <v>53227.199999999997</v>
      </c>
      <c r="E28" s="22">
        <v>71236.3</v>
      </c>
      <c r="F28" s="22">
        <f t="shared" si="14"/>
        <v>584.71887055733407</v>
      </c>
      <c r="G28" s="22">
        <f t="shared" si="15"/>
        <v>133.83439294195449</v>
      </c>
      <c r="H28" s="22">
        <v>59746</v>
      </c>
      <c r="I28" s="22">
        <f t="shared" si="12"/>
        <v>490.40466223426085</v>
      </c>
      <c r="J28" s="22">
        <f t="shared" si="13"/>
        <v>112.24712177232693</v>
      </c>
      <c r="K28" s="22">
        <v>51352.6</v>
      </c>
      <c r="L28" s="22">
        <f t="shared" si="18"/>
        <v>421.51030123943195</v>
      </c>
      <c r="M28" s="22">
        <f t="shared" si="19"/>
        <v>96.478116451738956</v>
      </c>
    </row>
    <row r="29" spans="1:13" s="4" customFormat="1" ht="15.75" x14ac:dyDescent="0.2">
      <c r="A29" s="11" t="s">
        <v>47</v>
      </c>
      <c r="B29" s="12" t="s">
        <v>48</v>
      </c>
      <c r="C29" s="22">
        <v>520035.8</v>
      </c>
      <c r="D29" s="22">
        <v>475577.9</v>
      </c>
      <c r="E29" s="22">
        <v>510913.8</v>
      </c>
      <c r="F29" s="22">
        <f t="shared" si="14"/>
        <v>98.245889994496537</v>
      </c>
      <c r="G29" s="22">
        <f t="shared" si="15"/>
        <v>107.43009715127636</v>
      </c>
      <c r="H29" s="22">
        <v>501998</v>
      </c>
      <c r="I29" s="22">
        <f t="shared" si="12"/>
        <v>96.531431105320053</v>
      </c>
      <c r="J29" s="22">
        <f t="shared" si="13"/>
        <v>105.5553674802803</v>
      </c>
      <c r="K29" s="22">
        <v>522843.5</v>
      </c>
      <c r="L29" s="22">
        <f t="shared" si="18"/>
        <v>100.53990513730015</v>
      </c>
      <c r="M29" s="22">
        <f t="shared" si="19"/>
        <v>109.93856106433877</v>
      </c>
    </row>
    <row r="30" spans="1:13" s="4" customFormat="1" ht="15.75" x14ac:dyDescent="0.2">
      <c r="A30" s="11" t="s">
        <v>49</v>
      </c>
      <c r="B30" s="12" t="s">
        <v>50</v>
      </c>
      <c r="C30" s="22">
        <v>2727621.1</v>
      </c>
      <c r="D30" s="22">
        <v>4124783.4</v>
      </c>
      <c r="E30" s="22">
        <v>4511179.9000000004</v>
      </c>
      <c r="F30" s="22">
        <f t="shared" si="14"/>
        <v>165.38880345220969</v>
      </c>
      <c r="G30" s="22">
        <f t="shared" si="15"/>
        <v>109.36767976713639</v>
      </c>
      <c r="H30" s="22">
        <v>6524990.5</v>
      </c>
      <c r="I30" s="22">
        <f t="shared" si="12"/>
        <v>239.21909461691726</v>
      </c>
      <c r="J30" s="22">
        <f t="shared" si="13"/>
        <v>158.18989428632787</v>
      </c>
      <c r="K30" s="22">
        <v>6179457.2000000002</v>
      </c>
      <c r="L30" s="22">
        <f t="shared" si="18"/>
        <v>226.55115844352429</v>
      </c>
      <c r="M30" s="22">
        <f t="shared" si="19"/>
        <v>149.81288956894076</v>
      </c>
    </row>
    <row r="31" spans="1:13" s="4" customFormat="1" ht="15.75" x14ac:dyDescent="0.2">
      <c r="A31" s="11" t="s">
        <v>51</v>
      </c>
      <c r="B31" s="12" t="s">
        <v>52</v>
      </c>
      <c r="C31" s="22">
        <v>10240217.599999998</v>
      </c>
      <c r="D31" s="22">
        <v>15629996.1</v>
      </c>
      <c r="E31" s="22">
        <v>13345593.1</v>
      </c>
      <c r="F31" s="22">
        <f t="shared" si="14"/>
        <v>130.32528820481318</v>
      </c>
      <c r="G31" s="22">
        <f t="shared" si="15"/>
        <v>85.384494113853293</v>
      </c>
      <c r="H31" s="22">
        <v>16684741.6</v>
      </c>
      <c r="I31" s="22">
        <f t="shared" si="12"/>
        <v>162.93346735131882</v>
      </c>
      <c r="J31" s="22">
        <f t="shared" si="13"/>
        <v>106.74821345604815</v>
      </c>
      <c r="K31" s="22">
        <v>21992855.600000001</v>
      </c>
      <c r="L31" s="22">
        <f t="shared" si="18"/>
        <v>214.76941661864691</v>
      </c>
      <c r="M31" s="22">
        <f t="shared" si="19"/>
        <v>140.70928399016046</v>
      </c>
    </row>
    <row r="32" spans="1:13" s="4" customFormat="1" ht="15.75" x14ac:dyDescent="0.2">
      <c r="A32" s="11" t="s">
        <v>53</v>
      </c>
      <c r="B32" s="12" t="s">
        <v>54</v>
      </c>
      <c r="C32" s="22">
        <v>135062.70000000001</v>
      </c>
      <c r="D32" s="22">
        <v>169675.3</v>
      </c>
      <c r="E32" s="22">
        <v>158344.9</v>
      </c>
      <c r="F32" s="22">
        <f t="shared" si="14"/>
        <v>117.2380679491821</v>
      </c>
      <c r="G32" s="22">
        <f t="shared" si="15"/>
        <v>93.322304424981127</v>
      </c>
      <c r="H32" s="22">
        <v>238587.3</v>
      </c>
      <c r="I32" s="22">
        <f t="shared" si="12"/>
        <v>176.64928955218573</v>
      </c>
      <c r="J32" s="22">
        <f t="shared" si="13"/>
        <v>140.61404341115059</v>
      </c>
      <c r="K32" s="22">
        <v>516037.4</v>
      </c>
      <c r="L32" s="22">
        <f t="shared" si="18"/>
        <v>382.07247448777491</v>
      </c>
      <c r="M32" s="22">
        <f t="shared" si="19"/>
        <v>304.13230446623641</v>
      </c>
    </row>
    <row r="33" spans="1:13" s="4" customFormat="1" ht="31.5" x14ac:dyDescent="0.2">
      <c r="A33" s="11" t="s">
        <v>55</v>
      </c>
      <c r="B33" s="12" t="s">
        <v>56</v>
      </c>
      <c r="C33" s="22">
        <v>2430446.8000000003</v>
      </c>
      <c r="D33" s="22">
        <v>2085363.9</v>
      </c>
      <c r="E33" s="22">
        <v>1329940.5</v>
      </c>
      <c r="F33" s="22">
        <f t="shared" si="14"/>
        <v>54.720000454237464</v>
      </c>
      <c r="G33" s="22">
        <f t="shared" si="15"/>
        <v>63.774984308494076</v>
      </c>
      <c r="H33" s="22">
        <v>653461.4</v>
      </c>
      <c r="I33" s="22">
        <f t="shared" si="12"/>
        <v>26.886472067605016</v>
      </c>
      <c r="J33" s="22">
        <f t="shared" si="13"/>
        <v>31.335605262947151</v>
      </c>
      <c r="K33" s="22">
        <v>625528.5</v>
      </c>
      <c r="L33" s="22">
        <f t="shared" si="18"/>
        <v>25.737181328140977</v>
      </c>
      <c r="M33" s="22">
        <f t="shared" si="19"/>
        <v>29.99613161041102</v>
      </c>
    </row>
    <row r="34" spans="1:13" s="4" customFormat="1" ht="31.5" x14ac:dyDescent="0.2">
      <c r="A34" s="9" t="s">
        <v>57</v>
      </c>
      <c r="B34" s="10" t="s">
        <v>58</v>
      </c>
      <c r="C34" s="17">
        <f>SUM(C35:C38)</f>
        <v>2496863.6000000006</v>
      </c>
      <c r="D34" s="17">
        <f>SUM(D35:D38)</f>
        <v>3811339.5278400001</v>
      </c>
      <c r="E34" s="17">
        <f t="shared" ref="E34:K34" si="23">SUM(E35:E38)</f>
        <v>5268157.8000000007</v>
      </c>
      <c r="F34" s="17">
        <f t="shared" si="14"/>
        <v>210.99101288512517</v>
      </c>
      <c r="G34" s="17">
        <f t="shared" si="15"/>
        <v>138.22326144177512</v>
      </c>
      <c r="H34" s="17">
        <f t="shared" si="23"/>
        <v>2938997.3</v>
      </c>
      <c r="I34" s="17">
        <f t="shared" si="12"/>
        <v>117.70756320048876</v>
      </c>
      <c r="J34" s="17">
        <f t="shared" si="13"/>
        <v>77.11192557188987</v>
      </c>
      <c r="K34" s="17">
        <f t="shared" si="23"/>
        <v>2966272.3000000003</v>
      </c>
      <c r="L34" s="17">
        <f t="shared" si="18"/>
        <v>118.79993364475334</v>
      </c>
      <c r="M34" s="17">
        <f t="shared" si="19"/>
        <v>77.827553235097781</v>
      </c>
    </row>
    <row r="35" spans="1:13" s="4" customFormat="1" ht="15.75" x14ac:dyDescent="0.2">
      <c r="A35" s="11" t="s">
        <v>147</v>
      </c>
      <c r="B35" s="12" t="s">
        <v>148</v>
      </c>
      <c r="C35" s="18">
        <v>178703.1</v>
      </c>
      <c r="D35" s="18">
        <v>683707.8</v>
      </c>
      <c r="E35" s="18">
        <v>1924624.5</v>
      </c>
      <c r="F35" s="18">
        <f t="shared" si="14"/>
        <v>1076.9955865343129</v>
      </c>
      <c r="G35" s="18">
        <f t="shared" si="15"/>
        <v>281.49810489217759</v>
      </c>
      <c r="H35" s="18">
        <v>959265.5</v>
      </c>
      <c r="I35" s="18">
        <f t="shared" si="12"/>
        <v>536.79287040907514</v>
      </c>
      <c r="J35" s="18">
        <f t="shared" si="13"/>
        <v>140.30343079309611</v>
      </c>
      <c r="K35" s="18">
        <v>1157353.1000000001</v>
      </c>
      <c r="L35" s="18">
        <f t="shared" si="18"/>
        <v>647.64019202800625</v>
      </c>
      <c r="M35" s="18">
        <f t="shared" si="19"/>
        <v>169.2759831027231</v>
      </c>
    </row>
    <row r="36" spans="1:13" s="4" customFormat="1" ht="15.75" x14ac:dyDescent="0.2">
      <c r="A36" s="11" t="s">
        <v>59</v>
      </c>
      <c r="B36" s="12" t="s">
        <v>60</v>
      </c>
      <c r="C36" s="18">
        <v>1534692</v>
      </c>
      <c r="D36" s="23">
        <v>2225730.92784</v>
      </c>
      <c r="E36" s="23">
        <v>2331264.2000000002</v>
      </c>
      <c r="F36" s="24">
        <f t="shared" si="14"/>
        <v>151.9043690851324</v>
      </c>
      <c r="G36" s="24">
        <f t="shared" si="15"/>
        <v>104.74151079270023</v>
      </c>
      <c r="H36" s="23">
        <v>1446172.8</v>
      </c>
      <c r="I36" s="24">
        <f t="shared" si="12"/>
        <v>94.232119539295184</v>
      </c>
      <c r="J36" s="24">
        <f t="shared" si="13"/>
        <v>64.975185540664796</v>
      </c>
      <c r="K36" s="23">
        <v>1229901.8</v>
      </c>
      <c r="L36" s="24">
        <f t="shared" si="18"/>
        <v>80.139975969119533</v>
      </c>
      <c r="M36" s="24">
        <f t="shared" si="19"/>
        <v>55.258332650010843</v>
      </c>
    </row>
    <row r="37" spans="1:13" s="4" customFormat="1" ht="15.75" x14ac:dyDescent="0.2">
      <c r="A37" s="11" t="s">
        <v>61</v>
      </c>
      <c r="B37" s="12" t="s">
        <v>62</v>
      </c>
      <c r="C37" s="18">
        <v>641268.80000000005</v>
      </c>
      <c r="D37" s="23">
        <v>664378.19999999995</v>
      </c>
      <c r="E37" s="23">
        <v>718745.7</v>
      </c>
      <c r="F37" s="24">
        <f t="shared" si="14"/>
        <v>112.08181342987527</v>
      </c>
      <c r="G37" s="24">
        <f t="shared" si="15"/>
        <v>108.18321552392899</v>
      </c>
      <c r="H37" s="23">
        <v>385423.6</v>
      </c>
      <c r="I37" s="24">
        <f t="shared" si="12"/>
        <v>60.103282741964051</v>
      </c>
      <c r="J37" s="24">
        <f t="shared" si="13"/>
        <v>58.012680127072201</v>
      </c>
      <c r="K37" s="23">
        <v>430882</v>
      </c>
      <c r="L37" s="24">
        <f t="shared" si="18"/>
        <v>67.192104153515658</v>
      </c>
      <c r="M37" s="24">
        <f t="shared" si="19"/>
        <v>64.854927509662417</v>
      </c>
    </row>
    <row r="38" spans="1:13" s="4" customFormat="1" ht="31.5" x14ac:dyDescent="0.2">
      <c r="A38" s="11" t="s">
        <v>63</v>
      </c>
      <c r="B38" s="12" t="s">
        <v>64</v>
      </c>
      <c r="C38" s="18">
        <v>142199.70000000001</v>
      </c>
      <c r="D38" s="23">
        <v>237522.6</v>
      </c>
      <c r="E38" s="23">
        <v>293523.40000000002</v>
      </c>
      <c r="F38" s="24">
        <f t="shared" si="14"/>
        <v>206.41632858578464</v>
      </c>
      <c r="G38" s="24">
        <f t="shared" si="15"/>
        <v>123.57704066897215</v>
      </c>
      <c r="H38" s="23">
        <v>148135.4</v>
      </c>
      <c r="I38" s="24">
        <f t="shared" si="12"/>
        <v>104.17420008621676</v>
      </c>
      <c r="J38" s="24">
        <f t="shared" si="13"/>
        <v>62.366865300396682</v>
      </c>
      <c r="K38" s="23">
        <v>148135.4</v>
      </c>
      <c r="L38" s="24">
        <f t="shared" si="18"/>
        <v>104.17420008621676</v>
      </c>
      <c r="M38" s="24">
        <f t="shared" si="19"/>
        <v>62.366865300396682</v>
      </c>
    </row>
    <row r="39" spans="1:13" s="4" customFormat="1" ht="15.75" x14ac:dyDescent="0.2">
      <c r="A39" s="9" t="s">
        <v>65</v>
      </c>
      <c r="B39" s="10" t="s">
        <v>66</v>
      </c>
      <c r="C39" s="17">
        <f>SUM(C40:C42)</f>
        <v>105948.4</v>
      </c>
      <c r="D39" s="17">
        <f>SUM(D40:D42)</f>
        <v>1209771.4721600001</v>
      </c>
      <c r="E39" s="17">
        <f t="shared" ref="E39:K39" si="24">SUM(E40:E42)</f>
        <v>1006811.8999999999</v>
      </c>
      <c r="F39" s="17">
        <f t="shared" si="14"/>
        <v>950.28513880341757</v>
      </c>
      <c r="G39" s="17">
        <f t="shared" si="15"/>
        <v>83.223313094197565</v>
      </c>
      <c r="H39" s="17">
        <f t="shared" si="24"/>
        <v>1618778</v>
      </c>
      <c r="I39" s="17">
        <f t="shared" si="12"/>
        <v>1527.892823298889</v>
      </c>
      <c r="J39" s="17">
        <f t="shared" si="13"/>
        <v>133.80857767374317</v>
      </c>
      <c r="K39" s="17">
        <f t="shared" si="24"/>
        <v>125367.70000000001</v>
      </c>
      <c r="L39" s="17">
        <f t="shared" si="18"/>
        <v>118.32901676665246</v>
      </c>
      <c r="M39" s="17">
        <f t="shared" si="19"/>
        <v>10.362924146009233</v>
      </c>
    </row>
    <row r="40" spans="1:13" s="4" customFormat="1" ht="15.75" x14ac:dyDescent="0.2">
      <c r="A40" s="11" t="s">
        <v>143</v>
      </c>
      <c r="B40" s="12" t="s">
        <v>144</v>
      </c>
      <c r="C40" s="22">
        <v>1706.1</v>
      </c>
      <c r="D40" s="22">
        <v>2668.4383399999997</v>
      </c>
      <c r="E40" s="22">
        <v>1930.7</v>
      </c>
      <c r="F40" s="22">
        <f t="shared" si="14"/>
        <v>113.16452728444992</v>
      </c>
      <c r="G40" s="22">
        <f t="shared" si="15"/>
        <v>72.353180175038261</v>
      </c>
      <c r="H40" s="22">
        <v>1930.7</v>
      </c>
      <c r="I40" s="22">
        <f t="shared" si="12"/>
        <v>113.16452728444992</v>
      </c>
      <c r="J40" s="22">
        <f t="shared" si="13"/>
        <v>72.353180175038261</v>
      </c>
      <c r="K40" s="22">
        <v>1930.7</v>
      </c>
      <c r="L40" s="22">
        <f t="shared" si="18"/>
        <v>113.16452728444992</v>
      </c>
      <c r="M40" s="22">
        <f t="shared" si="19"/>
        <v>72.353180175038261</v>
      </c>
    </row>
    <row r="41" spans="1:13" s="4" customFormat="1" ht="31.5" x14ac:dyDescent="0.2">
      <c r="A41" s="11" t="s">
        <v>67</v>
      </c>
      <c r="B41" s="12" t="s">
        <v>68</v>
      </c>
      <c r="C41" s="22">
        <v>26421.800000000003</v>
      </c>
      <c r="D41" s="22">
        <v>27833.42309</v>
      </c>
      <c r="E41" s="22">
        <v>28455</v>
      </c>
      <c r="F41" s="22">
        <f t="shared" si="14"/>
        <v>107.69516081417616</v>
      </c>
      <c r="G41" s="22">
        <f t="shared" si="15"/>
        <v>102.23320325347736</v>
      </c>
      <c r="H41" s="22">
        <v>29181</v>
      </c>
      <c r="I41" s="22">
        <f t="shared" si="12"/>
        <v>110.44289185445351</v>
      </c>
      <c r="J41" s="22">
        <f t="shared" si="13"/>
        <v>104.84157807554817</v>
      </c>
      <c r="K41" s="22">
        <v>29535.9</v>
      </c>
      <c r="L41" s="22">
        <f t="shared" si="18"/>
        <v>111.78610087125026</v>
      </c>
      <c r="M41" s="22">
        <f t="shared" si="19"/>
        <v>106.11666378402327</v>
      </c>
    </row>
    <row r="42" spans="1:13" s="4" customFormat="1" ht="31.5" x14ac:dyDescent="0.2">
      <c r="A42" s="11" t="s">
        <v>69</v>
      </c>
      <c r="B42" s="12" t="s">
        <v>70</v>
      </c>
      <c r="C42" s="22">
        <v>77820.5</v>
      </c>
      <c r="D42" s="22">
        <v>1179269.6107300001</v>
      </c>
      <c r="E42" s="22">
        <v>976426.2</v>
      </c>
      <c r="F42" s="22">
        <f t="shared" si="14"/>
        <v>1254.7159167571526</v>
      </c>
      <c r="G42" s="22">
        <f t="shared" si="15"/>
        <v>82.799233620169815</v>
      </c>
      <c r="H42" s="22">
        <v>1587666.3</v>
      </c>
      <c r="I42" s="22">
        <f t="shared" si="12"/>
        <v>2040.1646095823082</v>
      </c>
      <c r="J42" s="22">
        <f t="shared" si="13"/>
        <v>134.63132480936156</v>
      </c>
      <c r="K42" s="22">
        <v>93901.1</v>
      </c>
      <c r="L42" s="22">
        <f t="shared" si="18"/>
        <v>120.66370686387265</v>
      </c>
      <c r="M42" s="22">
        <f t="shared" si="19"/>
        <v>7.9626490113548059</v>
      </c>
    </row>
    <row r="43" spans="1:13" s="4" customFormat="1" ht="15.75" x14ac:dyDescent="0.2">
      <c r="A43" s="9" t="s">
        <v>71</v>
      </c>
      <c r="B43" s="10" t="s">
        <v>72</v>
      </c>
      <c r="C43" s="17">
        <f>SUM(C44:C50)</f>
        <v>15250828.499999998</v>
      </c>
      <c r="D43" s="17">
        <f>SUM(D44:D50)</f>
        <v>19637246.800000004</v>
      </c>
      <c r="E43" s="17">
        <f t="shared" ref="E43:K43" si="25">SUM(E44:E50)</f>
        <v>17814999.399999999</v>
      </c>
      <c r="F43" s="17">
        <f t="shared" si="14"/>
        <v>116.81332197788467</v>
      </c>
      <c r="G43" s="17">
        <f t="shared" si="15"/>
        <v>90.720453745073854</v>
      </c>
      <c r="H43" s="17">
        <f t="shared" si="25"/>
        <v>17618841.800000001</v>
      </c>
      <c r="I43" s="17">
        <f t="shared" si="12"/>
        <v>115.52711251064164</v>
      </c>
      <c r="J43" s="17">
        <f t="shared" si="13"/>
        <v>89.721547931047013</v>
      </c>
      <c r="K43" s="17">
        <f t="shared" si="25"/>
        <v>16918350.699999999</v>
      </c>
      <c r="L43" s="17">
        <f t="shared" si="18"/>
        <v>110.93397778356764</v>
      </c>
      <c r="M43" s="17">
        <f t="shared" si="19"/>
        <v>86.154392580124806</v>
      </c>
    </row>
    <row r="44" spans="1:13" s="4" customFormat="1" ht="15.75" x14ac:dyDescent="0.2">
      <c r="A44" s="11" t="s">
        <v>73</v>
      </c>
      <c r="B44" s="12" t="s">
        <v>74</v>
      </c>
      <c r="C44" s="22">
        <v>3357757.0000000005</v>
      </c>
      <c r="D44" s="22">
        <v>3440041</v>
      </c>
      <c r="E44" s="22">
        <v>3019746.5</v>
      </c>
      <c r="F44" s="22">
        <f t="shared" si="14"/>
        <v>89.933443664922734</v>
      </c>
      <c r="G44" s="22">
        <f t="shared" si="15"/>
        <v>87.782282246054621</v>
      </c>
      <c r="H44" s="22">
        <v>3060079.5</v>
      </c>
      <c r="I44" s="22">
        <f t="shared" si="12"/>
        <v>91.134632434687788</v>
      </c>
      <c r="J44" s="22">
        <f t="shared" si="13"/>
        <v>88.954739202236254</v>
      </c>
      <c r="K44" s="22">
        <v>3060079.5</v>
      </c>
      <c r="L44" s="22">
        <f t="shared" si="18"/>
        <v>91.134632434687788</v>
      </c>
      <c r="M44" s="22">
        <f t="shared" si="19"/>
        <v>88.954739202236254</v>
      </c>
    </row>
    <row r="45" spans="1:13" s="4" customFormat="1" ht="15.75" x14ac:dyDescent="0.2">
      <c r="A45" s="11" t="s">
        <v>75</v>
      </c>
      <c r="B45" s="12" t="s">
        <v>76</v>
      </c>
      <c r="C45" s="22">
        <v>8864485.2999999989</v>
      </c>
      <c r="D45" s="22">
        <v>10972226.800000001</v>
      </c>
      <c r="E45" s="22">
        <v>11120831</v>
      </c>
      <c r="F45" s="22">
        <f t="shared" si="14"/>
        <v>125.45377000061133</v>
      </c>
      <c r="G45" s="22">
        <f t="shared" si="15"/>
        <v>101.35436682734264</v>
      </c>
      <c r="H45" s="22">
        <v>11019342.699999999</v>
      </c>
      <c r="I45" s="22">
        <f t="shared" si="12"/>
        <v>124.30888344978135</v>
      </c>
      <c r="J45" s="22">
        <f t="shared" si="13"/>
        <v>100.4294105550206</v>
      </c>
      <c r="K45" s="22">
        <v>10422178.4</v>
      </c>
      <c r="L45" s="22">
        <f t="shared" si="18"/>
        <v>117.57229040697943</v>
      </c>
      <c r="M45" s="22">
        <f t="shared" si="19"/>
        <v>94.986902749768163</v>
      </c>
    </row>
    <row r="46" spans="1:13" s="4" customFormat="1" ht="15.75" x14ac:dyDescent="0.2">
      <c r="A46" s="11" t="s">
        <v>139</v>
      </c>
      <c r="B46" s="12" t="s">
        <v>140</v>
      </c>
      <c r="C46" s="22">
        <v>406877.9</v>
      </c>
      <c r="D46" s="22">
        <v>616334.9</v>
      </c>
      <c r="E46" s="22">
        <v>699523</v>
      </c>
      <c r="F46" s="22">
        <f t="shared" si="14"/>
        <v>171.9245503380744</v>
      </c>
      <c r="G46" s="22">
        <f t="shared" si="15"/>
        <v>113.49722366849582</v>
      </c>
      <c r="H46" s="22">
        <v>621493.30000000005</v>
      </c>
      <c r="I46" s="22">
        <f t="shared" si="12"/>
        <v>152.74688057522908</v>
      </c>
      <c r="J46" s="22">
        <f t="shared" si="13"/>
        <v>100.83694757509269</v>
      </c>
      <c r="K46" s="22">
        <v>695294.2</v>
      </c>
      <c r="L46" s="22">
        <f t="shared" si="18"/>
        <v>170.88522134035787</v>
      </c>
      <c r="M46" s="22">
        <f t="shared" si="19"/>
        <v>112.81110318432397</v>
      </c>
    </row>
    <row r="47" spans="1:13" s="4" customFormat="1" ht="15.75" x14ac:dyDescent="0.2">
      <c r="A47" s="11" t="s">
        <v>77</v>
      </c>
      <c r="B47" s="12" t="s">
        <v>78</v>
      </c>
      <c r="C47" s="22">
        <v>1773360.9999999998</v>
      </c>
      <c r="D47" s="22">
        <v>1844454.1</v>
      </c>
      <c r="E47" s="22">
        <v>2086430.8</v>
      </c>
      <c r="F47" s="22">
        <f t="shared" si="14"/>
        <v>117.65403660055682</v>
      </c>
      <c r="G47" s="22">
        <f t="shared" si="15"/>
        <v>113.11914999673887</v>
      </c>
      <c r="H47" s="22">
        <v>2030547.7</v>
      </c>
      <c r="I47" s="22">
        <f t="shared" si="12"/>
        <v>114.50278313327067</v>
      </c>
      <c r="J47" s="22">
        <f t="shared" si="13"/>
        <v>110.08935923100498</v>
      </c>
      <c r="K47" s="22">
        <v>1959454.2</v>
      </c>
      <c r="L47" s="22">
        <f t="shared" si="18"/>
        <v>110.49381372433476</v>
      </c>
      <c r="M47" s="22">
        <f t="shared" si="19"/>
        <v>106.23491254133133</v>
      </c>
    </row>
    <row r="48" spans="1:13" s="4" customFormat="1" ht="47.25" x14ac:dyDescent="0.2">
      <c r="A48" s="11" t="s">
        <v>79</v>
      </c>
      <c r="B48" s="12" t="s">
        <v>80</v>
      </c>
      <c r="C48" s="22">
        <v>112956</v>
      </c>
      <c r="D48" s="22">
        <v>89645.3</v>
      </c>
      <c r="E48" s="22">
        <v>84749</v>
      </c>
      <c r="F48" s="22">
        <f t="shared" si="14"/>
        <v>75.028329615071357</v>
      </c>
      <c r="G48" s="22">
        <f t="shared" si="15"/>
        <v>94.538140872973813</v>
      </c>
      <c r="H48" s="22">
        <v>86673.5</v>
      </c>
      <c r="I48" s="22">
        <f t="shared" si="12"/>
        <v>76.732090371472069</v>
      </c>
      <c r="J48" s="22">
        <f t="shared" si="13"/>
        <v>96.684934960338126</v>
      </c>
      <c r="K48" s="22">
        <v>86659.6</v>
      </c>
      <c r="L48" s="22">
        <f t="shared" si="18"/>
        <v>76.719784694925465</v>
      </c>
      <c r="M48" s="22">
        <f t="shared" si="19"/>
        <v>96.669429406784303</v>
      </c>
    </row>
    <row r="49" spans="1:13" s="4" customFormat="1" ht="15.75" x14ac:dyDescent="0.2">
      <c r="A49" s="11" t="s">
        <v>81</v>
      </c>
      <c r="B49" s="12" t="s">
        <v>149</v>
      </c>
      <c r="C49" s="22">
        <v>118223.7</v>
      </c>
      <c r="D49" s="22">
        <v>1928657.1</v>
      </c>
      <c r="E49" s="22">
        <v>191301.2</v>
      </c>
      <c r="F49" s="22">
        <f t="shared" si="14"/>
        <v>161.81290215075322</v>
      </c>
      <c r="G49" s="22">
        <f t="shared" si="15"/>
        <v>9.9188808627515996</v>
      </c>
      <c r="H49" s="22">
        <v>179640</v>
      </c>
      <c r="I49" s="22">
        <f t="shared" si="12"/>
        <v>151.94922845419322</v>
      </c>
      <c r="J49" s="22">
        <f t="shared" si="13"/>
        <v>9.3142529068542039</v>
      </c>
      <c r="K49" s="22">
        <v>179640</v>
      </c>
      <c r="L49" s="22">
        <f t="shared" si="18"/>
        <v>151.94922845419322</v>
      </c>
      <c r="M49" s="22">
        <f t="shared" si="19"/>
        <v>9.3142529068542039</v>
      </c>
    </row>
    <row r="50" spans="1:13" s="4" customFormat="1" ht="15.75" x14ac:dyDescent="0.2">
      <c r="A50" s="11" t="s">
        <v>82</v>
      </c>
      <c r="B50" s="12" t="s">
        <v>83</v>
      </c>
      <c r="C50" s="22">
        <v>617167.60000000009</v>
      </c>
      <c r="D50" s="22">
        <v>745887.6</v>
      </c>
      <c r="E50" s="22">
        <v>612417.9</v>
      </c>
      <c r="F50" s="22">
        <f t="shared" si="14"/>
        <v>99.23040354030249</v>
      </c>
      <c r="G50" s="22">
        <f t="shared" si="15"/>
        <v>82.105923198079708</v>
      </c>
      <c r="H50" s="22">
        <v>621065.1</v>
      </c>
      <c r="I50" s="22">
        <f t="shared" si="12"/>
        <v>100.63151403281701</v>
      </c>
      <c r="J50" s="22">
        <f t="shared" si="13"/>
        <v>83.265239963769346</v>
      </c>
      <c r="K50" s="22">
        <v>515044.8</v>
      </c>
      <c r="L50" s="22">
        <f t="shared" si="18"/>
        <v>83.452987486705382</v>
      </c>
      <c r="M50" s="22">
        <f t="shared" si="19"/>
        <v>69.051261879135666</v>
      </c>
    </row>
    <row r="51" spans="1:13" s="4" customFormat="1" ht="15.75" x14ac:dyDescent="0.2">
      <c r="A51" s="9" t="s">
        <v>84</v>
      </c>
      <c r="B51" s="10" t="s">
        <v>150</v>
      </c>
      <c r="C51" s="17">
        <f>SUM(C52:C54)</f>
        <v>2001960.3</v>
      </c>
      <c r="D51" s="17">
        <f>SUM(D52:D54)</f>
        <v>3107913.6</v>
      </c>
      <c r="E51" s="17">
        <f t="shared" ref="E51:K51" si="26">SUM(E52:E54)</f>
        <v>2398374.2000000002</v>
      </c>
      <c r="F51" s="17">
        <f t="shared" si="14"/>
        <v>119.80128676877359</v>
      </c>
      <c r="G51" s="17">
        <f t="shared" si="15"/>
        <v>77.169912316738802</v>
      </c>
      <c r="H51" s="17">
        <f t="shared" si="26"/>
        <v>2127919.6</v>
      </c>
      <c r="I51" s="17">
        <f t="shared" si="12"/>
        <v>106.29179809409808</v>
      </c>
      <c r="J51" s="17">
        <f t="shared" si="13"/>
        <v>68.467784947432264</v>
      </c>
      <c r="K51" s="17">
        <f t="shared" si="26"/>
        <v>1956567.4</v>
      </c>
      <c r="L51" s="17">
        <f t="shared" si="18"/>
        <v>97.73257741424743</v>
      </c>
      <c r="M51" s="17">
        <f t="shared" si="19"/>
        <v>62.954369130467455</v>
      </c>
    </row>
    <row r="52" spans="1:13" s="4" customFormat="1" ht="15.75" x14ac:dyDescent="0.2">
      <c r="A52" s="11" t="s">
        <v>85</v>
      </c>
      <c r="B52" s="12" t="s">
        <v>86</v>
      </c>
      <c r="C52" s="22">
        <v>1916239.6</v>
      </c>
      <c r="D52" s="22">
        <v>3008008.5</v>
      </c>
      <c r="E52" s="22">
        <v>2301178.2000000002</v>
      </c>
      <c r="F52" s="22">
        <f t="shared" si="14"/>
        <v>120.08822905027117</v>
      </c>
      <c r="G52" s="22">
        <f t="shared" si="15"/>
        <v>76.50171866203172</v>
      </c>
      <c r="H52" s="22">
        <v>2030919.4</v>
      </c>
      <c r="I52" s="22">
        <f t="shared" si="12"/>
        <v>105.9846273921069</v>
      </c>
      <c r="J52" s="22">
        <f t="shared" si="13"/>
        <v>67.517076497622924</v>
      </c>
      <c r="K52" s="22">
        <v>1859389.8</v>
      </c>
      <c r="L52" s="22">
        <f t="shared" si="18"/>
        <v>97.033262437536521</v>
      </c>
      <c r="M52" s="22">
        <f t="shared" si="19"/>
        <v>61.81464580302881</v>
      </c>
    </row>
    <row r="53" spans="1:13" s="4" customFormat="1" ht="15.75" x14ac:dyDescent="0.2">
      <c r="A53" s="11" t="s">
        <v>141</v>
      </c>
      <c r="B53" s="12" t="s">
        <v>142</v>
      </c>
      <c r="C53" s="18">
        <v>13246.5</v>
      </c>
      <c r="D53" s="23">
        <v>12671.9</v>
      </c>
      <c r="E53" s="23">
        <v>13551.6</v>
      </c>
      <c r="F53" s="24">
        <f t="shared" si="14"/>
        <v>102.30324991507192</v>
      </c>
      <c r="G53" s="24">
        <f t="shared" si="15"/>
        <v>106.94213180343912</v>
      </c>
      <c r="H53" s="23">
        <v>13355.8</v>
      </c>
      <c r="I53" s="24">
        <f t="shared" si="12"/>
        <v>100.82512361755936</v>
      </c>
      <c r="J53" s="24">
        <f t="shared" si="13"/>
        <v>105.39698072112311</v>
      </c>
      <c r="K53" s="23">
        <v>13533.2</v>
      </c>
      <c r="L53" s="24">
        <f t="shared" si="18"/>
        <v>102.16434529875818</v>
      </c>
      <c r="M53" s="24">
        <f t="shared" si="19"/>
        <v>106.79692863737877</v>
      </c>
    </row>
    <row r="54" spans="1:13" s="4" customFormat="1" ht="31.5" x14ac:dyDescent="0.2">
      <c r="A54" s="11" t="s">
        <v>87</v>
      </c>
      <c r="B54" s="12" t="s">
        <v>88</v>
      </c>
      <c r="C54" s="18">
        <v>72474.2</v>
      </c>
      <c r="D54" s="23">
        <v>87233.2</v>
      </c>
      <c r="E54" s="23">
        <v>83644.399999999994</v>
      </c>
      <c r="F54" s="24">
        <f t="shared" si="14"/>
        <v>115.41265719387037</v>
      </c>
      <c r="G54" s="24">
        <f t="shared" si="15"/>
        <v>95.885970020588488</v>
      </c>
      <c r="H54" s="23">
        <v>83644.399999999994</v>
      </c>
      <c r="I54" s="24">
        <f t="shared" si="12"/>
        <v>115.41265719387037</v>
      </c>
      <c r="J54" s="24">
        <f t="shared" si="13"/>
        <v>95.885970020588488</v>
      </c>
      <c r="K54" s="23">
        <v>83644.399999999994</v>
      </c>
      <c r="L54" s="24">
        <f t="shared" si="18"/>
        <v>115.41265719387037</v>
      </c>
      <c r="M54" s="24">
        <f t="shared" si="19"/>
        <v>95.885970020588488</v>
      </c>
    </row>
    <row r="55" spans="1:13" s="4" customFormat="1" ht="15.75" x14ac:dyDescent="0.2">
      <c r="A55" s="9" t="s">
        <v>89</v>
      </c>
      <c r="B55" s="10" t="s">
        <v>90</v>
      </c>
      <c r="C55" s="17">
        <f>SUM(C56:C62)</f>
        <v>10883675.699999999</v>
      </c>
      <c r="D55" s="17">
        <f>SUM(D56:D62)</f>
        <v>14007363.526999997</v>
      </c>
      <c r="E55" s="17">
        <f t="shared" ref="E55:K55" si="27">SUM(E56:E62)</f>
        <v>8107077.9000000013</v>
      </c>
      <c r="F55" s="17">
        <f t="shared" si="14"/>
        <v>74.488418466933936</v>
      </c>
      <c r="G55" s="17">
        <f t="shared" si="15"/>
        <v>57.877257803534143</v>
      </c>
      <c r="H55" s="17">
        <f t="shared" si="27"/>
        <v>7713767.4999999991</v>
      </c>
      <c r="I55" s="17">
        <f t="shared" si="12"/>
        <v>70.874654047253543</v>
      </c>
      <c r="J55" s="17">
        <f t="shared" si="13"/>
        <v>55.069374655203809</v>
      </c>
      <c r="K55" s="17">
        <f t="shared" si="27"/>
        <v>7396437.2999999989</v>
      </c>
      <c r="L55" s="17">
        <f t="shared" si="18"/>
        <v>67.959001203977436</v>
      </c>
      <c r="M55" s="17">
        <f t="shared" si="19"/>
        <v>52.803921921087728</v>
      </c>
    </row>
    <row r="56" spans="1:13" s="4" customFormat="1" ht="15.75" x14ac:dyDescent="0.2">
      <c r="A56" s="11" t="s">
        <v>91</v>
      </c>
      <c r="B56" s="12" t="s">
        <v>92</v>
      </c>
      <c r="C56" s="22">
        <v>3517577.3000000003</v>
      </c>
      <c r="D56" s="22">
        <v>5267055.4780000001</v>
      </c>
      <c r="E56" s="22">
        <v>3021585.6</v>
      </c>
      <c r="F56" s="22">
        <f t="shared" si="14"/>
        <v>85.899621878956296</v>
      </c>
      <c r="G56" s="22">
        <f t="shared" si="15"/>
        <v>57.367643318375542</v>
      </c>
      <c r="H56" s="22">
        <v>2996805.6</v>
      </c>
      <c r="I56" s="22">
        <f t="shared" si="12"/>
        <v>85.195159748159625</v>
      </c>
      <c r="J56" s="22">
        <f t="shared" si="13"/>
        <v>56.897171721797456</v>
      </c>
      <c r="K56" s="22">
        <v>2893194.2</v>
      </c>
      <c r="L56" s="22">
        <f t="shared" si="18"/>
        <v>82.249626753049611</v>
      </c>
      <c r="M56" s="22">
        <f t="shared" si="19"/>
        <v>54.930011883956844</v>
      </c>
    </row>
    <row r="57" spans="1:13" s="4" customFormat="1" ht="15.75" x14ac:dyDescent="0.2">
      <c r="A57" s="11" t="s">
        <v>93</v>
      </c>
      <c r="B57" s="12" t="s">
        <v>94</v>
      </c>
      <c r="C57" s="22">
        <v>2287108.6</v>
      </c>
      <c r="D57" s="22">
        <v>3851924.5842900001</v>
      </c>
      <c r="E57" s="22">
        <v>2708601.1</v>
      </c>
      <c r="F57" s="22">
        <f t="shared" si="14"/>
        <v>118.42905492113491</v>
      </c>
      <c r="G57" s="22">
        <f t="shared" si="15"/>
        <v>70.318123855461167</v>
      </c>
      <c r="H57" s="22">
        <v>2389341.5</v>
      </c>
      <c r="I57" s="22">
        <f t="shared" si="12"/>
        <v>104.46996264191391</v>
      </c>
      <c r="J57" s="22">
        <f t="shared" si="13"/>
        <v>62.029809974600312</v>
      </c>
      <c r="K57" s="22">
        <v>2165245.9</v>
      </c>
      <c r="L57" s="22">
        <f t="shared" si="18"/>
        <v>94.671757169729503</v>
      </c>
      <c r="M57" s="22">
        <f t="shared" si="19"/>
        <v>56.212053289696108</v>
      </c>
    </row>
    <row r="58" spans="1:13" s="4" customFormat="1" ht="31.5" x14ac:dyDescent="0.2">
      <c r="A58" s="11" t="s">
        <v>95</v>
      </c>
      <c r="B58" s="12" t="s">
        <v>96</v>
      </c>
      <c r="C58" s="22">
        <v>52819.199999999997</v>
      </c>
      <c r="D58" s="22">
        <v>57432.1</v>
      </c>
      <c r="E58" s="22">
        <v>59925.4</v>
      </c>
      <c r="F58" s="22">
        <f t="shared" si="14"/>
        <v>113.45381982309463</v>
      </c>
      <c r="G58" s="22">
        <f t="shared" si="15"/>
        <v>104.34130042258599</v>
      </c>
      <c r="H58" s="22">
        <v>59855.6</v>
      </c>
      <c r="I58" s="22">
        <f t="shared" si="12"/>
        <v>113.32167090754876</v>
      </c>
      <c r="J58" s="22">
        <f t="shared" si="13"/>
        <v>104.21976560146678</v>
      </c>
      <c r="K58" s="22">
        <v>59855.6</v>
      </c>
      <c r="L58" s="22">
        <f t="shared" si="18"/>
        <v>113.32167090754876</v>
      </c>
      <c r="M58" s="22">
        <f t="shared" si="19"/>
        <v>104.21976560146678</v>
      </c>
    </row>
    <row r="59" spans="1:13" s="4" customFormat="1" ht="15.75" x14ac:dyDescent="0.2">
      <c r="A59" s="11" t="s">
        <v>97</v>
      </c>
      <c r="B59" s="12" t="s">
        <v>98</v>
      </c>
      <c r="C59" s="22">
        <v>332601.09999999998</v>
      </c>
      <c r="D59" s="22">
        <v>526228.57527999999</v>
      </c>
      <c r="E59" s="22">
        <v>429899.2</v>
      </c>
      <c r="F59" s="22">
        <f t="shared" si="14"/>
        <v>129.25369158430325</v>
      </c>
      <c r="G59" s="22">
        <f t="shared" si="15"/>
        <v>81.694385328895478</v>
      </c>
      <c r="H59" s="22">
        <v>451310.3</v>
      </c>
      <c r="I59" s="22">
        <f t="shared" si="12"/>
        <v>135.69116277727284</v>
      </c>
      <c r="J59" s="22">
        <f t="shared" si="13"/>
        <v>85.763168554627256</v>
      </c>
      <c r="K59" s="22">
        <v>473734.40000000002</v>
      </c>
      <c r="L59" s="22">
        <f t="shared" si="18"/>
        <v>142.4332030170676</v>
      </c>
      <c r="M59" s="22">
        <f t="shared" si="19"/>
        <v>90.024453679265051</v>
      </c>
    </row>
    <row r="60" spans="1:13" s="4" customFormat="1" ht="15.75" x14ac:dyDescent="0.2">
      <c r="A60" s="11" t="s">
        <v>99</v>
      </c>
      <c r="B60" s="12" t="s">
        <v>100</v>
      </c>
      <c r="C60" s="22">
        <v>306165.5</v>
      </c>
      <c r="D60" s="22">
        <v>389732.62</v>
      </c>
      <c r="E60" s="22">
        <v>367596.2</v>
      </c>
      <c r="F60" s="22">
        <f t="shared" si="14"/>
        <v>120.0645402568219</v>
      </c>
      <c r="G60" s="22">
        <f t="shared" si="15"/>
        <v>94.320100791152655</v>
      </c>
      <c r="H60" s="22">
        <v>390399.3</v>
      </c>
      <c r="I60" s="22">
        <f t="shared" si="12"/>
        <v>127.51250549131107</v>
      </c>
      <c r="J60" s="22">
        <f t="shared" si="13"/>
        <v>100.17106086731975</v>
      </c>
      <c r="K60" s="22">
        <v>413560.6</v>
      </c>
      <c r="L60" s="22">
        <f t="shared" si="18"/>
        <v>135.07746627232655</v>
      </c>
      <c r="M60" s="22">
        <f t="shared" si="19"/>
        <v>106.11393010931442</v>
      </c>
    </row>
    <row r="61" spans="1:13" s="4" customFormat="1" ht="47.25" x14ac:dyDescent="0.2">
      <c r="A61" s="11" t="s">
        <v>101</v>
      </c>
      <c r="B61" s="12" t="s">
        <v>102</v>
      </c>
      <c r="C61" s="22">
        <v>125225.59999999999</v>
      </c>
      <c r="D61" s="22">
        <v>122917.1</v>
      </c>
      <c r="E61" s="22">
        <v>138668.70000000001</v>
      </c>
      <c r="F61" s="22">
        <f t="shared" si="14"/>
        <v>110.73510528198709</v>
      </c>
      <c r="G61" s="22">
        <f t="shared" si="15"/>
        <v>112.81481583929332</v>
      </c>
      <c r="H61" s="22">
        <v>138528</v>
      </c>
      <c r="I61" s="22">
        <f t="shared" si="12"/>
        <v>110.62274806429357</v>
      </c>
      <c r="J61" s="22">
        <f t="shared" si="13"/>
        <v>112.7003484462292</v>
      </c>
      <c r="K61" s="22">
        <v>138528</v>
      </c>
      <c r="L61" s="22">
        <f t="shared" si="18"/>
        <v>110.62274806429357</v>
      </c>
      <c r="M61" s="22">
        <f t="shared" si="19"/>
        <v>112.7003484462292</v>
      </c>
    </row>
    <row r="62" spans="1:13" s="4" customFormat="1" ht="31.5" x14ac:dyDescent="0.2">
      <c r="A62" s="11" t="s">
        <v>103</v>
      </c>
      <c r="B62" s="12" t="s">
        <v>104</v>
      </c>
      <c r="C62" s="22">
        <v>4262178.4000000004</v>
      </c>
      <c r="D62" s="22">
        <v>3792073.0694299997</v>
      </c>
      <c r="E62" s="22">
        <v>1380801.7</v>
      </c>
      <c r="F62" s="22">
        <f t="shared" si="14"/>
        <v>32.396619062214754</v>
      </c>
      <c r="G62" s="22">
        <f t="shared" si="15"/>
        <v>36.412845288541689</v>
      </c>
      <c r="H62" s="22">
        <v>1287527.2</v>
      </c>
      <c r="I62" s="22">
        <f t="shared" si="12"/>
        <v>30.20819588405778</v>
      </c>
      <c r="J62" s="22">
        <f t="shared" si="13"/>
        <v>33.953122116223696</v>
      </c>
      <c r="K62" s="22">
        <v>1252318.6000000001</v>
      </c>
      <c r="L62" s="22">
        <f t="shared" si="18"/>
        <v>29.382125346982193</v>
      </c>
      <c r="M62" s="22">
        <f t="shared" si="19"/>
        <v>33.024643171979825</v>
      </c>
    </row>
    <row r="63" spans="1:13" s="4" customFormat="1" ht="15.75" x14ac:dyDescent="0.2">
      <c r="A63" s="9" t="s">
        <v>105</v>
      </c>
      <c r="B63" s="10" t="s">
        <v>106</v>
      </c>
      <c r="C63" s="17">
        <f>SUM(C64:C68)</f>
        <v>20265515.399999991</v>
      </c>
      <c r="D63" s="17">
        <f>SUM(D64:D68)</f>
        <v>20334237.900000002</v>
      </c>
      <c r="E63" s="17">
        <f t="shared" ref="E63:K63" si="28">SUM(E64:E68)</f>
        <v>20388252.300000001</v>
      </c>
      <c r="F63" s="17">
        <f t="shared" si="14"/>
        <v>100.60564410811881</v>
      </c>
      <c r="G63" s="17">
        <f t="shared" si="15"/>
        <v>100.26563277298924</v>
      </c>
      <c r="H63" s="17">
        <f t="shared" si="28"/>
        <v>20596906.199999999</v>
      </c>
      <c r="I63" s="17">
        <f t="shared" si="12"/>
        <v>101.63524486527497</v>
      </c>
      <c r="J63" s="17">
        <f t="shared" si="13"/>
        <v>101.29175384537031</v>
      </c>
      <c r="K63" s="17">
        <f t="shared" si="28"/>
        <v>21009798.5</v>
      </c>
      <c r="L63" s="17">
        <f t="shared" si="18"/>
        <v>103.67265813530709</v>
      </c>
      <c r="M63" s="17">
        <f t="shared" si="19"/>
        <v>103.32228138237724</v>
      </c>
    </row>
    <row r="64" spans="1:13" s="4" customFormat="1" ht="15.75" x14ac:dyDescent="0.2">
      <c r="A64" s="11" t="s">
        <v>107</v>
      </c>
      <c r="B64" s="12" t="s">
        <v>108</v>
      </c>
      <c r="C64" s="22">
        <v>96473.600000000006</v>
      </c>
      <c r="D64" s="22">
        <v>97319.3</v>
      </c>
      <c r="E64" s="22">
        <v>97710.6</v>
      </c>
      <c r="F64" s="22">
        <f t="shared" si="14"/>
        <v>101.28221606740082</v>
      </c>
      <c r="G64" s="22">
        <f t="shared" si="15"/>
        <v>100.40207851885495</v>
      </c>
      <c r="H64" s="22">
        <v>88066.8</v>
      </c>
      <c r="I64" s="22">
        <f t="shared" si="12"/>
        <v>91.285906196099248</v>
      </c>
      <c r="J64" s="22">
        <f t="shared" si="13"/>
        <v>90.492636095820671</v>
      </c>
      <c r="K64" s="22">
        <v>78777.899999999994</v>
      </c>
      <c r="L64" s="22">
        <f t="shared" si="18"/>
        <v>81.657468986334067</v>
      </c>
      <c r="M64" s="22">
        <f t="shared" si="19"/>
        <v>80.947869538724575</v>
      </c>
    </row>
    <row r="65" spans="1:13" s="4" customFormat="1" ht="15.75" x14ac:dyDescent="0.2">
      <c r="A65" s="11" t="s">
        <v>109</v>
      </c>
      <c r="B65" s="12" t="s">
        <v>110</v>
      </c>
      <c r="C65" s="22">
        <v>2253415.1999999997</v>
      </c>
      <c r="D65" s="22">
        <v>2141206.6</v>
      </c>
      <c r="E65" s="22">
        <v>2316589.9</v>
      </c>
      <c r="F65" s="22">
        <f t="shared" si="14"/>
        <v>102.80350909144485</v>
      </c>
      <c r="G65" s="22">
        <f t="shared" si="15"/>
        <v>108.19086303955909</v>
      </c>
      <c r="H65" s="22">
        <v>2333615.9</v>
      </c>
      <c r="I65" s="22">
        <f t="shared" si="12"/>
        <v>103.55907335674314</v>
      </c>
      <c r="J65" s="22">
        <f t="shared" si="13"/>
        <v>108.98602218020437</v>
      </c>
      <c r="K65" s="22">
        <v>2321837.6</v>
      </c>
      <c r="L65" s="22">
        <f t="shared" si="18"/>
        <v>103.03638672535804</v>
      </c>
      <c r="M65" s="22">
        <f t="shared" si="19"/>
        <v>108.43594448102299</v>
      </c>
    </row>
    <row r="66" spans="1:13" s="4" customFormat="1" ht="15.75" x14ac:dyDescent="0.2">
      <c r="A66" s="11" t="s">
        <v>111</v>
      </c>
      <c r="B66" s="12" t="s">
        <v>112</v>
      </c>
      <c r="C66" s="22">
        <v>11035201.999999998</v>
      </c>
      <c r="D66" s="22">
        <v>10674359.300000001</v>
      </c>
      <c r="E66" s="22">
        <v>10630623.300000001</v>
      </c>
      <c r="F66" s="22">
        <f t="shared" si="14"/>
        <v>96.333744502366187</v>
      </c>
      <c r="G66" s="22">
        <f t="shared" si="15"/>
        <v>99.590270490520211</v>
      </c>
      <c r="H66" s="22">
        <v>10667498.800000001</v>
      </c>
      <c r="I66" s="22">
        <f t="shared" si="12"/>
        <v>96.667906939990786</v>
      </c>
      <c r="J66" s="22">
        <f t="shared" si="13"/>
        <v>99.935729163622966</v>
      </c>
      <c r="K66" s="22">
        <v>10859927.6</v>
      </c>
      <c r="L66" s="22">
        <f t="shared" si="18"/>
        <v>98.41167927873002</v>
      </c>
      <c r="M66" s="22">
        <f t="shared" si="19"/>
        <v>101.73844907019382</v>
      </c>
    </row>
    <row r="67" spans="1:13" s="4" customFormat="1" ht="15.75" x14ac:dyDescent="0.2">
      <c r="A67" s="11" t="s">
        <v>113</v>
      </c>
      <c r="B67" s="12" t="s">
        <v>114</v>
      </c>
      <c r="C67" s="22">
        <v>6485498.6999999974</v>
      </c>
      <c r="D67" s="22">
        <v>7015765.5</v>
      </c>
      <c r="E67" s="22">
        <v>6938451.7999999998</v>
      </c>
      <c r="F67" s="22">
        <f t="shared" si="14"/>
        <v>106.98409052182838</v>
      </c>
      <c r="G67" s="22">
        <f t="shared" si="15"/>
        <v>98.898000510421852</v>
      </c>
      <c r="H67" s="22">
        <v>7098521.4000000004</v>
      </c>
      <c r="I67" s="22">
        <f t="shared" si="12"/>
        <v>109.45220604238195</v>
      </c>
      <c r="J67" s="22">
        <f t="shared" si="13"/>
        <v>101.17957049733207</v>
      </c>
      <c r="K67" s="22">
        <v>7336852.0999999996</v>
      </c>
      <c r="L67" s="22">
        <f t="shared" si="18"/>
        <v>113.12703061678206</v>
      </c>
      <c r="M67" s="22">
        <f t="shared" si="19"/>
        <v>104.57664384592103</v>
      </c>
    </row>
    <row r="68" spans="1:13" s="4" customFormat="1" ht="31.5" x14ac:dyDescent="0.2">
      <c r="A68" s="11" t="s">
        <v>115</v>
      </c>
      <c r="B68" s="12" t="s">
        <v>116</v>
      </c>
      <c r="C68" s="22">
        <v>394925.89999999997</v>
      </c>
      <c r="D68" s="22">
        <v>405587.20000000001</v>
      </c>
      <c r="E68" s="22">
        <v>404876.7</v>
      </c>
      <c r="F68" s="22">
        <f t="shared" si="14"/>
        <v>102.51966254935421</v>
      </c>
      <c r="G68" s="22">
        <f t="shared" si="15"/>
        <v>99.824821887870229</v>
      </c>
      <c r="H68" s="22">
        <v>409203.3</v>
      </c>
      <c r="I68" s="22">
        <f t="shared" si="12"/>
        <v>103.61520984063087</v>
      </c>
      <c r="J68" s="22">
        <f t="shared" si="13"/>
        <v>100.89157152888453</v>
      </c>
      <c r="K68" s="22">
        <v>412403.3</v>
      </c>
      <c r="L68" s="22">
        <f t="shared" si="18"/>
        <v>104.4254884270695</v>
      </c>
      <c r="M68" s="22">
        <f t="shared" si="19"/>
        <v>101.68055106275543</v>
      </c>
    </row>
    <row r="69" spans="1:13" s="4" customFormat="1" ht="15.75" x14ac:dyDescent="0.2">
      <c r="A69" s="9" t="s">
        <v>117</v>
      </c>
      <c r="B69" s="10" t="s">
        <v>118</v>
      </c>
      <c r="C69" s="17">
        <f>SUM(C70:C72)</f>
        <v>894516.2</v>
      </c>
      <c r="D69" s="17">
        <f>SUM(D70:D72)</f>
        <v>1383377.6</v>
      </c>
      <c r="E69" s="17">
        <f t="shared" ref="E69:K69" si="29">SUM(E70:E72)</f>
        <v>1175075.8999999999</v>
      </c>
      <c r="F69" s="17">
        <f t="shared" si="14"/>
        <v>131.36440681566191</v>
      </c>
      <c r="G69" s="17">
        <f t="shared" si="15"/>
        <v>84.942527622248605</v>
      </c>
      <c r="H69" s="17">
        <f t="shared" si="29"/>
        <v>1228557.5</v>
      </c>
      <c r="I69" s="17">
        <f t="shared" si="12"/>
        <v>137.34323648917706</v>
      </c>
      <c r="J69" s="17">
        <f t="shared" si="13"/>
        <v>88.808543668771264</v>
      </c>
      <c r="K69" s="17">
        <f t="shared" si="29"/>
        <v>704806.6</v>
      </c>
      <c r="L69" s="17">
        <f t="shared" si="18"/>
        <v>78.791932443481741</v>
      </c>
      <c r="M69" s="17">
        <f t="shared" si="19"/>
        <v>50.948244354975813</v>
      </c>
    </row>
    <row r="70" spans="1:13" s="4" customFormat="1" ht="15.75" x14ac:dyDescent="0.2">
      <c r="A70" s="11" t="s">
        <v>119</v>
      </c>
      <c r="B70" s="12" t="s">
        <v>120</v>
      </c>
      <c r="C70" s="22">
        <v>416594.09999999992</v>
      </c>
      <c r="D70" s="22">
        <v>935192.7</v>
      </c>
      <c r="E70" s="22">
        <v>723508</v>
      </c>
      <c r="F70" s="22">
        <f t="shared" si="14"/>
        <v>173.67216674456029</v>
      </c>
      <c r="G70" s="22">
        <f t="shared" si="15"/>
        <v>77.364590206916716</v>
      </c>
      <c r="H70" s="22">
        <v>766860.4</v>
      </c>
      <c r="I70" s="22">
        <f t="shared" si="12"/>
        <v>184.07855512115992</v>
      </c>
      <c r="J70" s="22">
        <f t="shared" si="13"/>
        <v>82.000255134583497</v>
      </c>
      <c r="K70" s="22">
        <v>245430.1</v>
      </c>
      <c r="L70" s="22">
        <f t="shared" si="18"/>
        <v>58.913484372438319</v>
      </c>
      <c r="M70" s="22">
        <f t="shared" si="19"/>
        <v>26.243799807248287</v>
      </c>
    </row>
    <row r="71" spans="1:13" s="4" customFormat="1" ht="15.75" x14ac:dyDescent="0.2">
      <c r="A71" s="11" t="s">
        <v>121</v>
      </c>
      <c r="B71" s="12" t="s">
        <v>122</v>
      </c>
      <c r="C71" s="18">
        <v>454441.30000000005</v>
      </c>
      <c r="D71" s="23">
        <v>423565.3</v>
      </c>
      <c r="E71" s="23">
        <v>428359</v>
      </c>
      <c r="F71" s="24">
        <f t="shared" si="14"/>
        <v>94.26057886904205</v>
      </c>
      <c r="G71" s="24">
        <f t="shared" si="15"/>
        <v>101.13174993324525</v>
      </c>
      <c r="H71" s="23">
        <v>438488.2</v>
      </c>
      <c r="I71" s="24">
        <f t="shared" si="12"/>
        <v>96.489513607147941</v>
      </c>
      <c r="J71" s="24">
        <f t="shared" si="13"/>
        <v>103.52316396078716</v>
      </c>
      <c r="K71" s="23">
        <v>436167.6</v>
      </c>
      <c r="L71" s="24">
        <f t="shared" si="18"/>
        <v>95.978864597033748</v>
      </c>
      <c r="M71" s="24">
        <f t="shared" si="19"/>
        <v>102.9752909409718</v>
      </c>
    </row>
    <row r="72" spans="1:13" s="4" customFormat="1" ht="31.5" x14ac:dyDescent="0.2">
      <c r="A72" s="11" t="s">
        <v>123</v>
      </c>
      <c r="B72" s="12" t="s">
        <v>124</v>
      </c>
      <c r="C72" s="18">
        <v>23480.799999999999</v>
      </c>
      <c r="D72" s="23">
        <v>24619.599999999999</v>
      </c>
      <c r="E72" s="23">
        <v>23208.9</v>
      </c>
      <c r="F72" s="24">
        <f t="shared" si="14"/>
        <v>98.842032639433071</v>
      </c>
      <c r="G72" s="24">
        <f t="shared" si="15"/>
        <v>94.270012510357617</v>
      </c>
      <c r="H72" s="23">
        <v>23208.9</v>
      </c>
      <c r="I72" s="24">
        <f t="shared" si="12"/>
        <v>98.842032639433071</v>
      </c>
      <c r="J72" s="24">
        <f t="shared" si="13"/>
        <v>94.270012510357617</v>
      </c>
      <c r="K72" s="23">
        <v>23208.9</v>
      </c>
      <c r="L72" s="24">
        <f t="shared" si="18"/>
        <v>98.842032639433071</v>
      </c>
      <c r="M72" s="24">
        <f t="shared" si="19"/>
        <v>94.270012510357617</v>
      </c>
    </row>
    <row r="73" spans="1:13" s="4" customFormat="1" ht="31.5" x14ac:dyDescent="0.2">
      <c r="A73" s="9" t="s">
        <v>125</v>
      </c>
      <c r="B73" s="10" t="s">
        <v>126</v>
      </c>
      <c r="C73" s="17">
        <f>SUM(C74:C76)</f>
        <v>189335.6</v>
      </c>
      <c r="D73" s="17">
        <f>SUM(D74:D76)</f>
        <v>208852.6</v>
      </c>
      <c r="E73" s="17">
        <f t="shared" ref="E73:K73" si="30">SUM(E74:E76)</f>
        <v>187510.3</v>
      </c>
      <c r="F73" s="17">
        <f t="shared" si="14"/>
        <v>99.035944640099373</v>
      </c>
      <c r="G73" s="17">
        <f t="shared" si="15"/>
        <v>89.781166238773167</v>
      </c>
      <c r="H73" s="17">
        <f t="shared" si="30"/>
        <v>186559.6</v>
      </c>
      <c r="I73" s="17">
        <f t="shared" ref="I73:I82" si="31">H73/C73*100</f>
        <v>98.533820369756143</v>
      </c>
      <c r="J73" s="17">
        <f t="shared" ref="J73:J82" si="32">H73/D73*100</f>
        <v>89.325964819207428</v>
      </c>
      <c r="K73" s="17">
        <f t="shared" si="30"/>
        <v>186559.6</v>
      </c>
      <c r="L73" s="17">
        <f t="shared" si="18"/>
        <v>98.533820369756143</v>
      </c>
      <c r="M73" s="17">
        <f t="shared" si="19"/>
        <v>89.325964819207428</v>
      </c>
    </row>
    <row r="74" spans="1:13" s="4" customFormat="1" ht="15.75" x14ac:dyDescent="0.2">
      <c r="A74" s="11" t="s">
        <v>145</v>
      </c>
      <c r="B74" s="12" t="s">
        <v>146</v>
      </c>
      <c r="C74" s="22">
        <v>38455.599999999999</v>
      </c>
      <c r="D74" s="22">
        <v>41694.9</v>
      </c>
      <c r="E74" s="22">
        <v>39071.599999999999</v>
      </c>
      <c r="F74" s="22">
        <f t="shared" ref="F74:F82" si="33">E74/C74*100</f>
        <v>101.60184732522701</v>
      </c>
      <c r="G74" s="22">
        <f t="shared" ref="G74:G82" si="34">E74/D74*100</f>
        <v>93.708343226629637</v>
      </c>
      <c r="H74" s="22">
        <v>38166.199999999997</v>
      </c>
      <c r="I74" s="22">
        <f t="shared" si="31"/>
        <v>99.247443805323542</v>
      </c>
      <c r="J74" s="22">
        <f t="shared" si="32"/>
        <v>91.536854627304535</v>
      </c>
      <c r="K74" s="22">
        <v>38166.199999999997</v>
      </c>
      <c r="L74" s="22">
        <f t="shared" si="18"/>
        <v>99.247443805323542</v>
      </c>
      <c r="M74" s="22">
        <f t="shared" si="19"/>
        <v>91.536854627304535</v>
      </c>
    </row>
    <row r="75" spans="1:13" s="4" customFormat="1" ht="15.75" x14ac:dyDescent="0.2">
      <c r="A75" s="11" t="s">
        <v>127</v>
      </c>
      <c r="B75" s="12" t="s">
        <v>128</v>
      </c>
      <c r="C75" s="18">
        <v>22161.4</v>
      </c>
      <c r="D75" s="23">
        <v>25710.2</v>
      </c>
      <c r="E75" s="23">
        <v>20585.2</v>
      </c>
      <c r="F75" s="24">
        <f t="shared" si="33"/>
        <v>92.887633452760198</v>
      </c>
      <c r="G75" s="24">
        <f t="shared" si="34"/>
        <v>80.066277197376905</v>
      </c>
      <c r="H75" s="23">
        <v>20539.900000000001</v>
      </c>
      <c r="I75" s="24">
        <f t="shared" si="31"/>
        <v>92.683223984044332</v>
      </c>
      <c r="J75" s="24">
        <f t="shared" si="32"/>
        <v>79.890082535336177</v>
      </c>
      <c r="K75" s="23">
        <v>20539.900000000001</v>
      </c>
      <c r="L75" s="24">
        <f t="shared" ref="L75:L82" si="35">K75/C75*100</f>
        <v>92.683223984044332</v>
      </c>
      <c r="M75" s="24">
        <f t="shared" ref="M75:M82" si="36">K75/D75*100</f>
        <v>79.890082535336177</v>
      </c>
    </row>
    <row r="76" spans="1:13" s="4" customFormat="1" ht="31.5" x14ac:dyDescent="0.2">
      <c r="A76" s="11" t="s">
        <v>129</v>
      </c>
      <c r="B76" s="12" t="s">
        <v>130</v>
      </c>
      <c r="C76" s="18">
        <v>128718.6</v>
      </c>
      <c r="D76" s="23">
        <v>141447.5</v>
      </c>
      <c r="E76" s="23">
        <v>127853.5</v>
      </c>
      <c r="F76" s="24">
        <f t="shared" si="33"/>
        <v>99.327913759161461</v>
      </c>
      <c r="G76" s="24">
        <f t="shared" si="34"/>
        <v>90.389367079658527</v>
      </c>
      <c r="H76" s="23">
        <v>127853.5</v>
      </c>
      <c r="I76" s="24">
        <f t="shared" si="31"/>
        <v>99.327913759161461</v>
      </c>
      <c r="J76" s="24">
        <f t="shared" si="32"/>
        <v>90.389367079658527</v>
      </c>
      <c r="K76" s="23">
        <v>127853.5</v>
      </c>
      <c r="L76" s="24">
        <f t="shared" si="35"/>
        <v>99.327913759161461</v>
      </c>
      <c r="M76" s="24">
        <f t="shared" si="36"/>
        <v>90.389367079658527</v>
      </c>
    </row>
    <row r="77" spans="1:13" s="4" customFormat="1" ht="47.25" x14ac:dyDescent="0.2">
      <c r="A77" s="9" t="s">
        <v>131</v>
      </c>
      <c r="B77" s="10" t="s">
        <v>162</v>
      </c>
      <c r="C77" s="17">
        <f>C78</f>
        <v>30235.4</v>
      </c>
      <c r="D77" s="17">
        <f>D78</f>
        <v>33000</v>
      </c>
      <c r="E77" s="17">
        <f t="shared" ref="E77:K77" si="37">E78</f>
        <v>21300</v>
      </c>
      <c r="F77" s="17">
        <f t="shared" si="33"/>
        <v>70.44722411477936</v>
      </c>
      <c r="G77" s="17">
        <f t="shared" si="34"/>
        <v>64.545454545454547</v>
      </c>
      <c r="H77" s="17">
        <f t="shared" si="37"/>
        <v>450000</v>
      </c>
      <c r="I77" s="17">
        <f t="shared" si="31"/>
        <v>1488.3216362277328</v>
      </c>
      <c r="J77" s="17">
        <f t="shared" si="32"/>
        <v>1363.6363636363637</v>
      </c>
      <c r="K77" s="17">
        <f t="shared" si="37"/>
        <v>450000</v>
      </c>
      <c r="L77" s="17">
        <f t="shared" si="35"/>
        <v>1488.3216362277328</v>
      </c>
      <c r="M77" s="17">
        <f t="shared" si="36"/>
        <v>1363.6363636363637</v>
      </c>
    </row>
    <row r="78" spans="1:13" s="4" customFormat="1" ht="31.5" x14ac:dyDescent="0.2">
      <c r="A78" s="11" t="s">
        <v>132</v>
      </c>
      <c r="B78" s="12" t="s">
        <v>161</v>
      </c>
      <c r="C78" s="22">
        <v>30235.4</v>
      </c>
      <c r="D78" s="22">
        <v>33000</v>
      </c>
      <c r="E78" s="22">
        <v>21300</v>
      </c>
      <c r="F78" s="22">
        <f t="shared" si="33"/>
        <v>70.44722411477936</v>
      </c>
      <c r="G78" s="22">
        <f t="shared" si="34"/>
        <v>64.545454545454547</v>
      </c>
      <c r="H78" s="22">
        <v>450000</v>
      </c>
      <c r="I78" s="22">
        <f t="shared" si="31"/>
        <v>1488.3216362277328</v>
      </c>
      <c r="J78" s="22">
        <f t="shared" si="32"/>
        <v>1363.6363636363637</v>
      </c>
      <c r="K78" s="22">
        <v>450000</v>
      </c>
      <c r="L78" s="22">
        <f t="shared" si="35"/>
        <v>1488.3216362277328</v>
      </c>
      <c r="M78" s="22">
        <f t="shared" si="36"/>
        <v>1363.6363636363637</v>
      </c>
    </row>
    <row r="79" spans="1:13" s="4" customFormat="1" ht="63" x14ac:dyDescent="0.2">
      <c r="A79" s="9" t="s">
        <v>133</v>
      </c>
      <c r="B79" s="10" t="s">
        <v>151</v>
      </c>
      <c r="C79" s="17">
        <f>SUM(C80:C82)</f>
        <v>2035918.4</v>
      </c>
      <c r="D79" s="17">
        <f>SUM(D80:D82)</f>
        <v>2284206.2000000002</v>
      </c>
      <c r="E79" s="17">
        <f t="shared" ref="E79:K79" si="38">SUM(E80:E82)</f>
        <v>2338668.5000000005</v>
      </c>
      <c r="F79" s="17">
        <f t="shared" si="33"/>
        <v>114.87044372701777</v>
      </c>
      <c r="G79" s="17">
        <f t="shared" si="34"/>
        <v>102.38429875551516</v>
      </c>
      <c r="H79" s="17">
        <f t="shared" si="38"/>
        <v>2178566</v>
      </c>
      <c r="I79" s="17">
        <f t="shared" si="31"/>
        <v>107.00654800310268</v>
      </c>
      <c r="J79" s="17">
        <f t="shared" si="32"/>
        <v>95.375189858078485</v>
      </c>
      <c r="K79" s="17">
        <f t="shared" si="38"/>
        <v>2085125</v>
      </c>
      <c r="L79" s="17">
        <f t="shared" si="35"/>
        <v>102.41692397887854</v>
      </c>
      <c r="M79" s="17">
        <f t="shared" si="36"/>
        <v>91.284447087132492</v>
      </c>
    </row>
    <row r="80" spans="1:13" s="4" customFormat="1" ht="63" x14ac:dyDescent="0.2">
      <c r="A80" s="11" t="s">
        <v>134</v>
      </c>
      <c r="B80" s="12" t="s">
        <v>152</v>
      </c>
      <c r="C80" s="22">
        <v>1069178.7</v>
      </c>
      <c r="D80" s="22">
        <v>1231251.1000000001</v>
      </c>
      <c r="E80" s="22">
        <v>1169614.6000000001</v>
      </c>
      <c r="F80" s="22">
        <f t="shared" si="33"/>
        <v>109.39374306652387</v>
      </c>
      <c r="G80" s="22">
        <f t="shared" si="34"/>
        <v>94.993994320086301</v>
      </c>
      <c r="H80" s="22">
        <v>1045893.6</v>
      </c>
      <c r="I80" s="22">
        <f t="shared" si="31"/>
        <v>97.822150777975665</v>
      </c>
      <c r="J80" s="22">
        <f t="shared" si="32"/>
        <v>84.945597205963907</v>
      </c>
      <c r="K80" s="22">
        <v>955463</v>
      </c>
      <c r="L80" s="22">
        <f t="shared" si="35"/>
        <v>89.364200764568167</v>
      </c>
      <c r="M80" s="22">
        <f t="shared" si="36"/>
        <v>77.600986508763313</v>
      </c>
    </row>
    <row r="81" spans="1:13" s="4" customFormat="1" ht="15.75" x14ac:dyDescent="0.2">
      <c r="A81" s="11" t="s">
        <v>135</v>
      </c>
      <c r="B81" s="12" t="s">
        <v>136</v>
      </c>
      <c r="C81" s="22">
        <v>814027.70000000007</v>
      </c>
      <c r="D81" s="22">
        <v>812444.1</v>
      </c>
      <c r="E81" s="22">
        <v>999951.8</v>
      </c>
      <c r="F81" s="22">
        <f t="shared" si="33"/>
        <v>122.84002129165874</v>
      </c>
      <c r="G81" s="22">
        <f t="shared" si="34"/>
        <v>123.07945863598493</v>
      </c>
      <c r="H81" s="22">
        <v>958968.3</v>
      </c>
      <c r="I81" s="22">
        <f t="shared" si="31"/>
        <v>117.80536460859992</v>
      </c>
      <c r="J81" s="22">
        <f t="shared" si="32"/>
        <v>118.03498849951646</v>
      </c>
      <c r="K81" s="22">
        <v>955957.9</v>
      </c>
      <c r="L81" s="22">
        <f t="shared" si="35"/>
        <v>117.43554918340003</v>
      </c>
      <c r="M81" s="22">
        <f t="shared" si="36"/>
        <v>117.66445223739086</v>
      </c>
    </row>
    <row r="82" spans="1:13" s="4" customFormat="1" ht="31.5" x14ac:dyDescent="0.2">
      <c r="A82" s="11" t="s">
        <v>137</v>
      </c>
      <c r="B82" s="12" t="s">
        <v>138</v>
      </c>
      <c r="C82" s="22">
        <v>152712</v>
      </c>
      <c r="D82" s="22">
        <v>240511</v>
      </c>
      <c r="E82" s="22">
        <v>169102.1</v>
      </c>
      <c r="F82" s="22">
        <f t="shared" si="33"/>
        <v>110.73268636387448</v>
      </c>
      <c r="G82" s="22">
        <f t="shared" si="34"/>
        <v>70.309507673245719</v>
      </c>
      <c r="H82" s="22">
        <v>173704.1</v>
      </c>
      <c r="I82" s="22">
        <f t="shared" si="31"/>
        <v>113.74620200115251</v>
      </c>
      <c r="J82" s="22">
        <f t="shared" si="32"/>
        <v>72.222933670393445</v>
      </c>
      <c r="K82" s="22">
        <v>173704.1</v>
      </c>
      <c r="L82" s="22">
        <f t="shared" si="35"/>
        <v>113.74620200115251</v>
      </c>
      <c r="M82" s="22">
        <f t="shared" si="36"/>
        <v>72.222933670393445</v>
      </c>
    </row>
    <row r="83" spans="1:13" x14ac:dyDescent="0.2">
      <c r="D83" s="25"/>
    </row>
    <row r="84" spans="1:13" ht="15.75" x14ac:dyDescent="0.2">
      <c r="A84" s="26"/>
      <c r="B84" s="27"/>
    </row>
    <row r="85" spans="1:13" ht="15.75" x14ac:dyDescent="0.2">
      <c r="A85" s="26"/>
      <c r="B85" s="27"/>
    </row>
  </sheetData>
  <autoFilter ref="A7:M83"/>
  <mergeCells count="12">
    <mergeCell ref="K3:K4"/>
    <mergeCell ref="L3:M3"/>
    <mergeCell ref="A1:M1"/>
    <mergeCell ref="L2:M2"/>
    <mergeCell ref="A3:A4"/>
    <mergeCell ref="B3:B4"/>
    <mergeCell ref="C3:C4"/>
    <mergeCell ref="D3:D4"/>
    <mergeCell ref="E3:E4"/>
    <mergeCell ref="F3:G3"/>
    <mergeCell ref="H3:H4"/>
    <mergeCell ref="I3:J3"/>
  </mergeCells>
  <printOptions horizontalCentered="1"/>
  <pageMargins left="0.39370078740157483" right="0.39370078740157483" top="0.98425196850393704" bottom="0.59055118110236227" header="0.19685039370078741" footer="0.19685039370078741"/>
  <pageSetup paperSize="9" scale="69" fitToHeight="10" orientation="landscape" r:id="rId1"/>
  <headerFooter differentFirst="1">
    <oddHeader>&amp;R&amp;P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2020-2024</vt:lpstr>
      <vt:lpstr>'2020-2024'!Заголовки_для_печати</vt:lpstr>
      <vt:lpstr>'2020-2024'!Область_печати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 Галина</dc:creator>
  <cp:lastModifiedBy>Лазукова Нина Анатольевна</cp:lastModifiedBy>
  <cp:lastPrinted>2020-12-09T10:50:03Z</cp:lastPrinted>
  <dcterms:created xsi:type="dcterms:W3CDTF">2006-09-16T00:00:00Z</dcterms:created>
  <dcterms:modified xsi:type="dcterms:W3CDTF">2022-01-14T10:11:17Z</dcterms:modified>
</cp:coreProperties>
</file>