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OBMEN\ПРОЕКТ БЮДЖЕТА 2021-2023\ОТКРЫТЫЙ бюджет (НИФИ)\Доп.документы к ПРОЕКТУ\п. 5.6 Раздел, Подраздел\"/>
    </mc:Choice>
  </mc:AlternateContent>
  <bookViews>
    <workbookView xWindow="240" yWindow="465" windowWidth="14805" windowHeight="7650"/>
  </bookViews>
  <sheets>
    <sheet name="2019-2023" sheetId="4" r:id="rId1"/>
  </sheets>
  <definedNames>
    <definedName name="_xlnm._FilterDatabase" localSheetId="0" hidden="1">'2019-2023'!$A$7:$M$84</definedName>
    <definedName name="_xlnm.Print_Titles" localSheetId="0">'2019-2023'!$5:$5</definedName>
    <definedName name="_xlnm.Print_Area" localSheetId="0">'2019-2023'!$A$1:$M$86</definedName>
  </definedNames>
  <calcPr calcId="162913"/>
</workbook>
</file>

<file path=xl/calcChain.xml><?xml version="1.0" encoding="utf-8"?>
<calcChain xmlns="http://schemas.openxmlformats.org/spreadsheetml/2006/main">
  <c r="C18" i="4" l="1"/>
  <c r="I18" i="4" s="1"/>
  <c r="C7" i="4"/>
  <c r="C80" i="4"/>
  <c r="C78" i="4" s="1"/>
  <c r="C74" i="4" s="1"/>
  <c r="C70" i="4" s="1"/>
  <c r="C64" i="4" s="1"/>
  <c r="C56" i="4" s="1"/>
  <c r="C52" i="4" s="1"/>
  <c r="C44" i="4" s="1"/>
  <c r="C40" i="4" s="1"/>
  <c r="C35" i="4" s="1"/>
  <c r="C26" i="4" s="1"/>
  <c r="D40" i="4"/>
  <c r="D80" i="4"/>
  <c r="M80" i="4" s="1"/>
  <c r="D78" i="4"/>
  <c r="G78" i="4" s="1"/>
  <c r="D74" i="4"/>
  <c r="G74" i="4" s="1"/>
  <c r="D70" i="4"/>
  <c r="G70" i="4" s="1"/>
  <c r="D64" i="4"/>
  <c r="G64" i="4" s="1"/>
  <c r="D56" i="4"/>
  <c r="G56" i="4" s="1"/>
  <c r="D52" i="4"/>
  <c r="D44" i="4"/>
  <c r="D35" i="4"/>
  <c r="M35" i="4" s="1"/>
  <c r="D26" i="4"/>
  <c r="G26" i="4" s="1"/>
  <c r="D20" i="4"/>
  <c r="M20" i="4" s="1"/>
  <c r="D18" i="4"/>
  <c r="J18" i="4" s="1"/>
  <c r="D7" i="4"/>
  <c r="I7" i="4"/>
  <c r="F8" i="4"/>
  <c r="F9" i="4"/>
  <c r="F10" i="4"/>
  <c r="F11" i="4"/>
  <c r="F12" i="4"/>
  <c r="F13" i="4"/>
  <c r="F14" i="4"/>
  <c r="F19" i="4"/>
  <c r="F22" i="4"/>
  <c r="F23" i="4"/>
  <c r="F24" i="4"/>
  <c r="F25" i="4"/>
  <c r="F28" i="4"/>
  <c r="F29" i="4"/>
  <c r="F30" i="4"/>
  <c r="F31" i="4"/>
  <c r="F32" i="4"/>
  <c r="F33" i="4"/>
  <c r="F34" i="4"/>
  <c r="F37" i="4"/>
  <c r="F38" i="4"/>
  <c r="F39" i="4"/>
  <c r="F43" i="4"/>
  <c r="F46" i="4"/>
  <c r="F47" i="4"/>
  <c r="F48" i="4"/>
  <c r="F49" i="4"/>
  <c r="F50" i="4"/>
  <c r="F51" i="4"/>
  <c r="F54" i="4"/>
  <c r="F58" i="4"/>
  <c r="F59" i="4"/>
  <c r="F60" i="4"/>
  <c r="F61" i="4"/>
  <c r="F62" i="4"/>
  <c r="F63" i="4"/>
  <c r="F66" i="4"/>
  <c r="F67" i="4"/>
  <c r="F68" i="4"/>
  <c r="F69" i="4"/>
  <c r="F72" i="4"/>
  <c r="F73" i="4"/>
  <c r="F77" i="4"/>
  <c r="F82" i="4"/>
  <c r="F83" i="4"/>
  <c r="I8" i="4"/>
  <c r="I9" i="4"/>
  <c r="I10" i="4"/>
  <c r="I11" i="4"/>
  <c r="I12" i="4"/>
  <c r="I13" i="4"/>
  <c r="I14" i="4"/>
  <c r="I19" i="4"/>
  <c r="I22" i="4"/>
  <c r="I23" i="4"/>
  <c r="I24" i="4"/>
  <c r="I25" i="4"/>
  <c r="I28" i="4"/>
  <c r="I29" i="4"/>
  <c r="I30" i="4"/>
  <c r="I31" i="4"/>
  <c r="I32" i="4"/>
  <c r="I33" i="4"/>
  <c r="I34" i="4"/>
  <c r="I37" i="4"/>
  <c r="I38" i="4"/>
  <c r="I39" i="4"/>
  <c r="I43" i="4"/>
  <c r="I46" i="4"/>
  <c r="I47" i="4"/>
  <c r="I48" i="4"/>
  <c r="I49" i="4"/>
  <c r="I50" i="4"/>
  <c r="I51" i="4"/>
  <c r="I54" i="4"/>
  <c r="I58" i="4"/>
  <c r="I59" i="4"/>
  <c r="I60" i="4"/>
  <c r="I61" i="4"/>
  <c r="I62" i="4"/>
  <c r="I63" i="4"/>
  <c r="I66" i="4"/>
  <c r="I67" i="4"/>
  <c r="I68" i="4"/>
  <c r="I69" i="4"/>
  <c r="I72" i="4"/>
  <c r="I73" i="4"/>
  <c r="I77" i="4"/>
  <c r="I82" i="4"/>
  <c r="I83" i="4"/>
  <c r="L8" i="4"/>
  <c r="L9" i="4"/>
  <c r="L10" i="4"/>
  <c r="L11" i="4"/>
  <c r="L12" i="4"/>
  <c r="L13" i="4"/>
  <c r="L14" i="4"/>
  <c r="L19" i="4"/>
  <c r="L22" i="4"/>
  <c r="L23" i="4"/>
  <c r="L24" i="4"/>
  <c r="L25" i="4"/>
  <c r="L28" i="4"/>
  <c r="L29" i="4"/>
  <c r="L30" i="4"/>
  <c r="L31" i="4"/>
  <c r="L32" i="4"/>
  <c r="L33" i="4"/>
  <c r="L34" i="4"/>
  <c r="L37" i="4"/>
  <c r="L38" i="4"/>
  <c r="L39" i="4"/>
  <c r="L43" i="4"/>
  <c r="L46" i="4"/>
  <c r="L47" i="4"/>
  <c r="L48" i="4"/>
  <c r="L49" i="4"/>
  <c r="L50" i="4"/>
  <c r="L51" i="4"/>
  <c r="L54" i="4"/>
  <c r="L58" i="4"/>
  <c r="L59" i="4"/>
  <c r="L60" i="4"/>
  <c r="L61" i="4"/>
  <c r="L62" i="4"/>
  <c r="L63" i="4"/>
  <c r="L66" i="4"/>
  <c r="L67" i="4"/>
  <c r="L68" i="4"/>
  <c r="L69" i="4"/>
  <c r="L72" i="4"/>
  <c r="L73" i="4"/>
  <c r="L77" i="4"/>
  <c r="L82" i="4"/>
  <c r="L83" i="4"/>
  <c r="F81" i="4"/>
  <c r="G8" i="4"/>
  <c r="G9" i="4"/>
  <c r="G10" i="4"/>
  <c r="G11" i="4"/>
  <c r="G12" i="4"/>
  <c r="G13" i="4"/>
  <c r="G14" i="4"/>
  <c r="G17" i="4"/>
  <c r="G19" i="4"/>
  <c r="G21" i="4"/>
  <c r="G22" i="4"/>
  <c r="G23" i="4"/>
  <c r="G24" i="4"/>
  <c r="G25" i="4"/>
  <c r="G27" i="4"/>
  <c r="G28" i="4"/>
  <c r="G29" i="4"/>
  <c r="G30" i="4"/>
  <c r="G31" i="4"/>
  <c r="G32" i="4"/>
  <c r="G33" i="4"/>
  <c r="G34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G57" i="4"/>
  <c r="G58" i="4"/>
  <c r="G59" i="4"/>
  <c r="G60" i="4"/>
  <c r="G61" i="4"/>
  <c r="G62" i="4"/>
  <c r="G63" i="4"/>
  <c r="G65" i="4"/>
  <c r="G66" i="4"/>
  <c r="G67" i="4"/>
  <c r="G68" i="4"/>
  <c r="G69" i="4"/>
  <c r="G71" i="4"/>
  <c r="G72" i="4"/>
  <c r="G73" i="4"/>
  <c r="G75" i="4"/>
  <c r="G76" i="4"/>
  <c r="G77" i="4"/>
  <c r="G79" i="4"/>
  <c r="G80" i="4"/>
  <c r="G81" i="4"/>
  <c r="G82" i="4"/>
  <c r="G83" i="4"/>
  <c r="J8" i="4"/>
  <c r="J9" i="4"/>
  <c r="J10" i="4"/>
  <c r="J11" i="4"/>
  <c r="J12" i="4"/>
  <c r="J13" i="4"/>
  <c r="J14" i="4"/>
  <c r="J17" i="4"/>
  <c r="J19" i="4"/>
  <c r="J21" i="4"/>
  <c r="J22" i="4"/>
  <c r="J23" i="4"/>
  <c r="J24" i="4"/>
  <c r="J25" i="4"/>
  <c r="J27" i="4"/>
  <c r="J28" i="4"/>
  <c r="J29" i="4"/>
  <c r="J30" i="4"/>
  <c r="J31" i="4"/>
  <c r="J32" i="4"/>
  <c r="J33" i="4"/>
  <c r="J34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J54" i="4"/>
  <c r="J55" i="4"/>
  <c r="J57" i="4"/>
  <c r="J58" i="4"/>
  <c r="J59" i="4"/>
  <c r="J60" i="4"/>
  <c r="J61" i="4"/>
  <c r="J62" i="4"/>
  <c r="J63" i="4"/>
  <c r="J65" i="4"/>
  <c r="J66" i="4"/>
  <c r="J67" i="4"/>
  <c r="J68" i="4"/>
  <c r="J69" i="4"/>
  <c r="J71" i="4"/>
  <c r="J72" i="4"/>
  <c r="J73" i="4"/>
  <c r="J74" i="4"/>
  <c r="J75" i="4"/>
  <c r="J76" i="4"/>
  <c r="J77" i="4"/>
  <c r="J79" i="4"/>
  <c r="J81" i="4"/>
  <c r="J82" i="4"/>
  <c r="J83" i="4"/>
  <c r="M8" i="4"/>
  <c r="M9" i="4"/>
  <c r="M10" i="4"/>
  <c r="M11" i="4"/>
  <c r="M12" i="4"/>
  <c r="M13" i="4"/>
  <c r="M14" i="4"/>
  <c r="M17" i="4"/>
  <c r="M18" i="4"/>
  <c r="M19" i="4"/>
  <c r="M21" i="4"/>
  <c r="M22" i="4"/>
  <c r="M23" i="4"/>
  <c r="M24" i="4"/>
  <c r="M25" i="4"/>
  <c r="M27" i="4"/>
  <c r="M28" i="4"/>
  <c r="M29" i="4"/>
  <c r="M30" i="4"/>
  <c r="M31" i="4"/>
  <c r="M32" i="4"/>
  <c r="M33" i="4"/>
  <c r="M34" i="4"/>
  <c r="M36" i="4"/>
  <c r="M37" i="4"/>
  <c r="M38" i="4"/>
  <c r="M39" i="4"/>
  <c r="M40" i="4"/>
  <c r="M41" i="4"/>
  <c r="M42" i="4"/>
  <c r="M43" i="4"/>
  <c r="M44" i="4"/>
  <c r="M45" i="4"/>
  <c r="M46" i="4"/>
  <c r="M47" i="4"/>
  <c r="M48" i="4"/>
  <c r="M49" i="4"/>
  <c r="M50" i="4"/>
  <c r="M51" i="4"/>
  <c r="M52" i="4"/>
  <c r="M53" i="4"/>
  <c r="M54" i="4"/>
  <c r="M55" i="4"/>
  <c r="M57" i="4"/>
  <c r="M58" i="4"/>
  <c r="M59" i="4"/>
  <c r="M60" i="4"/>
  <c r="M61" i="4"/>
  <c r="M62" i="4"/>
  <c r="M63" i="4"/>
  <c r="M64" i="4"/>
  <c r="M65" i="4"/>
  <c r="M66" i="4"/>
  <c r="M67" i="4"/>
  <c r="M68" i="4"/>
  <c r="M69" i="4"/>
  <c r="M71" i="4"/>
  <c r="M72" i="4"/>
  <c r="M73" i="4"/>
  <c r="M75" i="4"/>
  <c r="M76" i="4"/>
  <c r="M77" i="4"/>
  <c r="M79" i="4"/>
  <c r="M81" i="4"/>
  <c r="M82" i="4"/>
  <c r="M83" i="4"/>
  <c r="J80" i="4" l="1"/>
  <c r="D6" i="4"/>
  <c r="G6" i="4" s="1"/>
  <c r="C20" i="4"/>
  <c r="C6" i="4" s="1"/>
  <c r="M26" i="4"/>
  <c r="J26" i="4"/>
  <c r="J35" i="4"/>
  <c r="I80" i="4"/>
  <c r="F7" i="4"/>
  <c r="M78" i="4"/>
  <c r="J78" i="4"/>
  <c r="M70" i="4"/>
  <c r="J64" i="4"/>
  <c r="M56" i="4"/>
  <c r="G20" i="4"/>
  <c r="M7" i="4"/>
  <c r="J7" i="4"/>
  <c r="L80" i="4"/>
  <c r="M74" i="4"/>
  <c r="J70" i="4"/>
  <c r="J56" i="4"/>
  <c r="G35" i="4"/>
  <c r="J20" i="4"/>
  <c r="G18" i="4"/>
  <c r="F18" i="4"/>
  <c r="L18" i="4"/>
  <c r="L81" i="4"/>
  <c r="I81" i="4"/>
  <c r="G7" i="4"/>
  <c r="L7" i="4"/>
  <c r="M6" i="4" l="1"/>
  <c r="J6" i="4"/>
  <c r="F80" i="4"/>
  <c r="L79" i="4" l="1"/>
  <c r="I79" i="4"/>
  <c r="F79" i="4"/>
  <c r="F78" i="4" l="1"/>
  <c r="L78" i="4"/>
  <c r="I78" i="4"/>
  <c r="I75" i="4" l="1"/>
  <c r="F75" i="4"/>
  <c r="L75" i="4"/>
  <c r="I74" i="4" l="1"/>
  <c r="L74" i="4"/>
  <c r="F74" i="4"/>
  <c r="I71" i="4" l="1"/>
  <c r="L71" i="4"/>
  <c r="F71" i="4"/>
  <c r="I70" i="4" l="1"/>
  <c r="F70" i="4"/>
  <c r="L70" i="4"/>
  <c r="F65" i="4" l="1"/>
  <c r="I65" i="4"/>
  <c r="L65" i="4"/>
  <c r="F64" i="4" l="1"/>
  <c r="I64" i="4"/>
  <c r="L64" i="4"/>
  <c r="F57" i="4" l="1"/>
  <c r="I57" i="4"/>
  <c r="L57" i="4"/>
  <c r="F56" i="4" l="1"/>
  <c r="L56" i="4"/>
  <c r="I56" i="4"/>
  <c r="L53" i="4" l="1"/>
  <c r="F53" i="4"/>
  <c r="I53" i="4"/>
  <c r="L52" i="4" l="1"/>
  <c r="F52" i="4"/>
  <c r="I52" i="4"/>
  <c r="L45" i="4" l="1"/>
  <c r="F45" i="4"/>
  <c r="I45" i="4"/>
  <c r="F44" i="4" l="1"/>
  <c r="I44" i="4"/>
  <c r="L44" i="4"/>
  <c r="L41" i="4" l="1"/>
  <c r="F41" i="4"/>
  <c r="I41" i="4"/>
  <c r="F40" i="4" l="1"/>
  <c r="L40" i="4"/>
  <c r="I40" i="4"/>
  <c r="L36" i="4" l="1"/>
  <c r="F36" i="4"/>
  <c r="I36" i="4"/>
  <c r="I35" i="4" l="1"/>
  <c r="F35" i="4"/>
  <c r="L35" i="4"/>
  <c r="I27" i="4" l="1"/>
  <c r="L27" i="4"/>
  <c r="F27" i="4"/>
  <c r="F26" i="4" l="1"/>
  <c r="I26" i="4"/>
  <c r="L26" i="4"/>
  <c r="I21" i="4" l="1"/>
  <c r="L21" i="4"/>
  <c r="F21" i="4"/>
  <c r="L20" i="4" l="1"/>
  <c r="I20" i="4"/>
  <c r="F20" i="4"/>
  <c r="I6" i="4"/>
  <c r="L6" i="4"/>
  <c r="F6" i="4"/>
</calcChain>
</file>

<file path=xl/sharedStrings.xml><?xml version="1.0" encoding="utf-8"?>
<sst xmlns="http://schemas.openxmlformats.org/spreadsheetml/2006/main" count="176" uniqueCount="171">
  <si>
    <t/>
  </si>
  <si>
    <t>Наименование</t>
  </si>
  <si>
    <t>1</t>
  </si>
  <si>
    <t>2</t>
  </si>
  <si>
    <t>ВСЕГО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</si>
  <si>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</si>
  <si>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</si>
  <si>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</si>
  <si>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</si>
  <si>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</si>
  <si>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</si>
  <si>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</si>
  <si>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</si>
  <si>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</si>
  <si>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</si>
  <si>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</si>
  <si>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</si>
  <si>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</si>
  <si>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</si>
  <si>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0108</t>
  </si>
  <si>
    <t>Международные отношения и международное сотрудничество</t>
  </si>
  <si>
    <t>0111</t>
  </si>
  <si>
    <t>Резервные фонды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</si>
  <si>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</si>
  <si>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</si>
  <si>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</si>
  <si>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</si>
  <si>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</si>
  <si>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</si>
  <si>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</si>
  <si>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</si>
  <si>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0304</t>
  </si>
  <si>
    <t>Органы юстиции</t>
  </si>
  <si>
    <t>0309</t>
  </si>
  <si>
    <t>0310</t>
  </si>
  <si>
    <t>0311</t>
  </si>
  <si>
    <t>Миграционная политика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</si>
  <si>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</si>
  <si>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</si>
  <si>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</si>
  <si>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</si>
  <si>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0401</t>
  </si>
  <si>
    <t>Общеэкономические вопросы</t>
  </si>
  <si>
    <t>0405</t>
  </si>
  <si>
    <t>Сельское хозяйство и рыболовство</t>
  </si>
  <si>
    <t>0406</t>
  </si>
  <si>
    <t>Водное хозяйство</t>
  </si>
  <si>
    <t>0407</t>
  </si>
  <si>
    <t>Лесное хозяйство</t>
  </si>
  <si>
    <t>0408</t>
  </si>
  <si>
    <t>Транспорт</t>
  </si>
  <si>
    <t>0409</t>
  </si>
  <si>
    <t>Дорожное хозяйство (дорожные фонды)</t>
  </si>
  <si>
    <t>0410</t>
  </si>
  <si>
    <t>Связь и информатика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</si>
  <si>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</si>
  <si>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</si>
  <si>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</si>
  <si>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</si>
  <si>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0502</t>
  </si>
  <si>
    <t>Коммунальное хозяйство</t>
  </si>
  <si>
    <t>0503</t>
  </si>
  <si>
    <t>Благоустройство</t>
  </si>
  <si>
    <t>0505</t>
  </si>
  <si>
    <t>Другие вопросы в области жилищно-коммунального хозяйства</t>
  </si>
  <si>
    <t>0600</t>
  </si>
  <si>
    <t>ОХРАНА ОКРУЖАЮЩЕЙ СРЕДЫ</t>
  </si>
  <si>
    <t>0603</t>
  </si>
  <si>
    <t>Охрана объектов растительного и животного мира и среды их обитания</t>
  </si>
  <si>
    <t>0605</t>
  </si>
  <si>
    <t>Другие вопросы в области охраны окружающей среды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</si>
  <si>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</si>
  <si>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</si>
  <si>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</si>
  <si>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</si>
  <si>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</si>
  <si>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</si>
  <si>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0704</t>
  </si>
  <si>
    <t>Среднее профессиональное образование</t>
  </si>
  <si>
    <t>0705</t>
  </si>
  <si>
    <t>Профессиональная подготовка, переподготовка и повышение квалификации</t>
  </si>
  <si>
    <t>0707</t>
  </si>
  <si>
    <t>0709</t>
  </si>
  <si>
    <t>Другие вопросы в области образования</t>
  </si>
  <si>
    <t>0800</t>
  </si>
  <si>
    <t>0801</t>
  </si>
  <si>
    <t>Культура</t>
  </si>
  <si>
    <t>0804</t>
  </si>
  <si>
    <t>Другие вопросы в области культуры, кинематографии</t>
  </si>
  <si>
    <t>0900</t>
  </si>
  <si>
    <t>ЗДРАВООХРАНЕНИЕ</t>
  </si>
  <si>
    <t>0901</t>
  </si>
  <si>
    <t>Стационарная медицинская помощь</t>
  </si>
  <si>
    <t>0902</t>
  </si>
  <si>
    <t>Амбулаторная помощь</t>
  </si>
  <si>
    <t>0903</t>
  </si>
  <si>
    <t>Медицинская помощь в дневных стационарах всех типов</t>
  </si>
  <si>
    <t>0904</t>
  </si>
  <si>
    <t>Скорая медицинская помощь</t>
  </si>
  <si>
    <t>0905</t>
  </si>
  <si>
    <t>Санаторно-оздоровительная помощь</t>
  </si>
  <si>
    <t>0906</t>
  </si>
  <si>
    <t>Заготовка, переработка, хранение и обеспечение безопасности донорской крови и ее компонентов</t>
  </si>
  <si>
    <t>0909</t>
  </si>
  <si>
    <t>Другие вопросы в области здравоохранения</t>
  </si>
  <si>
    <t>1000</t>
  </si>
  <si>
    <t>СОЦИАЛЬНАЯ ПОЛИТИКА</t>
  </si>
  <si>
    <t>1001</t>
  </si>
  <si>
    <t>Пенсионное обеспечение</t>
  </si>
  <si>
    <t>1002</t>
  </si>
  <si>
    <t>Социальное обслуживание населения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</si>
  <si>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</si>
  <si>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</si>
  <si>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</si>
  <si>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</si>
  <si>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</si>
  <si>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</si>
  <si>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</si>
  <si>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</si>
  <si>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1102</t>
  </si>
  <si>
    <t>Массовый спорт</t>
  </si>
  <si>
    <t>1103</t>
  </si>
  <si>
    <t>Спорт высших достижений</t>
  </si>
  <si>
    <t>1105</t>
  </si>
  <si>
    <t>Другие вопросы в области физической культуры и спорта</t>
  </si>
  <si>
    <t>1200</t>
  </si>
  <si>
    <t>СРЕДСТВА МАССОВОЙ ИНФОРМАЦИИ</t>
  </si>
  <si>
    <t>1202</t>
  </si>
  <si>
    <t>Периодическая печать и издательства</t>
  </si>
  <si>
    <t>1204</t>
  </si>
  <si>
    <t>Другие вопросы в области средств массовой информации</t>
  </si>
  <si>
    <t>1300</t>
  </si>
  <si>
    <t>1301</t>
  </si>
  <si>
    <t>1400</t>
  </si>
  <si>
    <t>1401</t>
  </si>
  <si>
    <t>1402</t>
  </si>
  <si>
    <t>Иные дотации</t>
  </si>
  <si>
    <t>1403</t>
  </si>
  <si>
    <t>Прочие межбюджетные трансферты общего характера</t>
  </si>
  <si>
    <t>0703</t>
  </si>
  <si>
    <t>Дополнительное образование детей</t>
  </si>
  <si>
    <t>0802</t>
  </si>
  <si>
    <t>Кинематография</t>
  </si>
  <si>
    <t>0601</t>
  </si>
  <si>
    <t>Экологический контроль</t>
  </si>
  <si>
    <t>0110</t>
  </si>
  <si>
    <t>1201</t>
  </si>
  <si>
    <t>Телевидение и радиовещание</t>
  </si>
  <si>
    <t>0501</t>
  </si>
  <si>
    <t>Жилищное хозяйство</t>
  </si>
  <si>
    <t>Молодежная политика</t>
  </si>
  <si>
    <t>Фундаментальные исследования</t>
  </si>
  <si>
    <t>КУЛЬТУРА, КИНЕМАТОГРАФИЯ</t>
  </si>
  <si>
    <t>МЕЖБЮДЖЕТНЫЕ ТРАНСФЕРТЫ ОБЩЕГО ХАРАКТЕРА БЮДЖЕТАМ БЮДЖЕТНОЙ СИСТЕМЫ РОССИЙСКОЙ ФЕДЕРАЦИИ</t>
  </si>
  <si>
    <t>Дотации на выравнивание бюджетной обеспеченности субъектов Российской Федерации и муниципальных образований</t>
  </si>
  <si>
    <t xml:space="preserve">в % </t>
  </si>
  <si>
    <t>в %</t>
  </si>
  <si>
    <t>Код бюджетной классификации Российской Федерации</t>
  </si>
  <si>
    <t>(тыс. руб.)</t>
  </si>
  <si>
    <t>2021 год
(проект)</t>
  </si>
  <si>
    <t>2022 год
(проект)</t>
  </si>
  <si>
    <t>Сведения о расходах областного бюджета Тверской области по разделам и подразделам классификации расходов на 2021 год и плановый период 2022 и 2023 годов 
в сравнении с ожидаемым исполнением за 2020 год и отчетом за 2019 год</t>
  </si>
  <si>
    <t>Исполнено
за 2019 год</t>
  </si>
  <si>
    <t>Ожидаемая 
оценка 
2020 год</t>
  </si>
  <si>
    <t>к 
факту 
2019</t>
  </si>
  <si>
    <t>к ожидаемой оценке 
2020</t>
  </si>
  <si>
    <t>2023 год
(проект)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</si>
  <si>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</si>
  <si>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</si>
  <si>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Обслуживание государственного (муниципального) внутреннего долга</t>
  </si>
  <si>
    <t>ОБСЛУЖИВАНИЕ ГОСУДАРСТВЕННОГО (МУНИЦИПАЛЬНОГО) ДОЛГА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</si>
</sst>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5" x14ac:knownFonts="1"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top" wrapText="1"/>
    </xf>
  </cellStyleXfs>
  <cellXfs count="35">
    <xf numFmtId="0" fontId="0" fillId="0" borderId="0" xfId="0" applyFont="1" applyFill="1" applyAlignment="1">
      <alignment vertical="top" wrapText="1"/>
    </xf>
    <xf numFmtId="0" fontId="1" fillId="4" borderId="0" xfId="0" applyFont="1" applyFill="1" applyAlignment="1">
      <alignment vertical="top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top" wrapText="1"/>
    </xf>
    <xf numFmtId="0" fontId="0" fillId="4" borderId="0" xfId="0" applyFont="1" applyFill="1" applyAlignment="1">
      <alignment vertical="top" wrapText="1"/>
    </xf>
    <xf numFmtId="0" fontId="1" fillId="4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vertical="center" wrapText="1"/>
    </xf>
    <xf numFmtId="0" fontId="1" fillId="4" borderId="1" xfId="0" applyNumberFormat="1" applyFont="1" applyFill="1" applyBorder="1" applyAlignment="1">
      <alignment horizontal="center" vertical="top" wrapText="1"/>
    </xf>
    <xf numFmtId="0" fontId="1" fillId="4" borderId="0" xfId="0" applyFont="1" applyFill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top" wrapText="1" indent="1"/>
    </xf>
    <xf numFmtId="0" fontId="3" fillId="0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left" vertical="top" wrapText="1" indent="1"/>
    </xf>
    <xf numFmtId="0" fontId="4" fillId="4" borderId="0" xfId="0" applyFont="1" applyFill="1" applyAlignment="1">
      <alignment vertical="top" wrapText="1"/>
    </xf>
    <xf numFmtId="0" fontId="2" fillId="3" borderId="3" xfId="0" applyFont="1" applyFill="1" applyBorder="1" applyAlignment="1">
      <alignment horizontal="right" vertical="center" wrapText="1"/>
    </xf>
    <xf numFmtId="0" fontId="2" fillId="3" borderId="3" xfId="0" applyFont="1" applyFill="1" applyBorder="1" applyAlignment="1">
      <alignment horizontal="left" vertical="center" wrapText="1" indent="1"/>
    </xf>
    <xf numFmtId="164" fontId="2" fillId="3" borderId="1" xfId="0" applyNumberFormat="1" applyFont="1" applyFill="1" applyBorder="1" applyAlignment="1">
      <alignment vertical="center" wrapText="1"/>
    </xf>
    <xf numFmtId="164" fontId="2" fillId="0" borderId="1" xfId="0" applyNumberFormat="1" applyFont="1" applyFill="1" applyBorder="1" applyAlignment="1">
      <alignment vertical="center" wrapText="1"/>
    </xf>
    <xf numFmtId="164" fontId="3" fillId="4" borderId="3" xfId="0" applyNumberFormat="1" applyFont="1" applyFill="1" applyBorder="1" applyAlignment="1">
      <alignment vertical="top" wrapText="1"/>
    </xf>
    <xf numFmtId="164" fontId="2" fillId="4" borderId="3" xfId="0" applyNumberFormat="1" applyFont="1" applyFill="1" applyBorder="1" applyAlignment="1">
      <alignment vertical="top" wrapText="1"/>
    </xf>
    <xf numFmtId="164" fontId="2" fillId="4" borderId="3" xfId="0" applyNumberFormat="1" applyFont="1" applyFill="1" applyBorder="1" applyAlignment="1">
      <alignment vertical="center" wrapText="1"/>
    </xf>
    <xf numFmtId="164" fontId="2" fillId="4" borderId="1" xfId="0" applyNumberFormat="1" applyFont="1" applyFill="1" applyBorder="1" applyAlignment="1">
      <alignment vertical="center" wrapText="1"/>
    </xf>
    <xf numFmtId="164" fontId="3" fillId="0" borderId="1" xfId="0" applyNumberFormat="1" applyFont="1" applyFill="1" applyBorder="1" applyAlignment="1">
      <alignment vertical="center" wrapText="1"/>
    </xf>
    <xf numFmtId="164" fontId="3" fillId="4" borderId="3" xfId="0" applyNumberFormat="1" applyFont="1" applyFill="1" applyBorder="1" applyAlignment="1">
      <alignment vertical="center" wrapText="1"/>
    </xf>
    <xf numFmtId="164" fontId="3" fillId="4" borderId="1" xfId="0" applyNumberFormat="1" applyFont="1" applyFill="1" applyBorder="1" applyAlignment="1">
      <alignment vertical="center" wrapText="1"/>
    </xf>
    <xf numFmtId="164" fontId="1" fillId="4" borderId="0" xfId="0" applyNumberFormat="1" applyFont="1" applyFill="1" applyAlignment="1">
      <alignment vertical="top" wrapText="1"/>
    </xf>
    <xf numFmtId="0" fontId="3" fillId="0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top" wrapText="1" indent="1"/>
    </xf>
    <xf numFmtId="0" fontId="1" fillId="4" borderId="1" xfId="0" applyFont="1" applyFill="1" applyBorder="1" applyAlignment="1">
      <alignment horizontal="center" vertical="top" wrapText="1"/>
    </xf>
    <xf numFmtId="0" fontId="1" fillId="4" borderId="1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vertical="center" wrapText="1"/>
    </xf>
    <xf numFmtId="0" fontId="2" fillId="4" borderId="2" xfId="0" applyFont="1" applyFill="1" applyBorder="1" applyAlignment="1">
      <alignment vertical="center" wrapText="1"/>
    </xf>
    <xf numFmtId="0" fontId="1" fillId="4" borderId="1" xfId="0" applyNumberFormat="1" applyFont="1" applyFill="1" applyBorder="1" applyAlignment="1">
      <alignment horizontal="center" vertical="center" wrapText="1"/>
    </xf>
    <xf numFmtId="0" fontId="1" fillId="4" borderId="1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6"/>
  <sheetViews>
    <sheetView tabSelected="1" view="pageBreakPreview" topLeftCell="A10" zoomScaleNormal="100" zoomScaleSheetLayoutView="100" workbookViewId="0">
      <selection activeCell="F25" sqref="F25"/>
    </sheetView>
  </sheetViews>
  <sheetFormatPr defaultColWidth="9.33203125" defaultRowHeight="15" x14ac:dyDescent="0.2"/>
  <cols>
    <col min="1" max="1" width="15.1640625" style="1" customWidth="1"/>
    <col min="2" max="2" width="51.1640625" style="1" customWidth="1"/>
    <col min="3" max="5" width="16.83203125" style="1" bestFit="1" customWidth="1"/>
    <col min="6" max="6" width="12" style="1" bestFit="1" customWidth="1"/>
    <col min="7" max="7" width="13.1640625" style="1" customWidth="1"/>
    <col min="8" max="8" width="16.83203125" style="1" bestFit="1" customWidth="1"/>
    <col min="9" max="9" width="11.5" style="1" bestFit="1" customWidth="1"/>
    <col min="10" max="10" width="13.83203125" style="1" customWidth="1"/>
    <col min="11" max="11" width="16.83203125" style="1" bestFit="1" customWidth="1"/>
    <col min="12" max="12" width="11.6640625" style="1" bestFit="1" customWidth="1"/>
    <col min="13" max="13" width="13.33203125" style="1" customWidth="1"/>
    <col min="14" max="16384" width="9.33203125" style="1"/>
  </cols>
  <sheetData>
    <row r="1" spans="1:13" ht="82.5" customHeight="1" x14ac:dyDescent="0.2">
      <c r="A1" s="30" t="s">
        <v>161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13" ht="15.75" x14ac:dyDescent="0.2">
      <c r="A2" s="2"/>
      <c r="B2" s="3"/>
      <c r="C2" s="6"/>
      <c r="D2" s="6"/>
      <c r="E2" s="6"/>
      <c r="F2" s="6"/>
      <c r="G2" s="6"/>
      <c r="H2" s="6"/>
      <c r="I2" s="6"/>
      <c r="J2" s="6"/>
      <c r="K2" s="6"/>
      <c r="L2" s="31" t="s">
        <v>158</v>
      </c>
      <c r="M2" s="32"/>
    </row>
    <row r="3" spans="1:13" ht="23.25" customHeight="1" x14ac:dyDescent="0.2">
      <c r="A3" s="33" t="s">
        <v>157</v>
      </c>
      <c r="B3" s="33" t="s">
        <v>1</v>
      </c>
      <c r="C3" s="34" t="s">
        <v>162</v>
      </c>
      <c r="D3" s="34" t="s">
        <v>163</v>
      </c>
      <c r="E3" s="34" t="s">
        <v>159</v>
      </c>
      <c r="F3" s="33" t="s">
        <v>155</v>
      </c>
      <c r="G3" s="33"/>
      <c r="H3" s="28" t="s">
        <v>160</v>
      </c>
      <c r="I3" s="29" t="s">
        <v>156</v>
      </c>
      <c r="J3" s="29"/>
      <c r="K3" s="28" t="s">
        <v>166</v>
      </c>
      <c r="L3" s="29" t="s">
        <v>156</v>
      </c>
      <c r="M3" s="29"/>
    </row>
    <row r="4" spans="1:13" ht="60" x14ac:dyDescent="0.2">
      <c r="A4" s="33"/>
      <c r="B4" s="33"/>
      <c r="C4" s="34"/>
      <c r="D4" s="34"/>
      <c r="E4" s="34"/>
      <c r="F4" s="7" t="s">
        <v>164</v>
      </c>
      <c r="G4" s="7" t="s">
        <v>165</v>
      </c>
      <c r="H4" s="28"/>
      <c r="I4" s="7" t="s">
        <v>164</v>
      </c>
      <c r="J4" s="7" t="s">
        <v>165</v>
      </c>
      <c r="K4" s="28"/>
      <c r="L4" s="7" t="s">
        <v>164</v>
      </c>
      <c r="M4" s="7" t="s">
        <v>165</v>
      </c>
    </row>
    <row r="5" spans="1:13" s="8" customFormat="1" ht="13.9" customHeight="1" x14ac:dyDescent="0.2">
      <c r="A5" s="5" t="s">
        <v>2</v>
      </c>
      <c r="B5" s="5" t="s">
        <v>3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  <c r="J5" s="5">
        <v>10</v>
      </c>
      <c r="K5" s="5">
        <v>11</v>
      </c>
      <c r="L5" s="5">
        <v>12</v>
      </c>
      <c r="M5" s="5">
        <v>13</v>
      </c>
    </row>
    <row r="6" spans="1:13" s="4" customFormat="1" ht="15.75" x14ac:dyDescent="0.2">
      <c r="A6" s="14" t="s">
        <v>0</v>
      </c>
      <c r="B6" s="15" t="s">
        <v>4</v>
      </c>
      <c r="C6" s="16">
        <f>C7+C18+C20+C26+C35+C40+C44++C52+C56+C64+C70+C74+C78+C80</f>
        <v>62173349.700000003</v>
      </c>
      <c r="D6" s="16">
        <f>D7+D18+D20+D26+D35+D40+D44++D52+D56+D64+D70+D74+D78+D80</f>
        <v>84907997.900000006</v>
      </c>
      <c r="E6" s="16">
        <v>84618780.200000003</v>
      </c>
      <c r="F6" s="16">
        <f>E6/C6*100</f>
        <v>136.10136916911202</v>
      </c>
      <c r="G6" s="16">
        <f>E6/D6*100</f>
        <v>99.659375197680873</v>
      </c>
      <c r="H6" s="16">
        <v>79514849.799999997</v>
      </c>
      <c r="I6" s="16">
        <f>H6/C6*100</f>
        <v>127.89217596233196</v>
      </c>
      <c r="J6" s="16">
        <f>H6/D6*100</f>
        <v>93.648244884596437</v>
      </c>
      <c r="K6" s="16">
        <v>78105685</v>
      </c>
      <c r="L6" s="16">
        <f>K6/C6*100</f>
        <v>125.62566658685273</v>
      </c>
      <c r="M6" s="16">
        <f>K6/D6*100</f>
        <v>91.988607589109094</v>
      </c>
    </row>
    <row r="7" spans="1:13" s="4" customFormat="1" ht="31.5" x14ac:dyDescent="0.2">
      <c r="A7" s="9" t="s">
        <v>5</v>
      </c>
      <c r="B7" s="10" t="s">
        <v>6</v>
      </c>
      <c r="C7" s="17">
        <f>SUM(C8:C17)</f>
        <v>2925795.6</v>
      </c>
      <c r="D7" s="17">
        <f t="shared" ref="D7" si="0">SUM(D8:D17)</f>
        <v>4029387.3</v>
      </c>
      <c r="E7" s="17">
        <v>5796368.2000000002</v>
      </c>
      <c r="F7" s="17">
        <f t="shared" ref="F7:F69" si="1">E7/C7*100</f>
        <v>198.11254757509374</v>
      </c>
      <c r="G7" s="17">
        <f t="shared" ref="G7:G69" si="2">E7/D7*100</f>
        <v>143.85234698089212</v>
      </c>
      <c r="H7" s="17">
        <v>3197800.3</v>
      </c>
      <c r="I7" s="17">
        <f t="shared" ref="I7:I69" si="3">H7/C7*100</f>
        <v>109.29677725949138</v>
      </c>
      <c r="J7" s="17">
        <f t="shared" ref="J7:J69" si="4">H7/D7*100</f>
        <v>79.361949147951108</v>
      </c>
      <c r="K7" s="17">
        <v>3001333.2</v>
      </c>
      <c r="L7" s="17">
        <f t="shared" ref="L7:L69" si="5">K7/C7*100</f>
        <v>102.58177980717451</v>
      </c>
      <c r="M7" s="17">
        <f t="shared" ref="M7:M69" si="6">K7/D7*100</f>
        <v>74.486093704618568</v>
      </c>
    </row>
    <row r="8" spans="1:13" s="4" customFormat="1" ht="63" x14ac:dyDescent="0.2">
      <c r="A8" s="11" t="s">
        <v>7</v>
      </c>
      <c r="B8" s="12" t="s">
        <v>8</v>
      </c>
      <c r="C8" s="18">
        <v>5906.9</v>
      </c>
      <c r="D8" s="18">
        <v>6105.9</v>
      </c>
      <c r="E8" s="18">
        <v>6246.1</v>
      </c>
      <c r="F8" s="18">
        <f t="shared" si="1"/>
        <v>105.74243681118693</v>
      </c>
      <c r="G8" s="18">
        <f t="shared" si="2"/>
        <v>102.29613979921062</v>
      </c>
      <c r="H8" s="18">
        <v>6246.1</v>
      </c>
      <c r="I8" s="18">
        <f t="shared" si="3"/>
        <v>105.74243681118693</v>
      </c>
      <c r="J8" s="18">
        <f t="shared" si="4"/>
        <v>102.29613979921062</v>
      </c>
      <c r="K8" s="18">
        <v>6246.1</v>
      </c>
      <c r="L8" s="18">
        <f t="shared" si="5"/>
        <v>105.74243681118693</v>
      </c>
      <c r="M8" s="18">
        <f t="shared" si="6"/>
        <v>102.29613979921062</v>
      </c>
    </row>
    <row r="9" spans="1:13" s="4" customFormat="1" ht="78.75" x14ac:dyDescent="0.2">
      <c r="A9" s="11" t="s">
        <v>9</v>
      </c>
      <c r="B9" s="12" t="s">
        <v>10</v>
      </c>
      <c r="C9" s="18">
        <v>177750.69999999998</v>
      </c>
      <c r="D9" s="18">
        <v>181446.2</v>
      </c>
      <c r="E9" s="18">
        <v>179022</v>
      </c>
      <c r="F9" s="18">
        <f t="shared" si="1"/>
        <v>100.71521518621307</v>
      </c>
      <c r="G9" s="18">
        <f t="shared" si="2"/>
        <v>98.663956588784984</v>
      </c>
      <c r="H9" s="18">
        <v>179022</v>
      </c>
      <c r="I9" s="18">
        <f t="shared" si="3"/>
        <v>100.71521518621307</v>
      </c>
      <c r="J9" s="18">
        <f t="shared" si="4"/>
        <v>98.663956588784984</v>
      </c>
      <c r="K9" s="18">
        <v>179022</v>
      </c>
      <c r="L9" s="18">
        <f t="shared" si="5"/>
        <v>100.71521518621307</v>
      </c>
      <c r="M9" s="18">
        <f t="shared" si="6"/>
        <v>98.663956588784984</v>
      </c>
    </row>
    <row r="10" spans="1:13" s="4" customFormat="1" ht="84" customHeight="1" x14ac:dyDescent="0.2">
      <c r="A10" s="11" t="s">
        <v>11</v>
      </c>
      <c r="B10" s="12" t="s">
        <v>12</v>
      </c>
      <c r="C10" s="18">
        <v>390792.2</v>
      </c>
      <c r="D10" s="18">
        <v>388940.5</v>
      </c>
      <c r="E10" s="18">
        <v>392091</v>
      </c>
      <c r="F10" s="18">
        <f t="shared" si="1"/>
        <v>100.33235054333223</v>
      </c>
      <c r="G10" s="18">
        <f t="shared" si="2"/>
        <v>100.81002107006086</v>
      </c>
      <c r="H10" s="18">
        <v>396029.7</v>
      </c>
      <c r="I10" s="18">
        <f t="shared" si="3"/>
        <v>101.34022634023914</v>
      </c>
      <c r="J10" s="18">
        <f t="shared" si="4"/>
        <v>101.82269524515961</v>
      </c>
      <c r="K10" s="18">
        <v>396029.7</v>
      </c>
      <c r="L10" s="18">
        <f t="shared" si="5"/>
        <v>101.34022634023914</v>
      </c>
      <c r="M10" s="18">
        <f t="shared" si="6"/>
        <v>101.82269524515961</v>
      </c>
    </row>
    <row r="11" spans="1:13" s="4" customFormat="1" ht="15.75" x14ac:dyDescent="0.2">
      <c r="A11" s="11" t="s">
        <v>13</v>
      </c>
      <c r="B11" s="12" t="s">
        <v>14</v>
      </c>
      <c r="C11" s="18">
        <v>266270.09999999998</v>
      </c>
      <c r="D11" s="18">
        <v>279976.40000000002</v>
      </c>
      <c r="E11" s="18">
        <v>287419.40000000002</v>
      </c>
      <c r="F11" s="18">
        <f t="shared" si="1"/>
        <v>107.9427994356107</v>
      </c>
      <c r="G11" s="18">
        <f t="shared" si="2"/>
        <v>102.65843835408985</v>
      </c>
      <c r="H11" s="18">
        <v>323269.5</v>
      </c>
      <c r="I11" s="18">
        <f t="shared" si="3"/>
        <v>121.40660930386102</v>
      </c>
      <c r="J11" s="18">
        <f t="shared" si="4"/>
        <v>115.46312474908598</v>
      </c>
      <c r="K11" s="18">
        <v>276406.7</v>
      </c>
      <c r="L11" s="18">
        <f t="shared" si="5"/>
        <v>103.80688631581241</v>
      </c>
      <c r="M11" s="18">
        <f t="shared" si="6"/>
        <v>98.724999678544336</v>
      </c>
    </row>
    <row r="12" spans="1:13" s="4" customFormat="1" ht="63" x14ac:dyDescent="0.2">
      <c r="A12" s="11" t="s">
        <v>15</v>
      </c>
      <c r="B12" s="12" t="s">
        <v>16</v>
      </c>
      <c r="C12" s="18">
        <v>280819.8</v>
      </c>
      <c r="D12" s="18">
        <v>289500.59999999998</v>
      </c>
      <c r="E12" s="18">
        <v>398204.4</v>
      </c>
      <c r="F12" s="18">
        <f t="shared" si="1"/>
        <v>141.80068499443416</v>
      </c>
      <c r="G12" s="18">
        <f t="shared" si="2"/>
        <v>137.54873046895241</v>
      </c>
      <c r="H12" s="18">
        <v>326889.40000000002</v>
      </c>
      <c r="I12" s="18">
        <f t="shared" si="3"/>
        <v>116.40539591581506</v>
      </c>
      <c r="J12" s="18">
        <f t="shared" si="4"/>
        <v>112.91493005541268</v>
      </c>
      <c r="K12" s="18">
        <v>326864.2</v>
      </c>
      <c r="L12" s="18">
        <f t="shared" si="5"/>
        <v>116.39642218960344</v>
      </c>
      <c r="M12" s="18">
        <f t="shared" si="6"/>
        <v>112.90622541024095</v>
      </c>
    </row>
    <row r="13" spans="1:13" s="4" customFormat="1" ht="31.5" x14ac:dyDescent="0.2">
      <c r="A13" s="11" t="s">
        <v>17</v>
      </c>
      <c r="B13" s="12" t="s">
        <v>18</v>
      </c>
      <c r="C13" s="18">
        <v>120535.5</v>
      </c>
      <c r="D13" s="18">
        <v>215213.8</v>
      </c>
      <c r="E13" s="18">
        <v>294697.8</v>
      </c>
      <c r="F13" s="18">
        <f t="shared" si="1"/>
        <v>244.49046131637567</v>
      </c>
      <c r="G13" s="18">
        <f t="shared" si="2"/>
        <v>136.93257588500364</v>
      </c>
      <c r="H13" s="18">
        <v>114987.2</v>
      </c>
      <c r="I13" s="18">
        <f t="shared" si="3"/>
        <v>95.396957742739687</v>
      </c>
      <c r="J13" s="18">
        <f t="shared" si="4"/>
        <v>53.429287527100954</v>
      </c>
      <c r="K13" s="18">
        <v>114987.2</v>
      </c>
      <c r="L13" s="18">
        <f t="shared" si="5"/>
        <v>95.396957742739687</v>
      </c>
      <c r="M13" s="18">
        <f t="shared" si="6"/>
        <v>53.429287527100954</v>
      </c>
    </row>
    <row r="14" spans="1:13" s="4" customFormat="1" ht="31.5" x14ac:dyDescent="0.2">
      <c r="A14" s="11" t="s">
        <v>19</v>
      </c>
      <c r="B14" s="12" t="s">
        <v>20</v>
      </c>
      <c r="C14" s="18">
        <v>169.20000000000002</v>
      </c>
      <c r="D14" s="18">
        <v>189.8</v>
      </c>
      <c r="E14" s="18">
        <v>189.4</v>
      </c>
      <c r="F14" s="18">
        <f t="shared" si="1"/>
        <v>111.93853427895981</v>
      </c>
      <c r="G14" s="18">
        <f t="shared" si="2"/>
        <v>99.789251844046362</v>
      </c>
      <c r="H14" s="18">
        <v>189.4</v>
      </c>
      <c r="I14" s="18">
        <f t="shared" si="3"/>
        <v>111.93853427895981</v>
      </c>
      <c r="J14" s="18">
        <f t="shared" si="4"/>
        <v>99.789251844046362</v>
      </c>
      <c r="K14" s="18">
        <v>189.4</v>
      </c>
      <c r="L14" s="18">
        <f t="shared" si="5"/>
        <v>111.93853427895981</v>
      </c>
      <c r="M14" s="18">
        <f t="shared" si="6"/>
        <v>99.789251844046362</v>
      </c>
    </row>
    <row r="15" spans="1:13" s="4" customFormat="1" ht="15.75" x14ac:dyDescent="0.2">
      <c r="A15" s="11" t="s">
        <v>145</v>
      </c>
      <c r="B15" s="12" t="s">
        <v>151</v>
      </c>
      <c r="C15" s="18">
        <v>1497.5</v>
      </c>
      <c r="D15" s="18"/>
      <c r="E15" s="18"/>
      <c r="F15" s="18"/>
      <c r="G15" s="18"/>
      <c r="H15" s="18"/>
      <c r="I15" s="18"/>
      <c r="J15" s="18"/>
      <c r="K15" s="18"/>
      <c r="L15" s="18"/>
      <c r="M15" s="18"/>
    </row>
    <row r="16" spans="1:13" s="4" customFormat="1" ht="15.75" x14ac:dyDescent="0.2">
      <c r="A16" s="11" t="s">
        <v>21</v>
      </c>
      <c r="B16" s="12" t="s">
        <v>22</v>
      </c>
      <c r="C16" s="18">
        <v>0</v>
      </c>
      <c r="D16" s="18">
        <v>280819.3</v>
      </c>
      <c r="E16" s="18">
        <v>930000</v>
      </c>
      <c r="F16" s="18"/>
      <c r="G16" s="18"/>
      <c r="H16" s="18">
        <v>300000</v>
      </c>
      <c r="I16" s="18"/>
      <c r="J16" s="18"/>
      <c r="K16" s="18">
        <v>300000</v>
      </c>
      <c r="L16" s="18"/>
      <c r="M16" s="18"/>
    </row>
    <row r="17" spans="1:13" s="4" customFormat="1" ht="15.75" x14ac:dyDescent="0.2">
      <c r="A17" s="11" t="s">
        <v>23</v>
      </c>
      <c r="B17" s="12" t="s">
        <v>24</v>
      </c>
      <c r="C17" s="18">
        <v>1682053.7000000002</v>
      </c>
      <c r="D17" s="18">
        <v>2387194.7999999998</v>
      </c>
      <c r="E17" s="18">
        <v>3308498.1</v>
      </c>
      <c r="F17" s="18"/>
      <c r="G17" s="18">
        <f t="shared" si="2"/>
        <v>138.59355340418807</v>
      </c>
      <c r="H17" s="18">
        <v>1551167</v>
      </c>
      <c r="I17" s="18"/>
      <c r="J17" s="18">
        <f t="shared" si="4"/>
        <v>64.978651930709646</v>
      </c>
      <c r="K17" s="18">
        <v>1401587.9</v>
      </c>
      <c r="L17" s="18"/>
      <c r="M17" s="18">
        <f t="shared" si="6"/>
        <v>58.71275775232084</v>
      </c>
    </row>
    <row r="18" spans="1:13" s="13" customFormat="1" ht="15.75" x14ac:dyDescent="0.2">
      <c r="A18" s="9" t="s">
        <v>25</v>
      </c>
      <c r="B18" s="10" t="s">
        <v>26</v>
      </c>
      <c r="C18" s="19">
        <f>C19</f>
        <v>30313.4</v>
      </c>
      <c r="D18" s="19">
        <f>D19</f>
        <v>31507.3</v>
      </c>
      <c r="E18" s="19">
        <v>30033.1</v>
      </c>
      <c r="F18" s="19">
        <f t="shared" si="1"/>
        <v>99.075326423297938</v>
      </c>
      <c r="G18" s="19">
        <f t="shared" si="2"/>
        <v>95.321084320141679</v>
      </c>
      <c r="H18" s="19">
        <v>30331.8</v>
      </c>
      <c r="I18" s="19">
        <f t="shared" si="3"/>
        <v>100.06069922872392</v>
      </c>
      <c r="J18" s="19">
        <f t="shared" si="4"/>
        <v>96.269118585216759</v>
      </c>
      <c r="K18" s="19">
        <v>31484.6</v>
      </c>
      <c r="L18" s="19">
        <f t="shared" si="5"/>
        <v>103.86363786312323</v>
      </c>
      <c r="M18" s="19">
        <f t="shared" si="6"/>
        <v>99.927953204495466</v>
      </c>
    </row>
    <row r="19" spans="1:13" s="4" customFormat="1" ht="31.5" x14ac:dyDescent="0.2">
      <c r="A19" s="11" t="s">
        <v>27</v>
      </c>
      <c r="B19" s="12" t="s">
        <v>28</v>
      </c>
      <c r="C19" s="18">
        <v>30313.4</v>
      </c>
      <c r="D19" s="18">
        <v>31507.3</v>
      </c>
      <c r="E19" s="18">
        <v>30033.1</v>
      </c>
      <c r="F19" s="18">
        <f t="shared" si="1"/>
        <v>99.075326423297938</v>
      </c>
      <c r="G19" s="18">
        <f t="shared" si="2"/>
        <v>95.321084320141679</v>
      </c>
      <c r="H19" s="18">
        <v>30331.8</v>
      </c>
      <c r="I19" s="18">
        <f t="shared" si="3"/>
        <v>100.06069922872392</v>
      </c>
      <c r="J19" s="18">
        <f t="shared" si="4"/>
        <v>96.269118585216759</v>
      </c>
      <c r="K19" s="18">
        <v>31484.6</v>
      </c>
      <c r="L19" s="18">
        <f t="shared" si="5"/>
        <v>103.86363786312323</v>
      </c>
      <c r="M19" s="18">
        <f t="shared" si="6"/>
        <v>99.927953204495466</v>
      </c>
    </row>
    <row r="20" spans="1:13" s="13" customFormat="1" ht="47.25" x14ac:dyDescent="0.2">
      <c r="A20" s="9" t="s">
        <v>29</v>
      </c>
      <c r="B20" s="10" t="s">
        <v>30</v>
      </c>
      <c r="C20" s="20">
        <f>SUM(C21:C25)</f>
        <v>808038.20000000007</v>
      </c>
      <c r="D20" s="20">
        <f>SUM(D21:D25)</f>
        <v>881538.6</v>
      </c>
      <c r="E20" s="20">
        <v>796492.9</v>
      </c>
      <c r="F20" s="21">
        <f t="shared" si="1"/>
        <v>98.57119378762043</v>
      </c>
      <c r="G20" s="21">
        <f t="shared" si="2"/>
        <v>90.352583539733828</v>
      </c>
      <c r="H20" s="20">
        <v>789726.6</v>
      </c>
      <c r="I20" s="21">
        <f t="shared" si="3"/>
        <v>97.73382000999456</v>
      </c>
      <c r="J20" s="21">
        <f t="shared" si="4"/>
        <v>89.585027813869971</v>
      </c>
      <c r="K20" s="20">
        <v>802647.7</v>
      </c>
      <c r="L20" s="21">
        <f t="shared" si="5"/>
        <v>99.332890449981178</v>
      </c>
      <c r="M20" s="21">
        <f t="shared" si="6"/>
        <v>91.050771911746125</v>
      </c>
    </row>
    <row r="21" spans="1:13" s="4" customFormat="1" ht="15.75" x14ac:dyDescent="0.2">
      <c r="A21" s="11" t="s">
        <v>31</v>
      </c>
      <c r="B21" s="12" t="s">
        <v>32</v>
      </c>
      <c r="C21" s="22">
        <v>85847.8</v>
      </c>
      <c r="D21" s="22">
        <v>101363</v>
      </c>
      <c r="E21" s="22">
        <v>54695.199999999997</v>
      </c>
      <c r="F21" s="22">
        <f t="shared" si="1"/>
        <v>63.711824880777371</v>
      </c>
      <c r="G21" s="22">
        <f t="shared" si="2"/>
        <v>53.959728895158975</v>
      </c>
      <c r="H21" s="22">
        <v>55222.400000000001</v>
      </c>
      <c r="I21" s="22">
        <f t="shared" si="3"/>
        <v>64.32593496863052</v>
      </c>
      <c r="J21" s="22">
        <f t="shared" si="4"/>
        <v>54.479839783747522</v>
      </c>
      <c r="K21" s="22">
        <v>74743.5</v>
      </c>
      <c r="L21" s="22">
        <f t="shared" si="5"/>
        <v>87.065131546760654</v>
      </c>
      <c r="M21" s="22">
        <f t="shared" si="6"/>
        <v>73.738444994721945</v>
      </c>
    </row>
    <row r="22" spans="1:13" s="4" customFormat="1" ht="15.75" x14ac:dyDescent="0.2">
      <c r="A22" s="11" t="s">
        <v>33</v>
      </c>
      <c r="B22" s="12" t="s">
        <v>167</v>
      </c>
      <c r="C22" s="24">
        <v>32077.8</v>
      </c>
      <c r="D22" s="24">
        <v>30325.5</v>
      </c>
      <c r="E22" s="22">
        <v>34934.199999999997</v>
      </c>
      <c r="F22" s="22">
        <f t="shared" si="1"/>
        <v>108.90460068957346</v>
      </c>
      <c r="G22" s="22">
        <f t="shared" si="2"/>
        <v>115.19744109742625</v>
      </c>
      <c r="H22" s="22">
        <v>28340.7</v>
      </c>
      <c r="I22" s="22">
        <f t="shared" si="3"/>
        <v>88.34988683762603</v>
      </c>
      <c r="J22" s="22">
        <f t="shared" si="4"/>
        <v>93.455013107780587</v>
      </c>
      <c r="K22" s="22">
        <v>28340.7</v>
      </c>
      <c r="L22" s="22">
        <f t="shared" si="5"/>
        <v>88.34988683762603</v>
      </c>
      <c r="M22" s="22">
        <f t="shared" si="6"/>
        <v>93.455013107780587</v>
      </c>
    </row>
    <row r="23" spans="1:13" s="4" customFormat="1" ht="63" x14ac:dyDescent="0.2">
      <c r="A23" s="11" t="s">
        <v>34</v>
      </c>
      <c r="B23" s="12" t="s">
        <v>168</v>
      </c>
      <c r="C23" s="24">
        <v>602780.30000000005</v>
      </c>
      <c r="D23" s="24">
        <v>630135</v>
      </c>
      <c r="E23" s="22">
        <v>603804.19999999995</v>
      </c>
      <c r="F23" s="22">
        <f t="shared" si="1"/>
        <v>100.16986288370737</v>
      </c>
      <c r="G23" s="22">
        <f t="shared" si="2"/>
        <v>95.821403350075769</v>
      </c>
      <c r="H23" s="22">
        <v>603104.19999999995</v>
      </c>
      <c r="I23" s="22">
        <f t="shared" si="3"/>
        <v>100.05373433736966</v>
      </c>
      <c r="J23" s="22">
        <f t="shared" si="4"/>
        <v>95.710316043387522</v>
      </c>
      <c r="K23" s="22">
        <v>603104.19999999995</v>
      </c>
      <c r="L23" s="22">
        <f t="shared" si="5"/>
        <v>100.05373433736966</v>
      </c>
      <c r="M23" s="22">
        <f t="shared" si="6"/>
        <v>95.710316043387522</v>
      </c>
    </row>
    <row r="24" spans="1:13" s="4" customFormat="1" ht="15.75" x14ac:dyDescent="0.2">
      <c r="A24" s="11" t="s">
        <v>35</v>
      </c>
      <c r="B24" s="12" t="s">
        <v>36</v>
      </c>
      <c r="C24" s="22">
        <v>4654.8</v>
      </c>
      <c r="D24" s="22">
        <v>16269.9</v>
      </c>
      <c r="E24" s="22">
        <v>6600</v>
      </c>
      <c r="F24" s="22">
        <f t="shared" si="1"/>
        <v>141.78912090745038</v>
      </c>
      <c r="G24" s="22">
        <f t="shared" si="2"/>
        <v>40.565707226227573</v>
      </c>
      <c r="H24" s="22">
        <v>6600</v>
      </c>
      <c r="I24" s="22">
        <f t="shared" si="3"/>
        <v>141.78912090745038</v>
      </c>
      <c r="J24" s="22">
        <f t="shared" si="4"/>
        <v>40.565707226227573</v>
      </c>
      <c r="K24" s="22">
        <v>0</v>
      </c>
      <c r="L24" s="22">
        <f t="shared" si="5"/>
        <v>0</v>
      </c>
      <c r="M24" s="22">
        <f t="shared" si="6"/>
        <v>0</v>
      </c>
    </row>
    <row r="25" spans="1:13" s="4" customFormat="1" ht="47.25" x14ac:dyDescent="0.2">
      <c r="A25" s="11" t="s">
        <v>37</v>
      </c>
      <c r="B25" s="12" t="s">
        <v>38</v>
      </c>
      <c r="C25" s="22">
        <v>82677.499999999985</v>
      </c>
      <c r="D25" s="22">
        <v>103445.2</v>
      </c>
      <c r="E25" s="22">
        <v>96459.3</v>
      </c>
      <c r="F25" s="22">
        <f t="shared" si="1"/>
        <v>116.66934776692572</v>
      </c>
      <c r="G25" s="22">
        <f t="shared" si="2"/>
        <v>93.246762537072769</v>
      </c>
      <c r="H25" s="22">
        <v>96459.3</v>
      </c>
      <c r="I25" s="22">
        <f t="shared" si="3"/>
        <v>116.66934776692572</v>
      </c>
      <c r="J25" s="22">
        <f t="shared" si="4"/>
        <v>93.246762537072769</v>
      </c>
      <c r="K25" s="22">
        <v>96459.3</v>
      </c>
      <c r="L25" s="22">
        <f t="shared" si="5"/>
        <v>116.66934776692572</v>
      </c>
      <c r="M25" s="22">
        <f t="shared" si="6"/>
        <v>93.246762537072769</v>
      </c>
    </row>
    <row r="26" spans="1:13" s="4" customFormat="1" ht="15.75" x14ac:dyDescent="0.2">
      <c r="A26" s="9" t="s">
        <v>39</v>
      </c>
      <c r="B26" s="10" t="s">
        <v>40</v>
      </c>
      <c r="C26" s="17">
        <f>SUM(C27:C34)</f>
        <v>13978060.9</v>
      </c>
      <c r="D26" s="17">
        <f>SUM(D27:D34)</f>
        <v>20768362.700000003</v>
      </c>
      <c r="E26" s="17">
        <v>20445739.5</v>
      </c>
      <c r="F26" s="17">
        <f t="shared" si="1"/>
        <v>146.27021334554351</v>
      </c>
      <c r="G26" s="17">
        <f t="shared" si="2"/>
        <v>98.446564109745623</v>
      </c>
      <c r="H26" s="17">
        <v>20016542.300000001</v>
      </c>
      <c r="I26" s="17">
        <f t="shared" si="3"/>
        <v>143.19970733565771</v>
      </c>
      <c r="J26" s="17">
        <f t="shared" si="4"/>
        <v>96.379972697607002</v>
      </c>
      <c r="K26" s="17">
        <v>21930924.100000001</v>
      </c>
      <c r="L26" s="17">
        <f t="shared" si="5"/>
        <v>156.8953251591571</v>
      </c>
      <c r="M26" s="17">
        <f t="shared" si="6"/>
        <v>105.59775181507204</v>
      </c>
    </row>
    <row r="27" spans="1:13" s="4" customFormat="1" ht="15.75" x14ac:dyDescent="0.2">
      <c r="A27" s="11" t="s">
        <v>41</v>
      </c>
      <c r="B27" s="12" t="s">
        <v>42</v>
      </c>
      <c r="C27" s="18">
        <v>282582.40000000008</v>
      </c>
      <c r="D27" s="18">
        <v>335031.5</v>
      </c>
      <c r="E27" s="18">
        <v>340707.6</v>
      </c>
      <c r="F27" s="18">
        <f t="shared" si="1"/>
        <v>120.5692923550794</v>
      </c>
      <c r="G27" s="18">
        <f t="shared" si="2"/>
        <v>101.69419890368516</v>
      </c>
      <c r="H27" s="18">
        <v>317262.3</v>
      </c>
      <c r="I27" s="18">
        <f t="shared" si="3"/>
        <v>112.27249113886776</v>
      </c>
      <c r="J27" s="18">
        <f t="shared" si="4"/>
        <v>94.696259903919483</v>
      </c>
      <c r="K27" s="18">
        <v>318342.09999999998</v>
      </c>
      <c r="L27" s="18">
        <f t="shared" si="5"/>
        <v>112.65460977045983</v>
      </c>
      <c r="M27" s="18">
        <f t="shared" si="6"/>
        <v>95.018557956490653</v>
      </c>
    </row>
    <row r="28" spans="1:13" s="4" customFormat="1" ht="15.75" x14ac:dyDescent="0.2">
      <c r="A28" s="11" t="s">
        <v>43</v>
      </c>
      <c r="B28" s="12" t="s">
        <v>44</v>
      </c>
      <c r="C28" s="22">
        <v>2039906</v>
      </c>
      <c r="D28" s="22">
        <v>2072692.1</v>
      </c>
      <c r="E28" s="22">
        <v>1669398.5</v>
      </c>
      <c r="F28" s="22">
        <f t="shared" si="1"/>
        <v>81.837030725925615</v>
      </c>
      <c r="G28" s="22">
        <f t="shared" si="2"/>
        <v>80.542522451839332</v>
      </c>
      <c r="H28" s="22">
        <v>1709678.9</v>
      </c>
      <c r="I28" s="22">
        <f t="shared" si="3"/>
        <v>83.811651125100866</v>
      </c>
      <c r="J28" s="22">
        <f t="shared" si="4"/>
        <v>82.48590806130828</v>
      </c>
      <c r="K28" s="22">
        <v>1658988.7</v>
      </c>
      <c r="L28" s="22">
        <f t="shared" si="5"/>
        <v>81.326722898015888</v>
      </c>
      <c r="M28" s="22">
        <f t="shared" si="6"/>
        <v>80.040286736269223</v>
      </c>
    </row>
    <row r="29" spans="1:13" s="4" customFormat="1" ht="15.75" x14ac:dyDescent="0.2">
      <c r="A29" s="11" t="s">
        <v>45</v>
      </c>
      <c r="B29" s="12" t="s">
        <v>46</v>
      </c>
      <c r="C29" s="22">
        <v>18738.100000000002</v>
      </c>
      <c r="D29" s="22">
        <v>26493.4</v>
      </c>
      <c r="E29" s="22">
        <v>35310.800000000003</v>
      </c>
      <c r="F29" s="22">
        <f t="shared" si="1"/>
        <v>188.44386570676858</v>
      </c>
      <c r="G29" s="22">
        <f t="shared" si="2"/>
        <v>133.2814965236625</v>
      </c>
      <c r="H29" s="22">
        <v>36095.9</v>
      </c>
      <c r="I29" s="22">
        <f t="shared" si="3"/>
        <v>192.63372487071791</v>
      </c>
      <c r="J29" s="22">
        <f t="shared" si="4"/>
        <v>136.24487608234503</v>
      </c>
      <c r="K29" s="22">
        <v>49971.199999999997</v>
      </c>
      <c r="L29" s="22">
        <f t="shared" si="5"/>
        <v>266.68232104642408</v>
      </c>
      <c r="M29" s="22">
        <f t="shared" si="6"/>
        <v>188.61754248227857</v>
      </c>
    </row>
    <row r="30" spans="1:13" s="4" customFormat="1" ht="15.75" x14ac:dyDescent="0.2">
      <c r="A30" s="11" t="s">
        <v>47</v>
      </c>
      <c r="B30" s="12" t="s">
        <v>48</v>
      </c>
      <c r="C30" s="22">
        <v>496606.00000000006</v>
      </c>
      <c r="D30" s="22">
        <v>522410.7</v>
      </c>
      <c r="E30" s="22">
        <v>442523.5</v>
      </c>
      <c r="F30" s="22">
        <f t="shared" si="1"/>
        <v>89.109575800534017</v>
      </c>
      <c r="G30" s="22">
        <f t="shared" si="2"/>
        <v>84.707970185143594</v>
      </c>
      <c r="H30" s="22">
        <v>440199.9</v>
      </c>
      <c r="I30" s="22">
        <f t="shared" si="3"/>
        <v>88.641679721952599</v>
      </c>
      <c r="J30" s="22">
        <f t="shared" si="4"/>
        <v>84.263186033517314</v>
      </c>
      <c r="K30" s="22">
        <v>434477.7</v>
      </c>
      <c r="L30" s="22">
        <f t="shared" si="5"/>
        <v>87.489418170541626</v>
      </c>
      <c r="M30" s="22">
        <f t="shared" si="6"/>
        <v>83.167840934345335</v>
      </c>
    </row>
    <row r="31" spans="1:13" s="4" customFormat="1" ht="15.75" x14ac:dyDescent="0.2">
      <c r="A31" s="11" t="s">
        <v>49</v>
      </c>
      <c r="B31" s="12" t="s">
        <v>50</v>
      </c>
      <c r="C31" s="22">
        <v>272786.90000000002</v>
      </c>
      <c r="D31" s="22">
        <v>3399364.9</v>
      </c>
      <c r="E31" s="22">
        <v>3888724.3</v>
      </c>
      <c r="F31" s="22">
        <f t="shared" si="1"/>
        <v>1425.5539030649932</v>
      </c>
      <c r="G31" s="22">
        <f t="shared" si="2"/>
        <v>114.39561254515513</v>
      </c>
      <c r="H31" s="22">
        <v>3749158.8</v>
      </c>
      <c r="I31" s="22">
        <f t="shared" si="3"/>
        <v>1374.3910722985597</v>
      </c>
      <c r="J31" s="22">
        <f t="shared" si="4"/>
        <v>110.28997798971214</v>
      </c>
      <c r="K31" s="22">
        <v>3748856.7</v>
      </c>
      <c r="L31" s="22">
        <f t="shared" si="5"/>
        <v>1374.2803265112802</v>
      </c>
      <c r="M31" s="22">
        <f t="shared" si="6"/>
        <v>110.28109103556373</v>
      </c>
    </row>
    <row r="32" spans="1:13" s="4" customFormat="1" ht="15.75" x14ac:dyDescent="0.2">
      <c r="A32" s="11" t="s">
        <v>51</v>
      </c>
      <c r="B32" s="12" t="s">
        <v>52</v>
      </c>
      <c r="C32" s="22">
        <v>9448556.2999999989</v>
      </c>
      <c r="D32" s="22">
        <v>11810079</v>
      </c>
      <c r="E32" s="22">
        <v>12065678.6</v>
      </c>
      <c r="F32" s="22">
        <f t="shared" si="1"/>
        <v>127.69864746426924</v>
      </c>
      <c r="G32" s="22">
        <f t="shared" si="2"/>
        <v>102.16424970569629</v>
      </c>
      <c r="H32" s="22">
        <v>12295340.300000001</v>
      </c>
      <c r="I32" s="22">
        <f t="shared" si="3"/>
        <v>130.129301340989</v>
      </c>
      <c r="J32" s="22">
        <f t="shared" si="4"/>
        <v>104.10887429288154</v>
      </c>
      <c r="K32" s="22">
        <v>14672064.199999999</v>
      </c>
      <c r="L32" s="22">
        <f t="shared" si="5"/>
        <v>155.28366169549099</v>
      </c>
      <c r="M32" s="22">
        <f t="shared" si="6"/>
        <v>124.2334128332249</v>
      </c>
    </row>
    <row r="33" spans="1:13" s="4" customFormat="1" ht="15.75" x14ac:dyDescent="0.2">
      <c r="A33" s="11" t="s">
        <v>53</v>
      </c>
      <c r="B33" s="12" t="s">
        <v>54</v>
      </c>
      <c r="C33" s="22">
        <v>93552.9</v>
      </c>
      <c r="D33" s="22">
        <v>139044.1</v>
      </c>
      <c r="E33" s="22">
        <v>154832.1</v>
      </c>
      <c r="F33" s="22">
        <f t="shared" si="1"/>
        <v>165.50219180805726</v>
      </c>
      <c r="G33" s="22">
        <f t="shared" si="2"/>
        <v>111.35467092814437</v>
      </c>
      <c r="H33" s="22">
        <v>153288.4</v>
      </c>
      <c r="I33" s="22">
        <f t="shared" si="3"/>
        <v>163.85210934134591</v>
      </c>
      <c r="J33" s="22">
        <f t="shared" si="4"/>
        <v>110.24444762489023</v>
      </c>
      <c r="K33" s="22">
        <v>247148.5</v>
      </c>
      <c r="L33" s="22">
        <f t="shared" si="5"/>
        <v>264.18047970720312</v>
      </c>
      <c r="M33" s="22">
        <f t="shared" si="6"/>
        <v>177.7482827390734</v>
      </c>
    </row>
    <row r="34" spans="1:13" s="4" customFormat="1" ht="31.5" x14ac:dyDescent="0.2">
      <c r="A34" s="11" t="s">
        <v>55</v>
      </c>
      <c r="B34" s="12" t="s">
        <v>56</v>
      </c>
      <c r="C34" s="22">
        <v>1325332.3</v>
      </c>
      <c r="D34" s="22">
        <v>2463247</v>
      </c>
      <c r="E34" s="22">
        <v>1848564.1</v>
      </c>
      <c r="F34" s="22">
        <f t="shared" si="1"/>
        <v>139.47929134451792</v>
      </c>
      <c r="G34" s="22">
        <f t="shared" si="2"/>
        <v>75.045827722514218</v>
      </c>
      <c r="H34" s="22">
        <v>1315517.8</v>
      </c>
      <c r="I34" s="22">
        <f t="shared" si="3"/>
        <v>99.259468738519388</v>
      </c>
      <c r="J34" s="22">
        <f t="shared" si="4"/>
        <v>53.405841963879382</v>
      </c>
      <c r="K34" s="22">
        <v>801075</v>
      </c>
      <c r="L34" s="22">
        <f t="shared" si="5"/>
        <v>60.443331834589706</v>
      </c>
      <c r="M34" s="22">
        <f t="shared" si="6"/>
        <v>32.521099183313737</v>
      </c>
    </row>
    <row r="35" spans="1:13" s="4" customFormat="1" ht="31.5" x14ac:dyDescent="0.2">
      <c r="A35" s="9" t="s">
        <v>57</v>
      </c>
      <c r="B35" s="10" t="s">
        <v>58</v>
      </c>
      <c r="C35" s="17">
        <f>SUM(C36:C39)</f>
        <v>2195786.4</v>
      </c>
      <c r="D35" s="17">
        <f>SUM(D36:D39)</f>
        <v>3887816.4</v>
      </c>
      <c r="E35" s="17">
        <v>3402476.6</v>
      </c>
      <c r="F35" s="17">
        <f t="shared" si="1"/>
        <v>154.95480799043114</v>
      </c>
      <c r="G35" s="17">
        <f t="shared" si="2"/>
        <v>87.516390948914164</v>
      </c>
      <c r="H35" s="17">
        <v>4334025.7</v>
      </c>
      <c r="I35" s="17">
        <f t="shared" si="3"/>
        <v>197.37920318661233</v>
      </c>
      <c r="J35" s="17">
        <f t="shared" si="4"/>
        <v>111.47711862113654</v>
      </c>
      <c r="K35" s="17">
        <v>3281626.6</v>
      </c>
      <c r="L35" s="17">
        <f t="shared" si="5"/>
        <v>149.45108504178734</v>
      </c>
      <c r="M35" s="17">
        <f t="shared" si="6"/>
        <v>84.407962269000166</v>
      </c>
    </row>
    <row r="36" spans="1:13" s="4" customFormat="1" ht="15.75" x14ac:dyDescent="0.2">
      <c r="A36" s="11" t="s">
        <v>148</v>
      </c>
      <c r="B36" s="12" t="s">
        <v>149</v>
      </c>
      <c r="C36" s="18">
        <v>120699.2</v>
      </c>
      <c r="D36" s="18">
        <v>270667.2</v>
      </c>
      <c r="E36" s="18">
        <v>502289.7</v>
      </c>
      <c r="F36" s="18">
        <f t="shared" si="1"/>
        <v>416.14998276707718</v>
      </c>
      <c r="G36" s="18">
        <f t="shared" si="2"/>
        <v>185.57464665094255</v>
      </c>
      <c r="H36" s="18">
        <v>1585645.8</v>
      </c>
      <c r="I36" s="18">
        <f t="shared" si="3"/>
        <v>1313.7169094741307</v>
      </c>
      <c r="J36" s="18">
        <f t="shared" si="4"/>
        <v>585.82857472202022</v>
      </c>
      <c r="K36" s="18">
        <v>974504</v>
      </c>
      <c r="L36" s="18">
        <f t="shared" si="5"/>
        <v>807.38231902117002</v>
      </c>
      <c r="M36" s="18">
        <f t="shared" si="6"/>
        <v>360.03771421140056</v>
      </c>
    </row>
    <row r="37" spans="1:13" s="4" customFormat="1" ht="15.75" x14ac:dyDescent="0.2">
      <c r="A37" s="11" t="s">
        <v>59</v>
      </c>
      <c r="B37" s="12" t="s">
        <v>60</v>
      </c>
      <c r="C37" s="18">
        <v>1479144.4</v>
      </c>
      <c r="D37" s="23">
        <v>2810465.1</v>
      </c>
      <c r="E37" s="23">
        <v>2005466.5</v>
      </c>
      <c r="F37" s="24">
        <f t="shared" si="1"/>
        <v>135.5828748024872</v>
      </c>
      <c r="G37" s="24">
        <f t="shared" si="2"/>
        <v>71.357103847331175</v>
      </c>
      <c r="H37" s="23">
        <v>2168760.5</v>
      </c>
      <c r="I37" s="24">
        <f t="shared" si="3"/>
        <v>146.62263535595309</v>
      </c>
      <c r="J37" s="24">
        <f t="shared" si="4"/>
        <v>77.167316541308409</v>
      </c>
      <c r="K37" s="23">
        <v>1789449.1</v>
      </c>
      <c r="L37" s="24">
        <f t="shared" si="5"/>
        <v>120.97866171822037</v>
      </c>
      <c r="M37" s="24">
        <f t="shared" si="6"/>
        <v>63.670924075876265</v>
      </c>
    </row>
    <row r="38" spans="1:13" s="4" customFormat="1" ht="15.75" x14ac:dyDescent="0.2">
      <c r="A38" s="11" t="s">
        <v>61</v>
      </c>
      <c r="B38" s="12" t="s">
        <v>62</v>
      </c>
      <c r="C38" s="18">
        <v>453200.3</v>
      </c>
      <c r="D38" s="23">
        <v>659895.69999999995</v>
      </c>
      <c r="E38" s="23">
        <v>749621.4</v>
      </c>
      <c r="F38" s="24">
        <f t="shared" si="1"/>
        <v>165.406201187422</v>
      </c>
      <c r="G38" s="24">
        <f t="shared" si="2"/>
        <v>113.59695176071007</v>
      </c>
      <c r="H38" s="23">
        <v>434520.4</v>
      </c>
      <c r="I38" s="24">
        <f t="shared" si="3"/>
        <v>95.878224264194017</v>
      </c>
      <c r="J38" s="24">
        <f t="shared" si="4"/>
        <v>65.846830036928566</v>
      </c>
      <c r="K38" s="23">
        <v>372574.5</v>
      </c>
      <c r="L38" s="24">
        <f t="shared" si="5"/>
        <v>82.209676383709379</v>
      </c>
      <c r="M38" s="24">
        <f t="shared" si="6"/>
        <v>56.459604146534069</v>
      </c>
    </row>
    <row r="39" spans="1:13" s="4" customFormat="1" ht="31.5" x14ac:dyDescent="0.2">
      <c r="A39" s="11" t="s">
        <v>63</v>
      </c>
      <c r="B39" s="12" t="s">
        <v>64</v>
      </c>
      <c r="C39" s="18">
        <v>142742.50000000003</v>
      </c>
      <c r="D39" s="23">
        <v>146788.4</v>
      </c>
      <c r="E39" s="23">
        <v>145099</v>
      </c>
      <c r="F39" s="24">
        <f t="shared" si="1"/>
        <v>101.65087482704868</v>
      </c>
      <c r="G39" s="24">
        <f t="shared" si="2"/>
        <v>98.849091617593771</v>
      </c>
      <c r="H39" s="23">
        <v>145099</v>
      </c>
      <c r="I39" s="24">
        <f t="shared" si="3"/>
        <v>101.65087482704868</v>
      </c>
      <c r="J39" s="24">
        <f t="shared" si="4"/>
        <v>98.849091617593771</v>
      </c>
      <c r="K39" s="23">
        <v>145099</v>
      </c>
      <c r="L39" s="24">
        <f t="shared" si="5"/>
        <v>101.65087482704868</v>
      </c>
      <c r="M39" s="24">
        <f t="shared" si="6"/>
        <v>98.849091617593771</v>
      </c>
    </row>
    <row r="40" spans="1:13" s="4" customFormat="1" ht="15.75" x14ac:dyDescent="0.2">
      <c r="A40" s="9" t="s">
        <v>65</v>
      </c>
      <c r="B40" s="10" t="s">
        <v>66</v>
      </c>
      <c r="C40" s="17">
        <f>SUM(C41:C43)</f>
        <v>109355.5</v>
      </c>
      <c r="D40" s="17">
        <f>SUM(D41:D43)</f>
        <v>455874.39999999997</v>
      </c>
      <c r="E40" s="17">
        <v>1198671.3</v>
      </c>
      <c r="F40" s="17">
        <f t="shared" si="1"/>
        <v>1096.1234688698787</v>
      </c>
      <c r="G40" s="17">
        <f t="shared" si="2"/>
        <v>262.93893668957946</v>
      </c>
      <c r="H40" s="17">
        <v>1003178.2</v>
      </c>
      <c r="I40" s="17">
        <f t="shared" si="3"/>
        <v>917.35504844292245</v>
      </c>
      <c r="J40" s="17">
        <f t="shared" si="4"/>
        <v>220.05583116753212</v>
      </c>
      <c r="K40" s="17">
        <v>1316484.2</v>
      </c>
      <c r="L40" s="17">
        <f t="shared" si="5"/>
        <v>1203.8573277064254</v>
      </c>
      <c r="M40" s="17">
        <f t="shared" si="6"/>
        <v>288.78221720719569</v>
      </c>
    </row>
    <row r="41" spans="1:13" s="4" customFormat="1" ht="15.75" x14ac:dyDescent="0.2">
      <c r="A41" s="11" t="s">
        <v>143</v>
      </c>
      <c r="B41" s="12" t="s">
        <v>144</v>
      </c>
      <c r="C41" s="22">
        <v>3458.8</v>
      </c>
      <c r="D41" s="22">
        <v>1706.2</v>
      </c>
      <c r="E41" s="22">
        <v>2879.3</v>
      </c>
      <c r="F41" s="22">
        <f t="shared" si="1"/>
        <v>83.24563432404301</v>
      </c>
      <c r="G41" s="22">
        <f t="shared" si="2"/>
        <v>168.75512835540968</v>
      </c>
      <c r="H41" s="22">
        <v>2457.1999999999998</v>
      </c>
      <c r="I41" s="22">
        <f t="shared" si="3"/>
        <v>71.041979877414121</v>
      </c>
      <c r="J41" s="22">
        <f t="shared" si="4"/>
        <v>144.0159418591021</v>
      </c>
      <c r="K41" s="22">
        <v>2457.1999999999998</v>
      </c>
      <c r="L41" s="22">
        <f t="shared" si="5"/>
        <v>71.041979877414121</v>
      </c>
      <c r="M41" s="22">
        <f t="shared" si="6"/>
        <v>144.0159418591021</v>
      </c>
    </row>
    <row r="42" spans="1:13" s="4" customFormat="1" ht="31.5" x14ac:dyDescent="0.2">
      <c r="A42" s="11" t="s">
        <v>67</v>
      </c>
      <c r="B42" s="12" t="s">
        <v>68</v>
      </c>
      <c r="C42" s="22">
        <v>25490.5</v>
      </c>
      <c r="D42" s="22">
        <v>27589.1</v>
      </c>
      <c r="E42" s="22">
        <v>27839.200000000001</v>
      </c>
      <c r="F42" s="22"/>
      <c r="G42" s="22">
        <f t="shared" si="2"/>
        <v>100.90651742898464</v>
      </c>
      <c r="H42" s="22">
        <v>27779.200000000001</v>
      </c>
      <c r="I42" s="22"/>
      <c r="J42" s="22">
        <f t="shared" si="4"/>
        <v>100.68904023690517</v>
      </c>
      <c r="K42" s="22">
        <v>27823</v>
      </c>
      <c r="L42" s="22"/>
      <c r="M42" s="22">
        <f t="shared" si="6"/>
        <v>100.84779858712318</v>
      </c>
    </row>
    <row r="43" spans="1:13" s="4" customFormat="1" ht="31.5" x14ac:dyDescent="0.2">
      <c r="A43" s="11" t="s">
        <v>69</v>
      </c>
      <c r="B43" s="12" t="s">
        <v>70</v>
      </c>
      <c r="C43" s="22">
        <v>80406.2</v>
      </c>
      <c r="D43" s="22">
        <v>426579.1</v>
      </c>
      <c r="E43" s="22">
        <v>1167952.8</v>
      </c>
      <c r="F43" s="22">
        <f t="shared" si="1"/>
        <v>1452.5655981752652</v>
      </c>
      <c r="G43" s="22">
        <f t="shared" si="2"/>
        <v>273.79512967231636</v>
      </c>
      <c r="H43" s="22">
        <v>972941.8</v>
      </c>
      <c r="I43" s="22">
        <f t="shared" si="3"/>
        <v>1210.0333058893468</v>
      </c>
      <c r="J43" s="22">
        <f t="shared" si="4"/>
        <v>228.08004424032964</v>
      </c>
      <c r="K43" s="22">
        <v>1286204</v>
      </c>
      <c r="L43" s="22">
        <f t="shared" si="5"/>
        <v>1599.632864132368</v>
      </c>
      <c r="M43" s="22">
        <f t="shared" si="6"/>
        <v>301.51594393630631</v>
      </c>
    </row>
    <row r="44" spans="1:13" s="4" customFormat="1" ht="15.75" x14ac:dyDescent="0.2">
      <c r="A44" s="9" t="s">
        <v>71</v>
      </c>
      <c r="B44" s="10" t="s">
        <v>72</v>
      </c>
      <c r="C44" s="17">
        <f>SUM(C45:C51)</f>
        <v>15313737.299999999</v>
      </c>
      <c r="D44" s="17">
        <f>SUM(D45:D51)</f>
        <v>16080634.399999999</v>
      </c>
      <c r="E44" s="17">
        <v>16816010.199999999</v>
      </c>
      <c r="F44" s="17">
        <f t="shared" si="1"/>
        <v>109.80996911838106</v>
      </c>
      <c r="G44" s="17">
        <f t="shared" si="2"/>
        <v>104.57305216764334</v>
      </c>
      <c r="H44" s="17">
        <v>16125403.4</v>
      </c>
      <c r="I44" s="17">
        <f t="shared" si="3"/>
        <v>105.30024829405949</v>
      </c>
      <c r="J44" s="17">
        <f t="shared" si="4"/>
        <v>100.27840319533664</v>
      </c>
      <c r="K44" s="17">
        <v>15250317.4</v>
      </c>
      <c r="L44" s="17">
        <f t="shared" si="5"/>
        <v>99.585862688136899</v>
      </c>
      <c r="M44" s="17">
        <f t="shared" si="6"/>
        <v>94.836540777271836</v>
      </c>
    </row>
    <row r="45" spans="1:13" s="4" customFormat="1" ht="15.75" x14ac:dyDescent="0.2">
      <c r="A45" s="11" t="s">
        <v>73</v>
      </c>
      <c r="B45" s="12" t="s">
        <v>74</v>
      </c>
      <c r="C45" s="22">
        <v>3142163.3000000003</v>
      </c>
      <c r="D45" s="22">
        <v>3322763.5</v>
      </c>
      <c r="E45" s="22">
        <v>3197336.8</v>
      </c>
      <c r="F45" s="22">
        <f t="shared" si="1"/>
        <v>101.75590810318482</v>
      </c>
      <c r="G45" s="22">
        <f t="shared" si="2"/>
        <v>96.225229391137816</v>
      </c>
      <c r="H45" s="22">
        <v>2850724.7</v>
      </c>
      <c r="I45" s="22">
        <f t="shared" si="3"/>
        <v>90.724905990723016</v>
      </c>
      <c r="J45" s="22">
        <f t="shared" si="4"/>
        <v>85.793788814641786</v>
      </c>
      <c r="K45" s="22">
        <v>2858126.8</v>
      </c>
      <c r="L45" s="22">
        <f t="shared" si="5"/>
        <v>90.96047936146411</v>
      </c>
      <c r="M45" s="22">
        <f t="shared" si="6"/>
        <v>86.016558205240898</v>
      </c>
    </row>
    <row r="46" spans="1:13" s="4" customFormat="1" ht="15.75" x14ac:dyDescent="0.2">
      <c r="A46" s="11" t="s">
        <v>75</v>
      </c>
      <c r="B46" s="12" t="s">
        <v>76</v>
      </c>
      <c r="C46" s="22">
        <v>8966100.5999999996</v>
      </c>
      <c r="D46" s="22">
        <v>9461231.5999999996</v>
      </c>
      <c r="E46" s="22">
        <v>10402341.1</v>
      </c>
      <c r="F46" s="22">
        <f t="shared" si="1"/>
        <v>116.01856329829714</v>
      </c>
      <c r="G46" s="22">
        <f t="shared" si="2"/>
        <v>109.94700837890915</v>
      </c>
      <c r="H46" s="22">
        <v>10334135.1</v>
      </c>
      <c r="I46" s="22">
        <f t="shared" si="3"/>
        <v>115.25785356456963</v>
      </c>
      <c r="J46" s="22">
        <f t="shared" si="4"/>
        <v>109.2261085755474</v>
      </c>
      <c r="K46" s="22">
        <v>9446751.5999999996</v>
      </c>
      <c r="L46" s="22">
        <f t="shared" si="5"/>
        <v>105.36075849963137</v>
      </c>
      <c r="M46" s="22">
        <f t="shared" si="6"/>
        <v>99.846954385938503</v>
      </c>
    </row>
    <row r="47" spans="1:13" s="4" customFormat="1" ht="15.75" x14ac:dyDescent="0.2">
      <c r="A47" s="11" t="s">
        <v>139</v>
      </c>
      <c r="B47" s="12" t="s">
        <v>140</v>
      </c>
      <c r="C47" s="22">
        <v>348798.2</v>
      </c>
      <c r="D47" s="22">
        <v>415335</v>
      </c>
      <c r="E47" s="22">
        <v>608679</v>
      </c>
      <c r="F47" s="22">
        <f t="shared" si="1"/>
        <v>174.50749459142853</v>
      </c>
      <c r="G47" s="22">
        <f t="shared" si="2"/>
        <v>146.55133807649247</v>
      </c>
      <c r="H47" s="22">
        <v>462523.6</v>
      </c>
      <c r="I47" s="22">
        <f t="shared" si="3"/>
        <v>132.60492743368516</v>
      </c>
      <c r="J47" s="22">
        <f t="shared" si="4"/>
        <v>111.36157559560354</v>
      </c>
      <c r="K47" s="22">
        <v>421537.5</v>
      </c>
      <c r="L47" s="22">
        <f t="shared" si="5"/>
        <v>120.85426472957717</v>
      </c>
      <c r="M47" s="22">
        <f t="shared" si="6"/>
        <v>101.49337281953122</v>
      </c>
    </row>
    <row r="48" spans="1:13" s="4" customFormat="1" ht="15.75" x14ac:dyDescent="0.2">
      <c r="A48" s="11" t="s">
        <v>77</v>
      </c>
      <c r="B48" s="12" t="s">
        <v>78</v>
      </c>
      <c r="C48" s="22">
        <v>1741386.3000000005</v>
      </c>
      <c r="D48" s="22">
        <v>1811374.1</v>
      </c>
      <c r="E48" s="22">
        <v>1781658</v>
      </c>
      <c r="F48" s="22">
        <f t="shared" si="1"/>
        <v>102.31262299467956</v>
      </c>
      <c r="G48" s="22">
        <f t="shared" si="2"/>
        <v>98.359471961092964</v>
      </c>
      <c r="H48" s="22">
        <v>1753815.9</v>
      </c>
      <c r="I48" s="22">
        <f t="shared" si="3"/>
        <v>100.71377614490244</v>
      </c>
      <c r="J48" s="22">
        <f t="shared" si="4"/>
        <v>96.822401291925274</v>
      </c>
      <c r="K48" s="22">
        <v>1752413.7</v>
      </c>
      <c r="L48" s="22">
        <f t="shared" si="5"/>
        <v>100.63325409186919</v>
      </c>
      <c r="M48" s="22">
        <f t="shared" si="6"/>
        <v>96.74499044675531</v>
      </c>
    </row>
    <row r="49" spans="1:13" s="4" customFormat="1" ht="47.25" x14ac:dyDescent="0.2">
      <c r="A49" s="11" t="s">
        <v>79</v>
      </c>
      <c r="B49" s="12" t="s">
        <v>80</v>
      </c>
      <c r="C49" s="22">
        <v>99345.1</v>
      </c>
      <c r="D49" s="22">
        <v>139381.9</v>
      </c>
      <c r="E49" s="22">
        <v>92224.8</v>
      </c>
      <c r="F49" s="22">
        <f t="shared" si="1"/>
        <v>92.832761756744915</v>
      </c>
      <c r="G49" s="22">
        <f t="shared" si="2"/>
        <v>66.16698437888995</v>
      </c>
      <c r="H49" s="22">
        <v>87728.3</v>
      </c>
      <c r="I49" s="22">
        <f t="shared" si="3"/>
        <v>88.306620054738488</v>
      </c>
      <c r="J49" s="22">
        <f t="shared" si="4"/>
        <v>62.940955748199734</v>
      </c>
      <c r="K49" s="22">
        <v>87781</v>
      </c>
      <c r="L49" s="22">
        <f t="shared" si="5"/>
        <v>88.359667462210012</v>
      </c>
      <c r="M49" s="22">
        <f t="shared" si="6"/>
        <v>62.978765535553762</v>
      </c>
    </row>
    <row r="50" spans="1:13" s="4" customFormat="1" ht="15.75" x14ac:dyDescent="0.2">
      <c r="A50" s="11" t="s">
        <v>81</v>
      </c>
      <c r="B50" s="12" t="s">
        <v>150</v>
      </c>
      <c r="C50" s="22">
        <v>211952.59999999998</v>
      </c>
      <c r="D50" s="22">
        <v>216704.1</v>
      </c>
      <c r="E50" s="22">
        <v>195124.9</v>
      </c>
      <c r="F50" s="22">
        <f t="shared" si="1"/>
        <v>92.060630537205029</v>
      </c>
      <c r="G50" s="22">
        <f t="shared" si="2"/>
        <v>90.04208965128025</v>
      </c>
      <c r="H50" s="22">
        <v>178951.9</v>
      </c>
      <c r="I50" s="22">
        <f t="shared" si="3"/>
        <v>84.4301508922278</v>
      </c>
      <c r="J50" s="22">
        <f t="shared" si="4"/>
        <v>82.578917519327049</v>
      </c>
      <c r="K50" s="22">
        <v>178951.8</v>
      </c>
      <c r="L50" s="22">
        <f t="shared" si="5"/>
        <v>84.430103711867659</v>
      </c>
      <c r="M50" s="22">
        <f t="shared" si="6"/>
        <v>82.578871373453467</v>
      </c>
    </row>
    <row r="51" spans="1:13" s="4" customFormat="1" ht="15.75" x14ac:dyDescent="0.2">
      <c r="A51" s="11" t="s">
        <v>82</v>
      </c>
      <c r="B51" s="12" t="s">
        <v>83</v>
      </c>
      <c r="C51" s="22">
        <v>803991.19999999984</v>
      </c>
      <c r="D51" s="22">
        <v>713844.2</v>
      </c>
      <c r="E51" s="22">
        <v>538645.6</v>
      </c>
      <c r="F51" s="22">
        <f t="shared" si="1"/>
        <v>66.996454687563755</v>
      </c>
      <c r="G51" s="22">
        <f t="shared" si="2"/>
        <v>75.457025496599954</v>
      </c>
      <c r="H51" s="22">
        <v>457523.9</v>
      </c>
      <c r="I51" s="22">
        <f t="shared" si="3"/>
        <v>56.90658056953859</v>
      </c>
      <c r="J51" s="22">
        <f t="shared" si="4"/>
        <v>64.092963142377585</v>
      </c>
      <c r="K51" s="22">
        <v>504755</v>
      </c>
      <c r="L51" s="22">
        <f t="shared" si="5"/>
        <v>62.781159793788802</v>
      </c>
      <c r="M51" s="22">
        <f t="shared" si="6"/>
        <v>70.709406898592164</v>
      </c>
    </row>
    <row r="52" spans="1:13" s="4" customFormat="1" ht="15.75" x14ac:dyDescent="0.2">
      <c r="A52" s="9" t="s">
        <v>84</v>
      </c>
      <c r="B52" s="10" t="s">
        <v>152</v>
      </c>
      <c r="C52" s="17">
        <f>SUM(C53:C55)</f>
        <v>1760948.1</v>
      </c>
      <c r="D52" s="17">
        <f>SUM(D53:D55)</f>
        <v>2260341.9</v>
      </c>
      <c r="E52" s="17">
        <v>2122361.5</v>
      </c>
      <c r="F52" s="17">
        <f t="shared" si="1"/>
        <v>120.5237962436258</v>
      </c>
      <c r="G52" s="17">
        <f t="shared" si="2"/>
        <v>93.895596060047382</v>
      </c>
      <c r="H52" s="17">
        <v>1892460.8</v>
      </c>
      <c r="I52" s="17">
        <f t="shared" si="3"/>
        <v>107.46828938342929</v>
      </c>
      <c r="J52" s="17">
        <f t="shared" si="4"/>
        <v>83.72453742506832</v>
      </c>
      <c r="K52" s="17">
        <v>1642506.9</v>
      </c>
      <c r="L52" s="17">
        <f t="shared" si="5"/>
        <v>93.274009608801066</v>
      </c>
      <c r="M52" s="17">
        <f t="shared" si="6"/>
        <v>72.666303270314998</v>
      </c>
    </row>
    <row r="53" spans="1:13" s="4" customFormat="1" ht="15.75" x14ac:dyDescent="0.2">
      <c r="A53" s="11" t="s">
        <v>85</v>
      </c>
      <c r="B53" s="12" t="s">
        <v>86</v>
      </c>
      <c r="C53" s="22">
        <v>1670487.2</v>
      </c>
      <c r="D53" s="22">
        <v>2170341.6</v>
      </c>
      <c r="E53" s="22">
        <v>2038377.4</v>
      </c>
      <c r="F53" s="22">
        <f t="shared" si="1"/>
        <v>122.02292840076834</v>
      </c>
      <c r="G53" s="22">
        <f t="shared" si="2"/>
        <v>93.919657624403456</v>
      </c>
      <c r="H53" s="22">
        <v>1809264.7</v>
      </c>
      <c r="I53" s="22">
        <f t="shared" si="3"/>
        <v>108.30760630790826</v>
      </c>
      <c r="J53" s="22">
        <f t="shared" si="4"/>
        <v>83.363130486002746</v>
      </c>
      <c r="K53" s="22">
        <v>1559310.8</v>
      </c>
      <c r="L53" s="22">
        <f t="shared" si="5"/>
        <v>93.344672141157389</v>
      </c>
      <c r="M53" s="22">
        <f t="shared" si="6"/>
        <v>71.846330549992686</v>
      </c>
    </row>
    <row r="54" spans="1:13" s="4" customFormat="1" ht="15.75" x14ac:dyDescent="0.2">
      <c r="A54" s="11" t="s">
        <v>141</v>
      </c>
      <c r="B54" s="12" t="s">
        <v>142</v>
      </c>
      <c r="C54" s="18">
        <v>13151.1</v>
      </c>
      <c r="D54" s="23">
        <v>13246.5</v>
      </c>
      <c r="E54" s="23">
        <v>12671.9</v>
      </c>
      <c r="F54" s="24">
        <f t="shared" si="1"/>
        <v>96.356198340823198</v>
      </c>
      <c r="G54" s="24">
        <f t="shared" si="2"/>
        <v>95.662250405767551</v>
      </c>
      <c r="H54" s="23">
        <v>12671.9</v>
      </c>
      <c r="I54" s="24">
        <f t="shared" si="3"/>
        <v>96.356198340823198</v>
      </c>
      <c r="J54" s="24">
        <f t="shared" si="4"/>
        <v>95.662250405767551</v>
      </c>
      <c r="K54" s="23">
        <v>12671.9</v>
      </c>
      <c r="L54" s="24">
        <f t="shared" si="5"/>
        <v>96.356198340823198</v>
      </c>
      <c r="M54" s="24">
        <f t="shared" si="6"/>
        <v>95.662250405767551</v>
      </c>
    </row>
    <row r="55" spans="1:13" s="4" customFormat="1" ht="31.5" x14ac:dyDescent="0.2">
      <c r="A55" s="11" t="s">
        <v>87</v>
      </c>
      <c r="B55" s="12" t="s">
        <v>88</v>
      </c>
      <c r="C55" s="18">
        <v>77309.8</v>
      </c>
      <c r="D55" s="23">
        <v>76753.8</v>
      </c>
      <c r="E55" s="23">
        <v>71312.2</v>
      </c>
      <c r="F55" s="24"/>
      <c r="G55" s="24">
        <f t="shared" si="2"/>
        <v>92.910318446773971</v>
      </c>
      <c r="H55" s="23">
        <v>70524.2</v>
      </c>
      <c r="I55" s="24"/>
      <c r="J55" s="24">
        <f t="shared" si="4"/>
        <v>91.883659180392357</v>
      </c>
      <c r="K55" s="23">
        <v>70524.2</v>
      </c>
      <c r="L55" s="24"/>
      <c r="M55" s="24">
        <f t="shared" si="6"/>
        <v>91.883659180392357</v>
      </c>
    </row>
    <row r="56" spans="1:13" s="4" customFormat="1" ht="15.75" x14ac:dyDescent="0.2">
      <c r="A56" s="9" t="s">
        <v>89</v>
      </c>
      <c r="B56" s="10" t="s">
        <v>90</v>
      </c>
      <c r="C56" s="17">
        <f>SUM(C57:C63)</f>
        <v>5826898.7000000011</v>
      </c>
      <c r="D56" s="17">
        <f>SUM(D57:D63)</f>
        <v>12657633.100000001</v>
      </c>
      <c r="E56" s="17">
        <v>10040560.6</v>
      </c>
      <c r="F56" s="17">
        <f t="shared" si="1"/>
        <v>172.31397209634</v>
      </c>
      <c r="G56" s="17">
        <f t="shared" si="2"/>
        <v>79.324155793392364</v>
      </c>
      <c r="H56" s="17">
        <v>8042217.2999999998</v>
      </c>
      <c r="I56" s="17">
        <f t="shared" si="3"/>
        <v>138.01882809460886</v>
      </c>
      <c r="J56" s="17">
        <f t="shared" si="4"/>
        <v>63.536501938897239</v>
      </c>
      <c r="K56" s="17">
        <v>7137730.2999999998</v>
      </c>
      <c r="L56" s="17">
        <f t="shared" si="5"/>
        <v>122.49621398086083</v>
      </c>
      <c r="M56" s="17">
        <f t="shared" si="6"/>
        <v>56.39071889356628</v>
      </c>
    </row>
    <row r="57" spans="1:13" s="4" customFormat="1" ht="15.75" x14ac:dyDescent="0.2">
      <c r="A57" s="11" t="s">
        <v>91</v>
      </c>
      <c r="B57" s="12" t="s">
        <v>92</v>
      </c>
      <c r="C57" s="22">
        <v>1562629.7999999998</v>
      </c>
      <c r="D57" s="22">
        <v>4912113.0999999996</v>
      </c>
      <c r="E57" s="22">
        <v>4133871.1</v>
      </c>
      <c r="F57" s="22">
        <f t="shared" si="1"/>
        <v>264.54577405345788</v>
      </c>
      <c r="G57" s="22">
        <f t="shared" si="2"/>
        <v>84.156675871327153</v>
      </c>
      <c r="H57" s="22">
        <v>2657166.2000000002</v>
      </c>
      <c r="I57" s="22">
        <f t="shared" si="3"/>
        <v>170.04451086239368</v>
      </c>
      <c r="J57" s="22">
        <f t="shared" si="4"/>
        <v>54.094157563269476</v>
      </c>
      <c r="K57" s="22">
        <v>1865802.5</v>
      </c>
      <c r="L57" s="22">
        <f t="shared" si="5"/>
        <v>119.40144108348633</v>
      </c>
      <c r="M57" s="22">
        <f t="shared" si="6"/>
        <v>37.98370399899791</v>
      </c>
    </row>
    <row r="58" spans="1:13" s="4" customFormat="1" ht="15.75" x14ac:dyDescent="0.2">
      <c r="A58" s="11" t="s">
        <v>93</v>
      </c>
      <c r="B58" s="12" t="s">
        <v>94</v>
      </c>
      <c r="C58" s="22">
        <v>2240479.1</v>
      </c>
      <c r="D58" s="22">
        <v>2654394.9</v>
      </c>
      <c r="E58" s="22">
        <v>3256719.5</v>
      </c>
      <c r="F58" s="22">
        <f t="shared" si="1"/>
        <v>145.35817361563426</v>
      </c>
      <c r="G58" s="22">
        <f t="shared" si="2"/>
        <v>122.69159724500676</v>
      </c>
      <c r="H58" s="22">
        <v>3276750</v>
      </c>
      <c r="I58" s="22">
        <f t="shared" si="3"/>
        <v>146.25220114751349</v>
      </c>
      <c r="J58" s="22">
        <f t="shared" si="4"/>
        <v>123.44621367378306</v>
      </c>
      <c r="K58" s="22">
        <v>3161685.8</v>
      </c>
      <c r="L58" s="22">
        <f t="shared" si="5"/>
        <v>141.11650494753553</v>
      </c>
      <c r="M58" s="22">
        <f t="shared" si="6"/>
        <v>119.11135754517912</v>
      </c>
    </row>
    <row r="59" spans="1:13" s="4" customFormat="1" ht="31.5" x14ac:dyDescent="0.2">
      <c r="A59" s="11" t="s">
        <v>95</v>
      </c>
      <c r="B59" s="12" t="s">
        <v>96</v>
      </c>
      <c r="C59" s="22">
        <v>47406.7</v>
      </c>
      <c r="D59" s="22">
        <v>53130.8</v>
      </c>
      <c r="E59" s="22">
        <v>57855.4</v>
      </c>
      <c r="F59" s="22">
        <f t="shared" si="1"/>
        <v>122.04055544891335</v>
      </c>
      <c r="G59" s="22">
        <f t="shared" si="2"/>
        <v>108.89239386570502</v>
      </c>
      <c r="H59" s="22">
        <v>59864</v>
      </c>
      <c r="I59" s="22">
        <f t="shared" si="3"/>
        <v>126.27750929720905</v>
      </c>
      <c r="J59" s="22">
        <f t="shared" si="4"/>
        <v>112.67287524373808</v>
      </c>
      <c r="K59" s="22">
        <v>58072.5</v>
      </c>
      <c r="L59" s="22">
        <f t="shared" si="5"/>
        <v>122.49850759491802</v>
      </c>
      <c r="M59" s="22">
        <f t="shared" si="6"/>
        <v>109.30100807817686</v>
      </c>
    </row>
    <row r="60" spans="1:13" s="4" customFormat="1" ht="15.75" x14ac:dyDescent="0.2">
      <c r="A60" s="11" t="s">
        <v>97</v>
      </c>
      <c r="B60" s="12" t="s">
        <v>98</v>
      </c>
      <c r="C60" s="22">
        <v>317307</v>
      </c>
      <c r="D60" s="22">
        <v>374129</v>
      </c>
      <c r="E60" s="22">
        <v>420498.1</v>
      </c>
      <c r="F60" s="22">
        <f t="shared" si="1"/>
        <v>132.52090246984781</v>
      </c>
      <c r="G60" s="22">
        <f t="shared" si="2"/>
        <v>112.39388018571135</v>
      </c>
      <c r="H60" s="22">
        <v>377066.9</v>
      </c>
      <c r="I60" s="22">
        <f t="shared" si="3"/>
        <v>118.83346412149749</v>
      </c>
      <c r="J60" s="22">
        <f t="shared" si="4"/>
        <v>100.78526390629972</v>
      </c>
      <c r="K60" s="22">
        <v>362259</v>
      </c>
      <c r="L60" s="22">
        <f t="shared" si="5"/>
        <v>114.16672181830214</v>
      </c>
      <c r="M60" s="22">
        <f t="shared" si="6"/>
        <v>96.827297536411237</v>
      </c>
    </row>
    <row r="61" spans="1:13" s="4" customFormat="1" ht="15.75" x14ac:dyDescent="0.2">
      <c r="A61" s="11" t="s">
        <v>99</v>
      </c>
      <c r="B61" s="12" t="s">
        <v>100</v>
      </c>
      <c r="C61" s="22">
        <v>375438.30000000005</v>
      </c>
      <c r="D61" s="22">
        <v>364019.9</v>
      </c>
      <c r="E61" s="22">
        <v>419077.7</v>
      </c>
      <c r="F61" s="22">
        <f t="shared" si="1"/>
        <v>111.6235876840482</v>
      </c>
      <c r="G61" s="22">
        <f t="shared" si="2"/>
        <v>115.12494234518498</v>
      </c>
      <c r="H61" s="22">
        <v>427333.2</v>
      </c>
      <c r="I61" s="22">
        <f t="shared" si="3"/>
        <v>113.82248428037309</v>
      </c>
      <c r="J61" s="22">
        <f t="shared" si="4"/>
        <v>117.39281286545049</v>
      </c>
      <c r="K61" s="22">
        <v>419077.7</v>
      </c>
      <c r="L61" s="22">
        <f t="shared" si="5"/>
        <v>111.6235876840482</v>
      </c>
      <c r="M61" s="22">
        <f t="shared" si="6"/>
        <v>115.12494234518498</v>
      </c>
    </row>
    <row r="62" spans="1:13" s="4" customFormat="1" ht="47.25" x14ac:dyDescent="0.2">
      <c r="A62" s="11" t="s">
        <v>101</v>
      </c>
      <c r="B62" s="12" t="s">
        <v>102</v>
      </c>
      <c r="C62" s="22">
        <v>118641.4</v>
      </c>
      <c r="D62" s="22">
        <v>126857.2</v>
      </c>
      <c r="E62" s="22">
        <v>142961.1</v>
      </c>
      <c r="F62" s="22">
        <f t="shared" si="1"/>
        <v>120.49849378041731</v>
      </c>
      <c r="G62" s="22">
        <f t="shared" si="2"/>
        <v>112.69451004751801</v>
      </c>
      <c r="H62" s="22">
        <v>147761.20000000001</v>
      </c>
      <c r="I62" s="22">
        <f t="shared" si="3"/>
        <v>124.54438332656224</v>
      </c>
      <c r="J62" s="22">
        <f t="shared" si="4"/>
        <v>116.47837095568877</v>
      </c>
      <c r="K62" s="22">
        <v>142961.1</v>
      </c>
      <c r="L62" s="22">
        <f t="shared" si="5"/>
        <v>120.49849378041731</v>
      </c>
      <c r="M62" s="22">
        <f t="shared" si="6"/>
        <v>112.69451004751801</v>
      </c>
    </row>
    <row r="63" spans="1:13" s="4" customFormat="1" ht="31.5" x14ac:dyDescent="0.2">
      <c r="A63" s="11" t="s">
        <v>103</v>
      </c>
      <c r="B63" s="12" t="s">
        <v>104</v>
      </c>
      <c r="C63" s="22">
        <v>1164996.3999999999</v>
      </c>
      <c r="D63" s="22">
        <v>4172988.2</v>
      </c>
      <c r="E63" s="22">
        <v>1609577.7</v>
      </c>
      <c r="F63" s="22">
        <f t="shared" si="1"/>
        <v>138.16160290280726</v>
      </c>
      <c r="G63" s="22">
        <f t="shared" si="2"/>
        <v>38.571345588755797</v>
      </c>
      <c r="H63" s="22">
        <v>1096275.8</v>
      </c>
      <c r="I63" s="22">
        <f t="shared" si="3"/>
        <v>94.101217823505735</v>
      </c>
      <c r="J63" s="22">
        <f t="shared" si="4"/>
        <v>26.270762040496543</v>
      </c>
      <c r="K63" s="22">
        <v>1127871.7</v>
      </c>
      <c r="L63" s="22">
        <f t="shared" si="5"/>
        <v>96.813320624853432</v>
      </c>
      <c r="M63" s="22">
        <f t="shared" si="6"/>
        <v>27.027914912388201</v>
      </c>
    </row>
    <row r="64" spans="1:13" s="4" customFormat="1" ht="15.75" x14ac:dyDescent="0.2">
      <c r="A64" s="9" t="s">
        <v>105</v>
      </c>
      <c r="B64" s="10" t="s">
        <v>106</v>
      </c>
      <c r="C64" s="17">
        <f>SUM(C65:C69)</f>
        <v>16126751.499999996</v>
      </c>
      <c r="D64" s="17">
        <f>SUM(D65:D69)</f>
        <v>20382661.199999999</v>
      </c>
      <c r="E64" s="17">
        <v>19760590.100000001</v>
      </c>
      <c r="F64" s="17">
        <f t="shared" si="1"/>
        <v>122.53298564190069</v>
      </c>
      <c r="G64" s="17">
        <f t="shared" si="2"/>
        <v>96.948037874465584</v>
      </c>
      <c r="H64" s="17">
        <v>19670539.699999999</v>
      </c>
      <c r="I64" s="17">
        <f t="shared" si="3"/>
        <v>121.97459420144227</v>
      </c>
      <c r="J64" s="17">
        <f t="shared" si="4"/>
        <v>96.506238841864274</v>
      </c>
      <c r="K64" s="17">
        <v>19896800.100000001</v>
      </c>
      <c r="L64" s="17">
        <f t="shared" si="5"/>
        <v>123.37760707728403</v>
      </c>
      <c r="M64" s="17">
        <f t="shared" si="6"/>
        <v>97.616301938041346</v>
      </c>
    </row>
    <row r="65" spans="1:13" s="4" customFormat="1" ht="15.75" x14ac:dyDescent="0.2">
      <c r="A65" s="11" t="s">
        <v>107</v>
      </c>
      <c r="B65" s="12" t="s">
        <v>108</v>
      </c>
      <c r="C65" s="22">
        <v>116914.8</v>
      </c>
      <c r="D65" s="22">
        <v>100897.5</v>
      </c>
      <c r="E65" s="22">
        <v>97319.3</v>
      </c>
      <c r="F65" s="22">
        <f t="shared" si="1"/>
        <v>83.239504322806013</v>
      </c>
      <c r="G65" s="22">
        <f t="shared" si="2"/>
        <v>96.453628682573907</v>
      </c>
      <c r="H65" s="22">
        <v>87645.2</v>
      </c>
      <c r="I65" s="22">
        <f t="shared" si="3"/>
        <v>74.965017260432376</v>
      </c>
      <c r="J65" s="22">
        <f t="shared" si="4"/>
        <v>86.865581406873304</v>
      </c>
      <c r="K65" s="22">
        <v>78623.399999999994</v>
      </c>
      <c r="L65" s="22">
        <f t="shared" si="5"/>
        <v>67.248457851358424</v>
      </c>
      <c r="M65" s="22">
        <f t="shared" si="6"/>
        <v>77.924031814465167</v>
      </c>
    </row>
    <row r="66" spans="1:13" s="4" customFormat="1" ht="15.75" x14ac:dyDescent="0.2">
      <c r="A66" s="11" t="s">
        <v>109</v>
      </c>
      <c r="B66" s="12" t="s">
        <v>110</v>
      </c>
      <c r="C66" s="22">
        <v>1960254.9</v>
      </c>
      <c r="D66" s="22">
        <v>2321790.7000000002</v>
      </c>
      <c r="E66" s="22">
        <v>2126580.5</v>
      </c>
      <c r="F66" s="22">
        <f t="shared" si="1"/>
        <v>108.48489653054816</v>
      </c>
      <c r="G66" s="22">
        <f t="shared" si="2"/>
        <v>91.592256786970495</v>
      </c>
      <c r="H66" s="22">
        <v>2127199.4</v>
      </c>
      <c r="I66" s="22">
        <f t="shared" si="3"/>
        <v>108.51646895513436</v>
      </c>
      <c r="J66" s="22">
        <f t="shared" si="4"/>
        <v>91.618912936467524</v>
      </c>
      <c r="K66" s="22">
        <v>2136655.4</v>
      </c>
      <c r="L66" s="22">
        <f t="shared" si="5"/>
        <v>108.99885519990282</v>
      </c>
      <c r="M66" s="22">
        <f t="shared" si="6"/>
        <v>92.026184789180164</v>
      </c>
    </row>
    <row r="67" spans="1:13" s="4" customFormat="1" ht="15.75" x14ac:dyDescent="0.2">
      <c r="A67" s="11" t="s">
        <v>111</v>
      </c>
      <c r="B67" s="12" t="s">
        <v>112</v>
      </c>
      <c r="C67" s="22">
        <v>10061770.699999999</v>
      </c>
      <c r="D67" s="22">
        <v>11106772.800000001</v>
      </c>
      <c r="E67" s="22">
        <v>10759106.800000001</v>
      </c>
      <c r="F67" s="22">
        <f t="shared" si="1"/>
        <v>106.93055050439581</v>
      </c>
      <c r="G67" s="22">
        <f t="shared" si="2"/>
        <v>96.869783813350352</v>
      </c>
      <c r="H67" s="22">
        <v>10615924.4</v>
      </c>
      <c r="I67" s="22">
        <f t="shared" si="3"/>
        <v>105.50751668391729</v>
      </c>
      <c r="J67" s="22">
        <f t="shared" si="4"/>
        <v>95.580638869285224</v>
      </c>
      <c r="K67" s="22">
        <v>10832827</v>
      </c>
      <c r="L67" s="22">
        <f t="shared" si="5"/>
        <v>107.66322671217306</v>
      </c>
      <c r="M67" s="22">
        <f t="shared" si="6"/>
        <v>97.533524769679275</v>
      </c>
    </row>
    <row r="68" spans="1:13" s="4" customFormat="1" ht="15.75" x14ac:dyDescent="0.2">
      <c r="A68" s="11" t="s">
        <v>113</v>
      </c>
      <c r="B68" s="12" t="s">
        <v>114</v>
      </c>
      <c r="C68" s="22">
        <v>3615022.3999999994</v>
      </c>
      <c r="D68" s="22">
        <v>6455206.7999999998</v>
      </c>
      <c r="E68" s="22">
        <v>6406673.5</v>
      </c>
      <c r="F68" s="22">
        <f t="shared" si="1"/>
        <v>177.22361831008297</v>
      </c>
      <c r="G68" s="22">
        <f t="shared" si="2"/>
        <v>99.248152669562813</v>
      </c>
      <c r="H68" s="22">
        <v>6465325.5</v>
      </c>
      <c r="I68" s="22">
        <f t="shared" si="3"/>
        <v>178.8460702207544</v>
      </c>
      <c r="J68" s="22">
        <f t="shared" si="4"/>
        <v>100.15675253037595</v>
      </c>
      <c r="K68" s="22">
        <v>6477857.2000000002</v>
      </c>
      <c r="L68" s="22">
        <f t="shared" si="5"/>
        <v>179.19272644064395</v>
      </c>
      <c r="M68" s="22">
        <f t="shared" si="6"/>
        <v>100.35088573769629</v>
      </c>
    </row>
    <row r="69" spans="1:13" s="4" customFormat="1" ht="31.5" x14ac:dyDescent="0.2">
      <c r="A69" s="11" t="s">
        <v>115</v>
      </c>
      <c r="B69" s="12" t="s">
        <v>116</v>
      </c>
      <c r="C69" s="22">
        <v>372788.7</v>
      </c>
      <c r="D69" s="22">
        <v>397993.4</v>
      </c>
      <c r="E69" s="22">
        <v>370910</v>
      </c>
      <c r="F69" s="22">
        <f t="shared" si="1"/>
        <v>99.496041591389442</v>
      </c>
      <c r="G69" s="22">
        <f t="shared" si="2"/>
        <v>93.195012781618985</v>
      </c>
      <c r="H69" s="22">
        <v>374445.2</v>
      </c>
      <c r="I69" s="22">
        <f t="shared" si="3"/>
        <v>100.44435359762782</v>
      </c>
      <c r="J69" s="22">
        <f t="shared" si="4"/>
        <v>94.083268717521435</v>
      </c>
      <c r="K69" s="22">
        <v>370837.1</v>
      </c>
      <c r="L69" s="22">
        <f t="shared" si="5"/>
        <v>99.476486277615166</v>
      </c>
      <c r="M69" s="22">
        <f t="shared" si="6"/>
        <v>93.176695894957035</v>
      </c>
    </row>
    <row r="70" spans="1:13" s="4" customFormat="1" ht="15.75" x14ac:dyDescent="0.2">
      <c r="A70" s="9" t="s">
        <v>117</v>
      </c>
      <c r="B70" s="10" t="s">
        <v>118</v>
      </c>
      <c r="C70" s="17">
        <f>SUM(C71:C73)</f>
        <v>750231.2</v>
      </c>
      <c r="D70" s="17">
        <f>SUM(D71:D73)</f>
        <v>1178875.5</v>
      </c>
      <c r="E70" s="17">
        <v>1150104.7</v>
      </c>
      <c r="F70" s="17">
        <f t="shared" ref="F70:F83" si="7">E70/C70*100</f>
        <v>153.30003604222273</v>
      </c>
      <c r="G70" s="17">
        <f t="shared" ref="G70:G83" si="8">E70/D70*100</f>
        <v>97.559470868637106</v>
      </c>
      <c r="H70" s="17">
        <v>1399356.6</v>
      </c>
      <c r="I70" s="17">
        <f t="shared" ref="I70:I83" si="9">H70/C70*100</f>
        <v>186.52338105906554</v>
      </c>
      <c r="J70" s="17">
        <f t="shared" ref="J70:J83" si="10">H70/D70*100</f>
        <v>118.70266198593491</v>
      </c>
      <c r="K70" s="17">
        <v>895081.1</v>
      </c>
      <c r="L70" s="17">
        <f t="shared" ref="L70:L83" si="11">K70/C70*100</f>
        <v>119.30736818196843</v>
      </c>
      <c r="M70" s="17">
        <f t="shared" ref="M70:M83" si="12">K70/D70*100</f>
        <v>75.926686066509987</v>
      </c>
    </row>
    <row r="71" spans="1:13" s="4" customFormat="1" ht="15.75" x14ac:dyDescent="0.2">
      <c r="A71" s="11" t="s">
        <v>119</v>
      </c>
      <c r="B71" s="12" t="s">
        <v>120</v>
      </c>
      <c r="C71" s="22">
        <v>342081.8</v>
      </c>
      <c r="D71" s="22">
        <v>706609.1</v>
      </c>
      <c r="E71" s="22">
        <v>710754.9</v>
      </c>
      <c r="F71" s="22">
        <f t="shared" si="7"/>
        <v>207.77337467237368</v>
      </c>
      <c r="G71" s="22">
        <f t="shared" si="8"/>
        <v>100.58671760666542</v>
      </c>
      <c r="H71" s="22">
        <v>960229.2</v>
      </c>
      <c r="I71" s="22">
        <f t="shared" si="9"/>
        <v>280.70163335202284</v>
      </c>
      <c r="J71" s="22">
        <f t="shared" si="10"/>
        <v>135.89256068171213</v>
      </c>
      <c r="K71" s="22">
        <v>451617.8</v>
      </c>
      <c r="L71" s="22">
        <f t="shared" si="11"/>
        <v>132.02041149222202</v>
      </c>
      <c r="M71" s="22">
        <f t="shared" si="12"/>
        <v>63.91338577439776</v>
      </c>
    </row>
    <row r="72" spans="1:13" s="4" customFormat="1" ht="15.75" x14ac:dyDescent="0.2">
      <c r="A72" s="11" t="s">
        <v>121</v>
      </c>
      <c r="B72" s="12" t="s">
        <v>122</v>
      </c>
      <c r="C72" s="18">
        <v>384158.8</v>
      </c>
      <c r="D72" s="23">
        <v>448540.9</v>
      </c>
      <c r="E72" s="23">
        <v>417005.5</v>
      </c>
      <c r="F72" s="24">
        <f t="shared" si="7"/>
        <v>108.55029222290366</v>
      </c>
      <c r="G72" s="24">
        <f t="shared" si="8"/>
        <v>92.969336798494851</v>
      </c>
      <c r="H72" s="23">
        <v>416783.1</v>
      </c>
      <c r="I72" s="24">
        <f t="shared" si="9"/>
        <v>108.49239949729122</v>
      </c>
      <c r="J72" s="24">
        <f t="shared" si="10"/>
        <v>92.919753806174626</v>
      </c>
      <c r="K72" s="23">
        <v>421119</v>
      </c>
      <c r="L72" s="24">
        <f t="shared" si="11"/>
        <v>109.62107336861735</v>
      </c>
      <c r="M72" s="24">
        <f t="shared" si="12"/>
        <v>93.886421505820323</v>
      </c>
    </row>
    <row r="73" spans="1:13" s="4" customFormat="1" ht="31.5" x14ac:dyDescent="0.2">
      <c r="A73" s="11" t="s">
        <v>123</v>
      </c>
      <c r="B73" s="12" t="s">
        <v>124</v>
      </c>
      <c r="C73" s="18">
        <v>23990.6</v>
      </c>
      <c r="D73" s="23">
        <v>23725.5</v>
      </c>
      <c r="E73" s="23">
        <v>22344.3</v>
      </c>
      <c r="F73" s="24">
        <f t="shared" si="7"/>
        <v>93.137728943836336</v>
      </c>
      <c r="G73" s="24">
        <f t="shared" si="8"/>
        <v>94.178415628753868</v>
      </c>
      <c r="H73" s="23">
        <v>22344.3</v>
      </c>
      <c r="I73" s="24">
        <f t="shared" si="9"/>
        <v>93.137728943836336</v>
      </c>
      <c r="J73" s="24">
        <f t="shared" si="10"/>
        <v>94.178415628753868</v>
      </c>
      <c r="K73" s="23">
        <v>22344.3</v>
      </c>
      <c r="L73" s="24">
        <f t="shared" si="11"/>
        <v>93.137728943836336</v>
      </c>
      <c r="M73" s="24">
        <f t="shared" si="12"/>
        <v>94.178415628753868</v>
      </c>
    </row>
    <row r="74" spans="1:13" s="4" customFormat="1" ht="31.5" x14ac:dyDescent="0.2">
      <c r="A74" s="9" t="s">
        <v>125</v>
      </c>
      <c r="B74" s="10" t="s">
        <v>126</v>
      </c>
      <c r="C74" s="17">
        <f>SUM(C75:C77)</f>
        <v>183247.1</v>
      </c>
      <c r="D74" s="17">
        <f>SUM(D75:D77)</f>
        <v>189343.2</v>
      </c>
      <c r="E74" s="17">
        <v>186489.4</v>
      </c>
      <c r="F74" s="17">
        <f t="shared" si="7"/>
        <v>101.76935951510282</v>
      </c>
      <c r="G74" s="17">
        <f t="shared" si="8"/>
        <v>98.492789812361877</v>
      </c>
      <c r="H74" s="17">
        <v>186268</v>
      </c>
      <c r="I74" s="17">
        <f t="shared" si="9"/>
        <v>101.64853904918549</v>
      </c>
      <c r="J74" s="17">
        <f t="shared" si="10"/>
        <v>98.375859286206207</v>
      </c>
      <c r="K74" s="17">
        <v>186268</v>
      </c>
      <c r="L74" s="17">
        <f t="shared" si="11"/>
        <v>101.64853904918549</v>
      </c>
      <c r="M74" s="17">
        <f t="shared" si="12"/>
        <v>98.375859286206207</v>
      </c>
    </row>
    <row r="75" spans="1:13" s="4" customFormat="1" ht="15.75" x14ac:dyDescent="0.2">
      <c r="A75" s="11" t="s">
        <v>146</v>
      </c>
      <c r="B75" s="12" t="s">
        <v>147</v>
      </c>
      <c r="C75" s="22">
        <v>23705.5</v>
      </c>
      <c r="D75" s="22">
        <v>38455.599999999999</v>
      </c>
      <c r="E75" s="22">
        <v>36851.699999999997</v>
      </c>
      <c r="F75" s="22">
        <f t="shared" si="7"/>
        <v>155.45632870009067</v>
      </c>
      <c r="G75" s="22">
        <f t="shared" si="8"/>
        <v>95.82921603095518</v>
      </c>
      <c r="H75" s="22">
        <v>36250.1</v>
      </c>
      <c r="I75" s="22">
        <f t="shared" si="9"/>
        <v>152.91852101832907</v>
      </c>
      <c r="J75" s="22">
        <f t="shared" si="10"/>
        <v>94.264814487356858</v>
      </c>
      <c r="K75" s="22">
        <v>36250.1</v>
      </c>
      <c r="L75" s="22">
        <f t="shared" si="11"/>
        <v>152.91852101832907</v>
      </c>
      <c r="M75" s="22">
        <f t="shared" si="12"/>
        <v>94.264814487356858</v>
      </c>
    </row>
    <row r="76" spans="1:13" s="4" customFormat="1" ht="15.75" x14ac:dyDescent="0.2">
      <c r="A76" s="11" t="s">
        <v>127</v>
      </c>
      <c r="B76" s="12" t="s">
        <v>128</v>
      </c>
      <c r="C76" s="18">
        <v>37962.5</v>
      </c>
      <c r="D76" s="23">
        <v>22161.4</v>
      </c>
      <c r="E76" s="23">
        <v>22690.2</v>
      </c>
      <c r="F76" s="24"/>
      <c r="G76" s="24">
        <f t="shared" si="8"/>
        <v>102.38613084010937</v>
      </c>
      <c r="H76" s="23">
        <v>23070.400000000001</v>
      </c>
      <c r="I76" s="24"/>
      <c r="J76" s="24">
        <f t="shared" si="10"/>
        <v>104.10172642522583</v>
      </c>
      <c r="K76" s="23">
        <v>23070.400000000001</v>
      </c>
      <c r="L76" s="24"/>
      <c r="M76" s="24">
        <f t="shared" si="12"/>
        <v>104.10172642522583</v>
      </c>
    </row>
    <row r="77" spans="1:13" s="4" customFormat="1" ht="31.5" x14ac:dyDescent="0.2">
      <c r="A77" s="11" t="s">
        <v>129</v>
      </c>
      <c r="B77" s="12" t="s">
        <v>130</v>
      </c>
      <c r="C77" s="18">
        <v>121579.1</v>
      </c>
      <c r="D77" s="23">
        <v>128726.2</v>
      </c>
      <c r="E77" s="23">
        <v>126947.5</v>
      </c>
      <c r="F77" s="24">
        <f t="shared" si="7"/>
        <v>104.41556155622142</v>
      </c>
      <c r="G77" s="24">
        <f t="shared" si="8"/>
        <v>98.618230010673827</v>
      </c>
      <c r="H77" s="23">
        <v>126947.5</v>
      </c>
      <c r="I77" s="24">
        <f t="shared" si="9"/>
        <v>104.41556155622142</v>
      </c>
      <c r="J77" s="24">
        <f t="shared" si="10"/>
        <v>98.618230010673827</v>
      </c>
      <c r="K77" s="23">
        <v>126947.5</v>
      </c>
      <c r="L77" s="24">
        <f t="shared" si="11"/>
        <v>104.41556155622142</v>
      </c>
      <c r="M77" s="24">
        <f t="shared" si="12"/>
        <v>98.618230010673827</v>
      </c>
    </row>
    <row r="78" spans="1:13" s="4" customFormat="1" ht="47.25" x14ac:dyDescent="0.2">
      <c r="A78" s="9" t="s">
        <v>131</v>
      </c>
      <c r="B78" s="10" t="s">
        <v>170</v>
      </c>
      <c r="C78" s="17">
        <f>C79</f>
        <v>39610.1</v>
      </c>
      <c r="D78" s="17">
        <f>D79</f>
        <v>32338</v>
      </c>
      <c r="E78" s="17">
        <v>600000</v>
      </c>
      <c r="F78" s="17">
        <f t="shared" si="7"/>
        <v>1514.7651735289737</v>
      </c>
      <c r="G78" s="17">
        <f t="shared" si="8"/>
        <v>1855.4023130682167</v>
      </c>
      <c r="H78" s="17">
        <v>700000</v>
      </c>
      <c r="I78" s="17">
        <f t="shared" si="9"/>
        <v>1767.2260357838027</v>
      </c>
      <c r="J78" s="17">
        <f t="shared" si="10"/>
        <v>2164.6360319129199</v>
      </c>
      <c r="K78" s="17">
        <v>700000</v>
      </c>
      <c r="L78" s="17">
        <f t="shared" si="11"/>
        <v>1767.2260357838027</v>
      </c>
      <c r="M78" s="17">
        <f t="shared" si="12"/>
        <v>2164.6360319129199</v>
      </c>
    </row>
    <row r="79" spans="1:13" s="4" customFormat="1" ht="31.5" x14ac:dyDescent="0.2">
      <c r="A79" s="11" t="s">
        <v>132</v>
      </c>
      <c r="B79" s="12" t="s">
        <v>169</v>
      </c>
      <c r="C79" s="22">
        <v>39610.1</v>
      </c>
      <c r="D79" s="22">
        <v>32338</v>
      </c>
      <c r="E79" s="22">
        <v>600000</v>
      </c>
      <c r="F79" s="22">
        <f t="shared" si="7"/>
        <v>1514.7651735289737</v>
      </c>
      <c r="G79" s="22">
        <f t="shared" si="8"/>
        <v>1855.4023130682167</v>
      </c>
      <c r="H79" s="22">
        <v>700000</v>
      </c>
      <c r="I79" s="22">
        <f t="shared" si="9"/>
        <v>1767.2260357838027</v>
      </c>
      <c r="J79" s="22">
        <f t="shared" si="10"/>
        <v>2164.6360319129199</v>
      </c>
      <c r="K79" s="22">
        <v>700000</v>
      </c>
      <c r="L79" s="22">
        <f t="shared" si="11"/>
        <v>1767.2260357838027</v>
      </c>
      <c r="M79" s="22">
        <f t="shared" si="12"/>
        <v>2164.6360319129199</v>
      </c>
    </row>
    <row r="80" spans="1:13" s="4" customFormat="1" ht="63" x14ac:dyDescent="0.2">
      <c r="A80" s="9" t="s">
        <v>133</v>
      </c>
      <c r="B80" s="10" t="s">
        <v>153</v>
      </c>
      <c r="C80" s="17">
        <f>SUM(C81:C83)</f>
        <v>2124575.7000000002</v>
      </c>
      <c r="D80" s="17">
        <f>SUM(D81:D83)</f>
        <v>2071683.9</v>
      </c>
      <c r="E80" s="17">
        <v>2272882.1</v>
      </c>
      <c r="F80" s="17">
        <f t="shared" si="7"/>
        <v>106.98051851011945</v>
      </c>
      <c r="G80" s="17">
        <f t="shared" si="8"/>
        <v>109.71181945276498</v>
      </c>
      <c r="H80" s="17">
        <v>2126999.1</v>
      </c>
      <c r="I80" s="17">
        <f t="shared" si="9"/>
        <v>100.11406512839245</v>
      </c>
      <c r="J80" s="17">
        <f t="shared" si="10"/>
        <v>102.67005984841606</v>
      </c>
      <c r="K80" s="17">
        <v>2032480.8</v>
      </c>
      <c r="L80" s="17">
        <f t="shared" si="11"/>
        <v>95.665256832223008</v>
      </c>
      <c r="M80" s="17">
        <f t="shared" si="12"/>
        <v>98.107669804259231</v>
      </c>
    </row>
    <row r="81" spans="1:13" s="4" customFormat="1" ht="63" x14ac:dyDescent="0.2">
      <c r="A81" s="11" t="s">
        <v>134</v>
      </c>
      <c r="B81" s="12" t="s">
        <v>154</v>
      </c>
      <c r="C81" s="22">
        <v>936888.2</v>
      </c>
      <c r="D81" s="22">
        <v>1069178.7</v>
      </c>
      <c r="E81" s="22">
        <v>1231251.1000000001</v>
      </c>
      <c r="F81" s="22">
        <f t="shared" si="7"/>
        <v>131.41921309287491</v>
      </c>
      <c r="G81" s="22">
        <f t="shared" si="8"/>
        <v>115.15858855025827</v>
      </c>
      <c r="H81" s="22">
        <v>1133986.1000000001</v>
      </c>
      <c r="I81" s="22">
        <f t="shared" si="9"/>
        <v>121.03750479512925</v>
      </c>
      <c r="J81" s="22">
        <f t="shared" si="10"/>
        <v>106.06141891902637</v>
      </c>
      <c r="K81" s="22">
        <v>1014261.5</v>
      </c>
      <c r="L81" s="22">
        <f t="shared" si="11"/>
        <v>108.2585414140129</v>
      </c>
      <c r="M81" s="22">
        <f t="shared" si="12"/>
        <v>94.863608861643058</v>
      </c>
    </row>
    <row r="82" spans="1:13" s="4" customFormat="1" ht="15.75" x14ac:dyDescent="0.2">
      <c r="A82" s="11" t="s">
        <v>135</v>
      </c>
      <c r="B82" s="12" t="s">
        <v>136</v>
      </c>
      <c r="C82" s="22">
        <v>1054445.5</v>
      </c>
      <c r="D82" s="22">
        <v>829242.1</v>
      </c>
      <c r="E82" s="22">
        <v>881084.9</v>
      </c>
      <c r="F82" s="22">
        <f t="shared" si="7"/>
        <v>83.559074413992946</v>
      </c>
      <c r="G82" s="22">
        <f t="shared" si="8"/>
        <v>106.25182923057091</v>
      </c>
      <c r="H82" s="22">
        <v>833204.9</v>
      </c>
      <c r="I82" s="22">
        <f t="shared" si="9"/>
        <v>79.018299191375945</v>
      </c>
      <c r="J82" s="22">
        <f t="shared" si="10"/>
        <v>100.47788215287187</v>
      </c>
      <c r="K82" s="22">
        <v>836901.9</v>
      </c>
      <c r="L82" s="22">
        <f t="shared" si="11"/>
        <v>79.368910010047927</v>
      </c>
      <c r="M82" s="22">
        <f t="shared" si="12"/>
        <v>100.92371094038761</v>
      </c>
    </row>
    <row r="83" spans="1:13" s="4" customFormat="1" ht="31.5" x14ac:dyDescent="0.2">
      <c r="A83" s="11" t="s">
        <v>137</v>
      </c>
      <c r="B83" s="12" t="s">
        <v>138</v>
      </c>
      <c r="C83" s="22">
        <v>133242</v>
      </c>
      <c r="D83" s="22">
        <v>173263.1</v>
      </c>
      <c r="E83" s="22">
        <v>160546.1</v>
      </c>
      <c r="F83" s="22">
        <f t="shared" si="7"/>
        <v>120.4921120967863</v>
      </c>
      <c r="G83" s="22">
        <f t="shared" si="8"/>
        <v>92.660295238859277</v>
      </c>
      <c r="H83" s="22">
        <v>159808.1</v>
      </c>
      <c r="I83" s="22">
        <f t="shared" si="9"/>
        <v>119.93823268939224</v>
      </c>
      <c r="J83" s="22">
        <f t="shared" si="10"/>
        <v>92.234353419741424</v>
      </c>
      <c r="K83" s="22">
        <v>181317.4</v>
      </c>
      <c r="L83" s="22">
        <f t="shared" si="11"/>
        <v>136.08126566698189</v>
      </c>
      <c r="M83" s="22">
        <f t="shared" si="12"/>
        <v>104.64859511344306</v>
      </c>
    </row>
    <row r="84" spans="1:13" x14ac:dyDescent="0.2">
      <c r="D84" s="25"/>
    </row>
    <row r="85" spans="1:13" ht="15.75" x14ac:dyDescent="0.2">
      <c r="A85" s="26"/>
      <c r="B85" s="27"/>
    </row>
    <row r="86" spans="1:13" ht="15.75" x14ac:dyDescent="0.2">
      <c r="A86" s="26"/>
      <c r="B86" s="27"/>
    </row>
  </sheetData>
  <autoFilter ref="A7:M84"/>
  <mergeCells count="12">
    <mergeCell ref="K3:K4"/>
    <mergeCell ref="L3:M3"/>
    <mergeCell ref="A1:M1"/>
    <mergeCell ref="L2:M2"/>
    <mergeCell ref="A3:A4"/>
    <mergeCell ref="B3:B4"/>
    <mergeCell ref="C3:C4"/>
    <mergeCell ref="D3:D4"/>
    <mergeCell ref="E3:E4"/>
    <mergeCell ref="F3:G3"/>
    <mergeCell ref="H3:H4"/>
    <mergeCell ref="I3:J3"/>
  </mergeCells>
  <printOptions horizontalCentered="1"/>
  <pageMargins left="0.39370078740157483" right="0.39370078740157483" top="0.98425196850393704" bottom="0.59055118110236227" header="0.19685039370078741" footer="0.19685039370078741"/>
  <pageSetup paperSize="9" scale="68" fitToHeight="10" orientation="landscape" r:id="rId1"/>
  <headerFooter differentFirst="1">
    <oddHeader>&amp;R&amp;P</oddHeader>
    <oddFooter>&amp;L&amp;Z&amp;F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2019-2023</vt:lpstr>
      <vt:lpstr>'2019-2023'!Заголовки_для_печати</vt:lpstr>
      <vt:lpstr>'2019-2023'!Область_печати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Сажина Галина</dc:creator>
  <cp:lastModifiedBy>Сажина Галина</cp:lastModifiedBy>
  <cp:lastPrinted>2020-12-09T10:50:03Z</cp:lastPrinted>
  <dcterms:created xsi:type="dcterms:W3CDTF">2006-09-16T00:00:00Z</dcterms:created>
  <dcterms:modified xsi:type="dcterms:W3CDTF">2020-12-10T07:37:01Z</dcterms:modified>
</cp:coreProperties>
</file>