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able1" sheetId="1" r:id="rId1"/>
    <sheet name="Лист1" sheetId="2" r:id="rId2"/>
  </sheets>
  <definedNames>
    <definedName name="_xlnm.Print_Titles" localSheetId="0">Table1!$3:$6</definedName>
  </definedNames>
  <calcPr calcId="162913"/>
</workbook>
</file>

<file path=xl/calcChain.xml><?xml version="1.0" encoding="utf-8"?>
<calcChain xmlns="http://schemas.openxmlformats.org/spreadsheetml/2006/main">
  <c r="D432" i="1" l="1"/>
  <c r="D431" i="1" s="1"/>
  <c r="D408" i="1"/>
  <c r="D405" i="1"/>
  <c r="D352" i="1"/>
  <c r="D325" i="1"/>
  <c r="D318" i="1"/>
  <c r="D302" i="1"/>
  <c r="D292" i="1" l="1"/>
  <c r="D400" i="1"/>
  <c r="D281" i="1" l="1"/>
  <c r="D280" i="1" s="1"/>
  <c r="C276" i="1" l="1"/>
  <c r="C274" i="1"/>
  <c r="C273" i="1" s="1"/>
  <c r="C192" i="1"/>
  <c r="C191" i="1" s="1"/>
  <c r="C189" i="1"/>
  <c r="C188" i="1" s="1"/>
  <c r="C186" i="1"/>
  <c r="C183" i="1"/>
  <c r="C182" i="1" s="1"/>
  <c r="C177" i="1"/>
  <c r="C175" i="1"/>
  <c r="C174" i="1" s="1"/>
  <c r="C172" i="1"/>
  <c r="C170" i="1"/>
  <c r="C168" i="1"/>
  <c r="C158" i="1"/>
  <c r="C157" i="1" s="1"/>
  <c r="C155" i="1"/>
  <c r="C153" i="1"/>
  <c r="C150" i="1"/>
  <c r="C146" i="1"/>
  <c r="C143" i="1" s="1"/>
  <c r="C140" i="1"/>
  <c r="C139" i="1" s="1"/>
  <c r="C137" i="1"/>
  <c r="C136" i="1" s="1"/>
  <c r="C134" i="1"/>
  <c r="C133" i="1" s="1"/>
  <c r="C130" i="1"/>
  <c r="C128" i="1"/>
  <c r="C126" i="1"/>
  <c r="C123" i="1"/>
  <c r="C121" i="1"/>
  <c r="C118" i="1"/>
  <c r="C115" i="1"/>
  <c r="C110" i="1"/>
  <c r="C108" i="1"/>
  <c r="C106" i="1"/>
  <c r="C103" i="1"/>
  <c r="C76" i="1"/>
  <c r="C95" i="1"/>
  <c r="C93" i="1"/>
  <c r="C91" i="1"/>
  <c r="C87" i="1"/>
  <c r="C81" i="1"/>
  <c r="C71" i="1"/>
  <c r="C68" i="1"/>
  <c r="C63" i="1"/>
  <c r="C60" i="1"/>
  <c r="C56" i="1"/>
  <c r="C52" i="1"/>
  <c r="C49" i="1"/>
  <c r="C43" i="1"/>
  <c r="C37" i="1"/>
  <c r="C105" i="1" l="1"/>
  <c r="C179" i="1"/>
  <c r="C48" i="1"/>
  <c r="C163" i="1"/>
  <c r="C162" i="1" s="1"/>
  <c r="C78" i="1"/>
  <c r="C149" i="1"/>
  <c r="C142" i="1" s="1"/>
  <c r="C125" i="1"/>
  <c r="C40" i="1" l="1"/>
  <c r="C34" i="1"/>
  <c r="C27" i="1"/>
  <c r="C14" i="1"/>
  <c r="C11" i="1"/>
  <c r="C10" i="1" s="1"/>
  <c r="C22" i="1" l="1"/>
</calcChain>
</file>

<file path=xl/sharedStrings.xml><?xml version="1.0" encoding="utf-8"?>
<sst xmlns="http://schemas.openxmlformats.org/spreadsheetml/2006/main" count="913" uniqueCount="873">
  <si>
    <t/>
  </si>
  <si>
    <t>Код бюджетной классификации Российской Федерации</t>
  </si>
  <si>
    <t>Наименование
дохода</t>
  </si>
  <si>
    <t>Сумма (тыс. рублей)</t>
  </si>
  <si>
    <t>2021 год</t>
  </si>
  <si>
    <t>2022 год</t>
  </si>
  <si>
    <t>2023 год</t>
  </si>
  <si>
    <t>000 1 00 00000 00 0000 000</t>
  </si>
  <si>
    <t>НАЛОГОВЫЕ И НЕНАЛОГОВЫЕ ДОХОДЫ</t>
  </si>
  <si>
    <t>000 1 01 00000 00 0000 000</t>
  </si>
  <si>
    <t>НАЛОГИ НА ПРИБЫЛЬ, ДОХОДЫ</t>
  </si>
  <si>
    <t>000 1 01 01000 00 0000 110</t>
  </si>
  <si>
    <t>Налог на прибыль организаций</t>
  </si>
  <si>
    <t>000 1 01 01010 00 0000 110</t>
  </si>
  <si>
    <t>Налог на прибыль организаций, зачисляемый в бюджеты бюджетной системы Российской Федерации по соответствующим ставкам</t>
  </si>
  <si>
    <t>000 1 01 01012 02 0000 110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</si>
  <si>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</si>
  <si>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000 1 01 01014 02 0000 110</t>
  </si>
  <si>
    <t>Налог на прибыль организаций консолидированных групп налогоплательщиков, зачисляемый в бюджеты субъектов Российской Федерации</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</si>
  <si>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</si>
  <si>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</si>
  <si>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</si>
  <si>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</si>
  <si>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</si>
  <si>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</si>
  <si>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</si>
  <si>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</si>
  <si>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</si>
  <si>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</si>
  <si>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</si>
  <si>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</si>
  <si>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</si>
  <si>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</si>
  <si>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</si>
  <si>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</si>
  <si>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</si>
  <si>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</si>
  <si>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000 1 03 02100 01 0000 110</t>
  </si>
  <si>
    <t>Акцизы на пиво, производимое на территории Российской Федерации</t>
  </si>
  <si>
    <t>000 1 03 02120 01 0000 110</t>
  </si>
  <si>
    <t>Акцизы на сидр, пуаре, медовуху, производимые на территории Российской Федерации</t>
  </si>
  <si>
    <t>000 1 03 02130 01 0000 110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</si>
  <si>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</si>
  <si>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000 1 03 02140 01 0000 110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</si>
  <si>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</si>
  <si>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000 1 03 02142 01 0000 110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</si>
  <si>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</si>
  <si>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000 1 03 02143 01 0000 110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</si>
  <si>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</si>
  <si>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000 1 03 02190 01 0000 110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</si>
  <si>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</si>
  <si>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000 1 03 02200 01 0000 110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</si>
  <si>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</si>
  <si>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000 1 03 02210 01 0000 110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</si>
  <si>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</si>
  <si>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000 1 03 02220 01 0000 110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</si>
  <si>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</si>
  <si>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</si>
  <si>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</si>
  <si>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</si>
  <si>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</si>
  <si>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</si>
  <si>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</si>
  <si>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</si>
  <si>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</si>
  <si>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</si>
  <si>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</si>
  <si>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</si>
  <si>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</si>
  <si>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</si>
  <si>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</si>
  <si>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</si>
  <si>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</si>
  <si>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</si>
  <si>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</si>
  <si>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</si>
  <si>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</si>
  <si>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</si>
  <si>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</si>
  <si>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</si>
  <si>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</si>
  <si>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000 1 05 00000 00 0000 000</t>
  </si>
  <si>
    <t>НАЛОГИ НА СОВОКУПНЫЙ ДОХОД</t>
  </si>
  <si>
    <t>000 1 05 01000 00 0000 110</t>
  </si>
  <si>
    <t>Налог, взимаемый в связи с применением упрощенной системы налогообложения</t>
  </si>
  <si>
    <t>000 1 05 01010 01 0000 110</t>
  </si>
  <si>
    <t>Налог, взимаемый с налогоплательщиков, выбравших в качестве объекта налогообложения доходы</t>
  </si>
  <si>
    <t>000 1 05 01011 01 0000 110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</si>
  <si>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</si>
  <si>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</si>
  <si>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</si>
  <si>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</si>
  <si>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</si>
  <si>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</si>
  <si>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</si>
  <si>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</si>
  <si>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</si>
  <si>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Минимальный налог, зачисляемый в бюджеты субъектов Российской Федерации (за налоговые периоды, истекшие до 1 января 2016 года)</t>
  </si>
  <si>
    <t>000 1 05 03000 01 0000 110</t>
  </si>
  <si>
    <t>Единый сельскохозяйственный налог</t>
  </si>
  <si>
    <t>000 1 05 03020 01 0000 110</t>
  </si>
  <si>
    <t>Единый сельскохозяйственный налог (за налоговые периоды, истекшие до 1 января 2011 года)</t>
  </si>
  <si>
    <t>000 1 05 06000 01 0000 110</t>
  </si>
  <si>
    <t>Налог на профессиональный доход</t>
  </si>
  <si>
    <t>000 1 06 00000 00 0000 000</t>
  </si>
  <si>
    <t>НАЛОГИ НА ИМУЩЕСТВО</t>
  </si>
  <si>
    <t>000 1 06 02000 02 0000 110</t>
  </si>
  <si>
    <t>Налог на имущество организаций</t>
  </si>
  <si>
    <t>000 1 06 02010 02 0000 110</t>
  </si>
  <si>
    <t>Налог на имущество организаций по имуществу, не входящему в Единую систему газоснабжения</t>
  </si>
  <si>
    <t>000 1 06 02020 02 0000 110</t>
  </si>
  <si>
    <t>Налог на имущество организаций по имуществу, входящему в Единую систему газоснабжения</t>
  </si>
  <si>
    <t>000 1 06 04000 02 0000 110</t>
  </si>
  <si>
    <t>Транспортный налог</t>
  </si>
  <si>
    <t>000 1 06 04011 02 0000 110</t>
  </si>
  <si>
    <t>Транспортный налог с организаций</t>
  </si>
  <si>
    <t>000 1 06 04012 02 0000 110</t>
  </si>
  <si>
    <t>Транспортный налог с физических лиц</t>
  </si>
  <si>
    <t>000 1 06 05000 02 0000 110</t>
  </si>
  <si>
    <t>Налог на игорный бизнес</t>
  </si>
  <si>
    <t>000 1 07 00000 00 0000 000</t>
  </si>
  <si>
    <t>НАЛОГИ, СБОРЫ И РЕГУЛЯРНЫЕ ПЛАТЕЖИ ЗА ПОЛЬЗОВАНИЕ ПРИРОДНЫМИ РЕСУРСАМИ</t>
  </si>
  <si>
    <t>000 1 07 01000 01 0000 110</t>
  </si>
  <si>
    <t>Налог на добычу полезных ископаемых</t>
  </si>
  <si>
    <t>000 1 07 01020 01 0000 110</t>
  </si>
  <si>
    <t>Налог на добычу общераспространенных полезных ископаемых</t>
  </si>
  <si>
    <t>000 1 07 01030 01 0000 110</t>
  </si>
  <si>
    <t>Налог на добычу прочих полезных ископаемых (за исключением полезных ископаемых в виде природных алмазов)</t>
  </si>
  <si>
    <t>000 1 07 04000 01 0000 110</t>
  </si>
  <si>
    <t>Сборы за пользование объектами животного мира и за пользование объектами водных биологических ресурсов</t>
  </si>
  <si>
    <t>000 1 07 04010 01 0000 110</t>
  </si>
  <si>
    <t>Сбор за пользование объектами животного мира</t>
  </si>
  <si>
    <t>000 1 07 04030 01 0000 110</t>
  </si>
  <si>
    <t>Сбор за пользование объектами водных биологических ресурсов (по внутренним водным объектам)</t>
  </si>
  <si>
    <t>000 1 08 00000 00 0000 000</t>
  </si>
  <si>
    <t>ГОСУДАРСТВЕННАЯ ПОШЛИНА</t>
  </si>
  <si>
    <t>000 1 08 06000 01 0000 110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</si>
  <si>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</si>
  <si>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</si>
  <si>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</si>
  <si>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</si>
  <si>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</si>
  <si>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000 1 08 07020 01 0000 110</t>
  </si>
  <si>
    <t>Государственная пошлина за государственную регистрацию прав, ограничений (обременений) прав на недвижимое имущество и сделок с ним</t>
  </si>
  <si>
    <t>000 1 08 07080 01 0000 110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</si>
  <si>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</si>
  <si>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</si>
  <si>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</si>
  <si>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000 1 08 07100 01 0000 110</t>
  </si>
  <si>
    <t>Государственная пошлина за выдачу и обмен паспорта гражданина Российской Федерации</t>
  </si>
  <si>
    <t>000 1 08 07110 01 0000 110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</si>
  <si>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</si>
  <si>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000 1 08 07120 01 0000 110</t>
  </si>
  <si>
    <t>Государственная пошлина за государственную регистрацию политических партий и региональных отделений политических партий</t>
  </si>
  <si>
    <t>000 1 08 07130 01 0000 110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</si>
  <si>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</si>
  <si>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</si>
  <si>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</si>
  <si>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</si>
  <si>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</si>
  <si>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</si>
  <si>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</si>
  <si>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000 1 08 07160 01 0000 110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</si>
  <si>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</si>
  <si>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000 1 08 07170 01 0000 110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</si>
  <si>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</si>
  <si>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</si>
  <si>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</si>
  <si>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</si>
  <si>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</si>
  <si>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</si>
  <si>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</si>
  <si>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000 1 08 07390 01 0000 110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</si>
  <si>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</si>
  <si>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000 1 08 07400 01 0000 110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</si>
  <si>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</si>
  <si>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000 1 08 07510 01 0000 110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</si>
  <si>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</si>
  <si>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000 1 09 00000 00 0000 000</t>
  </si>
  <si>
    <t>ЗАДОЛЖЕННОСТЬ И ПЕРЕРАСЧЕТЫ ПО ОТМЕНЕННЫМ НАЛОГАМ, СБОРАМ И ИНЫМ ОБЯЗАТЕЛЬНЫМ ПЛАТЕЖАМ</t>
  </si>
  <si>
    <t>000 1 09 04000 00 0000 110</t>
  </si>
  <si>
    <t>Налоги на имущество</t>
  </si>
  <si>
    <t>000 1 09 04010 02 0000 110</t>
  </si>
  <si>
    <t>Налог на имущество предприятий</t>
  </si>
  <si>
    <t>000 1 09 06000 02 0000 110</t>
  </si>
  <si>
    <t>Прочие налоги и сборы (по отмененным налогам и сборам субъектов Российской Федерации)</t>
  </si>
  <si>
    <t>000 1 09 06010 02 0000 110</t>
  </si>
  <si>
    <t>Налог с продаж</t>
  </si>
  <si>
    <t>000 1 11 00000 00 0000 000</t>
  </si>
  <si>
    <t>ДОХОДЫ ОТ ИСПОЛЬЗОВАНИЯ ИМУЩЕСТВА, НАХОДЯЩЕГОСЯ В ГОСУДАРСТВЕННОЙ И МУНИЦИПАЛЬНОЙ СОБСТВЕННОСТИ</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</si>
  <si>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</si>
  <si>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</si>
  <si>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</si>
  <si>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</si>
  <si>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000 1 11 03000 00 0000 120</t>
  </si>
  <si>
    <t>Проценты, полученные от предоставления бюджетных кредитов внутри страны</t>
  </si>
  <si>
    <t>000 1 11 03020 02 0000 120</t>
  </si>
  <si>
    <t>Проценты, полученные от предоставления бюджетных кредитов внутри страны за счет средств бюджетов субъектов Российской Федерации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</si>
  <si>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</si>
  <si>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</si>
  <si>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</si>
  <si>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</si>
  <si>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</si>
  <si>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</si>
  <si>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</si>
  <si>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</si>
  <si>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</si>
  <si>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</si>
  <si>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</si>
  <si>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</si>
  <si>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000 1 11 05072 02 0000 120</t>
  </si>
  <si>
    <t>Доходы от сдачи в аренду имущества, составляющего казну субъекта Российской Федерации (за исключением земельных участков)</t>
  </si>
  <si>
    <t>000 1 11 05100 02 0000 120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</si>
  <si>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</si>
  <si>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</si>
  <si>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</si>
  <si>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</si>
  <si>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</si>
  <si>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</si>
  <si>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</si>
  <si>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000 1 11 07000 00 0000 120</t>
  </si>
  <si>
    <t>Платежи от государственных и муниципальных унитарных предприятий</t>
  </si>
  <si>
    <t>000 1 11 07010 00 0000 120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</si>
  <si>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</si>
  <si>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</si>
  <si>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</si>
  <si>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</si>
  <si>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</si>
  <si>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</si>
  <si>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</si>
  <si>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</si>
  <si>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</si>
  <si>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</si>
  <si>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</si>
  <si>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</si>
  <si>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</si>
  <si>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</si>
  <si>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</si>
  <si>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</si>
  <si>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</si>
  <si>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</si>
  <si>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</si>
  <si>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000 1 12 01041 01 0000 120</t>
  </si>
  <si>
    <t>Плата за размещение отходов производства</t>
  </si>
  <si>
    <t>000 1 12 01042 01 0000 120</t>
  </si>
  <si>
    <t>Плата за размещение твердых коммунальных отходов</t>
  </si>
  <si>
    <t>000 1 12 02000 00 0000 120</t>
  </si>
  <si>
    <t>Платежи при пользовании недрами</t>
  </si>
  <si>
    <t>000 1 12 02010 01 0000 120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</si>
  <si>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</si>
  <si>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000 1 12 02012 01 0000 120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</si>
  <si>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</si>
  <si>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000 1 12 02030 01 0000 120</t>
  </si>
  <si>
    <t>Регулярные платежи за пользование недрами при пользовании недрами на территории Российской Федерации</t>
  </si>
  <si>
    <t>000 1 12 02050 01 0000 120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</si>
  <si>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</si>
  <si>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000 1 12 02052 01 0000 120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</si>
  <si>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</si>
  <si>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000 1 12 02100 00 0000 120</t>
  </si>
  <si>
    <t>Сборы за участие в конкурсе (аукционе) на право пользования участками недр</t>
  </si>
  <si>
    <t>000 1 12 02102 02 0000 120</t>
  </si>
  <si>
    <t>Сборы за участие в конкурсе (аукционе) на право пользования участками недр местного значения</t>
  </si>
  <si>
    <t>000 1 12 04000 00 0000 120</t>
  </si>
  <si>
    <t>Плата за использование лесов</t>
  </si>
  <si>
    <t>000 1 12 04010 00 0000 120</t>
  </si>
  <si>
    <t>Плата за использование лесов, расположенных на землях лесного фонда</t>
  </si>
  <si>
    <t>000 1 12 04013 02 0000 120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</si>
  <si>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</si>
  <si>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000 1 12 04014 02 0000 120</t>
  </si>
  <si>
    <t>Плата за использование лесов, расположенных на землях лесного фонда, в части, превышающей минимальный размер арендной платы</t>
  </si>
  <si>
    <t>000 1 12 04015 02 0000 120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</si>
  <si>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</si>
  <si>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</si>
  <si>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</si>
  <si>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</si>
  <si>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</si>
  <si>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</si>
  <si>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</si>
  <si>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000 1 13 01031 01 0000 130</t>
  </si>
  <si>
    <t>Плата за предоставление сведений из Единого государственного реестра недвижимости</t>
  </si>
  <si>
    <t>000 1 13 01190 01 0000 130</t>
  </si>
  <si>
    <t>Плата за предоставление информации из реестра дисквалифицированных лиц</t>
  </si>
  <si>
    <t>000 1 13 01400 01 0000 130</t>
  </si>
  <si>
    <t>Плата за предоставление сведений, документов, содержащихся в государственных реестрах (регистрах)</t>
  </si>
  <si>
    <t>000 1 13 01410 01 0000 130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</si>
  <si>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</si>
  <si>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000 1 13 01500 00 0000 130</t>
  </si>
  <si>
    <t>Плата за оказание услуг по присоединению объектов дорожного сервиса к автомобильным дорогам общего пользования</t>
  </si>
  <si>
    <t>000 1 13 01520 02 0000 130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</si>
  <si>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</si>
  <si>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000 1 13 01990 00 0000 130</t>
  </si>
  <si>
    <t>Прочие доходы от оказания платных услуг (работ)</t>
  </si>
  <si>
    <t>000 1 13 01992 02 0000 130</t>
  </si>
  <si>
    <t>Прочие доходы от оказания платных услуг (работ) получателями средств бюджетов субъектов Российской Федерации</t>
  </si>
  <si>
    <t>000 1 13 02000 00 0000 130</t>
  </si>
  <si>
    <t>Доходы от компенсации затрат государства</t>
  </si>
  <si>
    <t>000 1 13 02060 00 0000 130</t>
  </si>
  <si>
    <t>Доходы, поступающие в порядке возмещения расходов, понесенных в связи с эксплуатацией имущества</t>
  </si>
  <si>
    <t>000 1 13 02062 02 0000 130</t>
  </si>
  <si>
    <t>Доходы, поступающие в порядке возмещения расходов, понесенных в связи с эксплуатацией имущества субъектов Российской Федерации</t>
  </si>
  <si>
    <t>000 1 13 02990 00 0000 130</t>
  </si>
  <si>
    <t>Прочие доходы от компенсации затрат государства</t>
  </si>
  <si>
    <t>000 1 13 02992 02 0000 130</t>
  </si>
  <si>
    <t>Прочие доходы от компенсации затрат бюджетов субъектов Российской Федерации</t>
  </si>
  <si>
    <t>000 1 14 00000 00 0000 000</t>
  </si>
  <si>
    <t>ДОХОДЫ ОТ ПРОДАЖИ МАТЕРИАЛЬНЫХ И НЕМАТЕРИАЛЬНЫХ АКТИВОВ</t>
  </si>
  <si>
    <t>000 1 14 01000 00 0000 410</t>
  </si>
  <si>
    <t>Доходы от продажи квартир</t>
  </si>
  <si>
    <t>000 1 14 01020 02 0000 410</t>
  </si>
  <si>
    <t>Доходы от продажи квартир, находящихся в собственности субъектов Российской Федерации</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</si>
  <si>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</si>
  <si>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</si>
  <si>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</si>
  <si>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</si>
  <si>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</si>
  <si>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</si>
  <si>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000 1 14 02023 02 0000 440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</si>
  <si>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</si>
  <si>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000 1 15 00000 00 0000 000</t>
  </si>
  <si>
    <t>АДМИНИСТРАТИВНЫЕ ПЛАТЕЖИ И СБОРЫ</t>
  </si>
  <si>
    <t>000 1 15 02000 00 0000 140</t>
  </si>
  <si>
    <t>Платежи, взимаемые государственными и муниципальными органами (организациями) за выполнение определенных функций</t>
  </si>
  <si>
    <t>000 1 15 02020 02 0000 140</t>
  </si>
  <si>
    <t>Платежи, взимаемые государственными органами (организациями) субъектов Российской Федерации за выполнение определенных функций</t>
  </si>
  <si>
    <t>000 1 16 00000 00 0000 000</t>
  </si>
  <si>
    <t>ШТРАФЫ, САНКЦИИ, ВОЗМЕЩЕНИЕ УЩЕРБА</t>
  </si>
  <si>
    <t>000 1 16 01000 01 0000 140</t>
  </si>
  <si>
    <t>Административные штрафы, установленные Кодексом Российской Федерации об административных правонарушениях</t>
  </si>
  <si>
    <t>000 1 16 01050 01 0000 140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</si>
  <si>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</si>
  <si>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</si>
  <si>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</si>
  <si>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</si>
  <si>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</si>
  <si>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</si>
  <si>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</si>
  <si>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</si>
  <si>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</si>
  <si>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000 1 16 01072 01 0000 140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</si>
  <si>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</si>
  <si>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</si>
  <si>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</si>
  <si>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</si>
  <si>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</si>
  <si>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000 1 16 01082 01 0000 140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</si>
  <si>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</si>
  <si>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</si>
  <si>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</si>
  <si>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</si>
  <si>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</si>
  <si>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000 1 16 01092 01 0000 140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</si>
  <si>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</si>
  <si>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</si>
  <si>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</si>
  <si>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000 1 16 01100 01 0000 140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</si>
  <si>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</si>
  <si>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</si>
  <si>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</si>
  <si>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</si>
  <si>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</si>
  <si>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000 1 16 01112 01 0000 140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</si>
  <si>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</si>
  <si>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</si>
  <si>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</si>
  <si>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</si>
  <si>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</si>
  <si>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000 1 16 01121 01 0000 140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</si>
  <si>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</si>
  <si>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</si>
  <si>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</si>
  <si>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</si>
  <si>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</si>
  <si>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</si>
  <si>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</si>
  <si>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000 1 16 01132 01 0000 140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</si>
  <si>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</si>
  <si>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</si>
  <si>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</si>
  <si>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</si>
  <si>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</si>
  <si>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000 1 16 01142 01 0000 140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</si>
  <si>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</si>
  <si>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</si>
  <si>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</si>
  <si>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</si>
  <si>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</si>
  <si>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</si>
  <si>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</si>
  <si>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000 1 16 01156 01 0000 140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</si>
  <si>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</si>
  <si>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</si>
  <si>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</si>
  <si>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</si>
  <si>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</si>
  <si>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000 1 16 01180 01 0000 140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</si>
  <si>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</si>
  <si>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</si>
  <si>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</si>
  <si>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</si>
  <si>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</si>
  <si>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000 1 16 01192 01 0000 140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</si>
  <si>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</si>
  <si>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</si>
  <si>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</si>
  <si>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</si>
  <si>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</si>
  <si>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</si>
  <si>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</si>
  <si>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</si>
  <si>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</si>
  <si>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000 1 16 01332 01 0000 140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</si>
  <si>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</si>
  <si>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000 1 16 02000 02 0000 140</t>
  </si>
  <si>
    <t>Административные штрафы, установленные законами субъектов Российской Федерации об административных правонарушениях</t>
  </si>
  <si>
    <t>000 1 16 02010 02 0000 140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</si>
  <si>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</si>
  <si>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</si>
  <si>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</si>
  <si>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</si>
  <si>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</si>
  <si>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000 1 16 07010 02 0000 140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</si>
  <si>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</si>
  <si>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000 1 16 07030 00 0000 140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</si>
  <si>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</si>
  <si>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000 1 16 07030 02 0000 140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</si>
  <si>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</si>
  <si>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000 1 16 07040 00 0000 140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</si>
  <si>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</si>
  <si>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000 1 16 07040 02 0000 140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</si>
  <si>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</si>
  <si>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</si>
  <si>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</si>
  <si>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000 1 16 07090 02 0000 140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</si>
  <si>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</si>
  <si>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000 1 16 10000 00 0000 140</t>
  </si>
  <si>
    <t>Платежи в целях возмещения причиненного ущерба (убытков)</t>
  </si>
  <si>
    <t>000 1 16 10020 02 0000 140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</si>
  <si>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</si>
  <si>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000 1 16 10021 02 0000 140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</si>
  <si>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</si>
  <si>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</si>
  <si>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</si>
  <si>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000 1 16 10050 00 0000 140</t>
  </si>
  <si>
    <t>Платежи в целях возмещения убытков, причиненных уклонением от заключения государственного контракта</t>
  </si>
  <si>
    <t>000 1 16 10056 02 0000 140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</si>
  <si>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</si>
  <si>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</si>
  <si>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</si>
  <si>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</si>
  <si>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</si>
  <si>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</si>
  <si>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</si>
  <si>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000 1 16 11000 01 0000 140</t>
  </si>
  <si>
    <t>Платежи, уплачиваемые в целях возмещения вреда</t>
  </si>
  <si>
    <t>000 1 16 11060 01 0000 140</t>
  </si>
  <si>
    <t>Платежи, уплачиваемые в целях возмещения вреда, причиняемого автомобильным дорогам</t>
  </si>
  <si>
    <t>000 1 16 11063 01 0000 140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</si>
  <si>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</si>
  <si>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2020 год</t>
  </si>
  <si>
    <t>х</t>
  </si>
  <si>
    <t>000 1 03 02330 01 0000 110</t>
  </si>
  <si>
    <t>Акцизы на средние дистилляты, производимые на территории Российской Федерации</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</si>
  <si>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</si>
  <si>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</si>
  <si>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000 1 08 02020 01 0000 110</t>
  </si>
  <si>
    <t>Государственная пошлина по делам, рассматриваемым конституционными (уставными) судами субъектов Российской Федерации</t>
  </si>
  <si>
    <t>000 1 09 01000 00 0000 110</t>
  </si>
  <si>
    <t>Налог на прибыль организаций, зачислявшийся до 1 января 2005 года в местные бюджеты</t>
  </si>
  <si>
    <t>000 1 09 01030 05 0000 110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</si>
  <si>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</si>
  <si>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000 1 09 03000 00 0000 110</t>
  </si>
  <si>
    <t>Платежи за пользование природными ресурсами</t>
  </si>
  <si>
    <t>000 1 09 03080 00 0000 110</t>
  </si>
  <si>
    <t>Отчисления на воспроизводство минерально-сырьевой базы</t>
  </si>
  <si>
    <t>000 1 09 03082 02 0000 110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</si>
  <si>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</si>
  <si>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000 1 09 04020 02 0000 110</t>
  </si>
  <si>
    <t>Налог с владельцев транспортных средств и налог на приобретение автотранспортных средств</t>
  </si>
  <si>
    <t>000 1 09 04030 01 0000 110</t>
  </si>
  <si>
    <t>Налог на пользователей автомобильных дорог</t>
  </si>
  <si>
    <t>000 1 09 06020 02 0000 110</t>
  </si>
  <si>
    <t>Сбор на нужды образовательных учреждений, взимаемый с юридических лиц</t>
  </si>
  <si>
    <t>2019 год</t>
  </si>
  <si>
    <t>факт</t>
  </si>
  <si>
    <t>оценка</t>
  </si>
  <si>
    <t>прогноз</t>
  </si>
  <si>
    <t>000 1 17 00000 00 0000 000</t>
  </si>
  <si>
    <t>000 1 17 05000 00 0000 180</t>
  </si>
  <si>
    <t>000 1 17 05020 02 0000 180</t>
  </si>
  <si>
    <t>ПРОЧИЕ НЕНАЛОГОВЫЕ ДОХОДЫ</t>
  </si>
  <si>
    <t>Прочие неналоговые доходы</t>
  </si>
  <si>
    <t>Прочие неналоговые доходы бюджетов субъектов Российской Федерации</t>
  </si>
  <si>
    <t>000 1 08 07260 01 0000 110</t>
  </si>
  <si>
    <t>000 1 08 07262 01 0000 110</t>
  </si>
  <si>
    <t>000 1 08 07280 01 0000 110</t>
  </si>
  <si>
    <t>000 1 08 07282 01 0000 110</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</si>
  <si>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</si>
  <si>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</si>
  <si>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</si>
  <si>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</si>
  <si>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000 1 09 03020 00 0000 110</t>
  </si>
  <si>
    <t>000 1 09 03023 01 0000 110</t>
  </si>
  <si>
    <t>Платежи за добычу полезных ископаемых</t>
  </si>
  <si>
    <t>Платежи за добычу подземных вод</t>
  </si>
  <si>
    <t>000 1 09 04040 01 0000 110</t>
  </si>
  <si>
    <t>Налог с имущества, переходящего в порядке наследования или дарения</t>
  </si>
  <si>
    <t>000 1 09 11000 02 0000 110</t>
  </si>
  <si>
    <t>000 1 09 11010 02 0000 110</t>
  </si>
  <si>
    <t>Налог, взимаемый в виде стоимости патента в связи с применением упрощенной системы налогообложения</t>
  </si>
  <si>
    <t>000 1 13 01060 01 0000 130</t>
  </si>
  <si>
    <t>Плата за предоставление сведений, содержащихся в государственном адресном реестре</t>
  </si>
  <si>
    <t>000 1 14 02020 02 0000 410</t>
  </si>
  <si>
    <t>000 1 14 02022 02 0000 410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</si>
  <si>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</si>
  <si>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</si>
  <si>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000 1 14 06000 00 0000 430</t>
  </si>
  <si>
    <t>Доходы от продажи земельных участков, находящихся в государственной и муниципальной собственности</t>
  </si>
  <si>
    <t>000 1 14 06020 00 0000 430</t>
  </si>
  <si>
    <t>000 1 14 06022 02 0000 430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</si>
  <si>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</si>
  <si>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</si>
  <si>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000 1 16 03000 00 0000 140</t>
  </si>
  <si>
    <t>Денежные взыскания (штрафы) за нарушение законодательства о налогах и сборах</t>
  </si>
  <si>
    <t>000 1 16 18000 00 0000 140</t>
  </si>
  <si>
    <t>Денежные взыскания (штрафы) за нарушение бюджетного законодательства Российской Федерации</t>
  </si>
  <si>
    <t>000 1 16 23000 00 0000 140</t>
  </si>
  <si>
    <t>Доходы от возмещения ущерба при возникновении страховых случаев</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</si>
  <si>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</si>
  <si>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</si>
  <si>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000 1 16 26000 01 0000 140</t>
  </si>
  <si>
    <t>Денежные взыскания (штрафы) за нарушение законодательства о рекламе</t>
  </si>
  <si>
    <t>000 1 16 27000 01 0000 140</t>
  </si>
  <si>
    <t>Денежные взыскания (штрафы) за нарушение законодательства Российской Федерации о пожарной безопасности</t>
  </si>
  <si>
    <t>000 1 16 30000 01 0000 140</t>
  </si>
  <si>
    <t>Денежные взыскания (штрафы) за правонарушения в области дорожного движения</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</si>
  <si>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</si>
  <si>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</si>
  <si>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</si>
  <si>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</si>
  <si>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000 1 16 42000 00 0000 140</t>
  </si>
  <si>
    <t>Денежные взыскания (штрафы) за нарушение условий договоров (соглашений) о предоставлении бюджетных кредитов</t>
  </si>
  <si>
    <t>000 1 16 46000 00 0000 140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</si>
  <si>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</si>
  <si>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000 1 16 90000 00 0000 140</t>
  </si>
  <si>
    <t>Прочие поступления от денежных взысканий (штрафов) и иных сумм в возмещение ущерба</t>
  </si>
  <si>
    <t>000 1 17 01000 00 0000 180</t>
  </si>
  <si>
    <t>000 1 17 01020 02 0000 180</t>
  </si>
  <si>
    <t>Невыясненные поступления</t>
  </si>
  <si>
    <t>Невыясненные поступления, зачисляемые в бюджеты субъектов Российской Федерации</t>
  </si>
  <si>
    <t>000 1 18 0000 00 0000 000</t>
  </si>
  <si>
    <t xml:space="preserve">ПОСТУПЛЕНИЯ (ПЕРЕЧИСЛЕНИЯ) ПО УРЕГУЛИРОВАНИЮ РАСЧЕТОВ МЕЖДУ БЮДЖЕТАМИ БЮДЖЕТНОЙ СИСТЕМЫ РОССИЙСКОЙ ФЕДЕРАЦИИ
</t>
  </si>
  <si>
    <t xml:space="preserve">000 1 18 01000 00 0000 150
</t>
  </si>
  <si>
    <t xml:space="preserve">Перечисления из бюджетов (поступления в бюджеты) бюджетной системы Российской Федерации по решениям о взыскании средств, предоставленных из иных бюджетов бюджетной системы Российской Федерации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</si>
  <si>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</si>
  <si>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</si>
  <si>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</si>
  <si>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</si>
  <si>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</si>
  <si>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</si>
  <si>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000 2 02 15001 02 0000 150</t>
  </si>
  <si>
    <t>Дотации бюджетам субъектов Российской Федерации на выравнивание бюджетной обеспеченности</t>
  </si>
  <si>
    <t>000 2 02 15002 02 0000 150</t>
  </si>
  <si>
    <t>Дотации бюджетам субъектов Российской Федерации на поддержку мер по обеспечению сбалансированности бюджетов</t>
  </si>
  <si>
    <t>000 2 02 15009 02 0000 150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</si>
  <si>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</si>
  <si>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000 2 02 15010 02 0000 150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</si>
  <si>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</si>
  <si>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000 2 02 15549 02 0000 150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</si>
  <si>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</si>
  <si>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000 2 02 15832 02 0000 150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</si>
  <si>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</si>
  <si>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000 2 02 15844 02 0000 150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</si>
  <si>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</si>
  <si>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000 2 02 15853 02 0000 150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</si>
  <si>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</si>
  <si>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000 2 02 15857 02 0000 150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</si>
  <si>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</si>
  <si>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000 2 02 20000 00 0000 150</t>
  </si>
  <si>
    <t>Субсидии бюджетам бюджетной системы Российской Федерации (межбюджетные субсидии)</t>
  </si>
  <si>
    <t>000 2 02 25013 02 0000 150</t>
  </si>
  <si>
    <t>Субсидии бюджетам субъектов Российской Федерации на сокращение доли загрязненных сточных вод</t>
  </si>
  <si>
    <t>000 2 02 25027 02 0000 150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</si>
  <si>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</si>
  <si>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000 2 02 25028 02 0000 150</t>
  </si>
  <si>
    <t>Субсидии бюджетам субъектов Российской Федерации на поддержку региональных проектов в сфере информационных технологий</t>
  </si>
  <si>
    <t>000 2 02 25066 02 0000 150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</si>
  <si>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</si>
  <si>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000 2 02 25081 02 0000 150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</si>
  <si>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</si>
  <si>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000 2 02 25082 02 0000 150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</si>
  <si>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</si>
  <si>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</si>
  <si>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</si>
  <si>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</si>
  <si>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</si>
  <si>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</si>
  <si>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</si>
  <si>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000 2 02 25114 02 0000 150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</si>
  <si>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</si>
  <si>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000 2 02 25117 02 0000 150</t>
  </si>
  <si>
    <t>Субсидии бюджетам субъектов Российской Федерации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</si>
  <si>
    <t>000 2 02 25138 02 0000 150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</si>
  <si>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</si>
  <si>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000 2 02 25169 02 0000 150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</si>
  <si>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</si>
  <si>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000 2 02 25170 02 0000 150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</si>
  <si>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</si>
  <si>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000 2 02 25173 02 0000 150</t>
  </si>
  <si>
    <t>Субсидии бюджетам субъектов Российской Федерации на создание детских технопарков "Кванториум"</t>
  </si>
  <si>
    <t>000 2 02 25177 02 0000 150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</si>
  <si>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</si>
  <si>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000 2 02 25187 02 0000 150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</si>
  <si>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</si>
  <si>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000 2 02 25189 02 0000 150</t>
  </si>
  <si>
    <t>Субсидии бюджетам субъектов Российской Федерации на создание центров выявления и поддержки одаренных детей</t>
  </si>
  <si>
    <t>000 2 02 25201 02 0000 150</t>
  </si>
  <si>
    <t>Субсидии бюджетам субъектов Российской Федерации на развитие паллиативной медицинской помощи</t>
  </si>
  <si>
    <t>000 2 02 25202 02 0000 150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</si>
  <si>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</si>
  <si>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000 2 02 25210 02 0000 150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</si>
  <si>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</si>
  <si>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000 2 02 25219 02 0000 150</t>
  </si>
  <si>
    <t>Субсидии бюджетам субъектов Российской Федерации на создание центров цифрового образования детей</t>
  </si>
  <si>
    <t>000 2 02 25228 02 0000 150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</si>
  <si>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</si>
  <si>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000 2 02 25229 02 0000 150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</si>
  <si>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</si>
  <si>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000 2 02 25230 02 0000 150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</si>
  <si>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</si>
  <si>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000 2 02 25232 02 0000 150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</si>
  <si>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</si>
  <si>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</si>
  <si>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</si>
  <si>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</si>
  <si>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</si>
  <si>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000 2 02 25247 02 0000 150</t>
  </si>
  <si>
    <t>Субсидии бюджетам субъектов Российской Федерации на создание мобильных технопарков "Кванториум"</t>
  </si>
  <si>
    <t>000 2 02 25251 02 0000 150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</si>
  <si>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</si>
  <si>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000 2 02 25255 02 0000 150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</si>
  <si>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</si>
  <si>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</si>
  <si>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</si>
  <si>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000 2 02 25261 02 0000 150</t>
  </si>
  <si>
    <t>Субсидии бюджетам субъектов Российской Федерации на мероприятия по развитию рынка газомоторного топлива</t>
  </si>
  <si>
    <t>000 2 02 25291 02 0000 150</t>
  </si>
  <si>
    <t>Субсидии бюджетам субъектов Российской Федерации на повышение эффективности службы занятости</t>
  </si>
  <si>
    <t>000 2 02 25294 02 0000 150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</si>
  <si>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</si>
  <si>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000 2 02 25299 02 0000 150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</si>
  <si>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</si>
  <si>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</si>
  <si>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</si>
  <si>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</si>
  <si>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</si>
  <si>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000 2 02 25365 02 0000 150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</si>
  <si>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</si>
  <si>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000 2 02 25402 02 0000 150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</si>
  <si>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</si>
  <si>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000 2 02 25404 02 0000 150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</si>
  <si>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</si>
  <si>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000 2 02 25411 02 0000 150</t>
  </si>
  <si>
    <t>Субсидии бюджетам субъектов Российской Федерации на создание сети ресурсных центров по поддержке добровольчества</t>
  </si>
  <si>
    <t>000 2 02 25412 02 0000 150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</si>
  <si>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</si>
  <si>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000 2 02 25461 02 0000 150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</si>
  <si>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</si>
  <si>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000 2 02 25462 02 0000 150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</si>
  <si>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</si>
  <si>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000 2 02 25466 02 0000 150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</si>
  <si>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</si>
  <si>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000 2 02 25467 02 0000 150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</si>
  <si>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</si>
  <si>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000 2 02 25480 02 0000 150</t>
  </si>
  <si>
    <t>Субсидии бюджетам субъектов Российской Федерации на создание системы поддержки фермеров и развитие сельской кооперации</t>
  </si>
  <si>
    <t>000 2 02 25481 02 0000 150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</si>
  <si>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</si>
  <si>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000 2 02 25491 02 0000 150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</si>
  <si>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</si>
  <si>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000 2 02 25495 02 0000 150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</si>
  <si>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</si>
  <si>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000 2 02 25497 02 0000 150</t>
  </si>
  <si>
    <t>Субсидии бюджетам субъектов Российской Федерации на реализацию мероприятий по обеспечению жильем молодых семей</t>
  </si>
  <si>
    <t>000 2 02 25500 02 0000 150</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</si>
  <si>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</si>
  <si>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000 2 02 25502 02 0000 150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</si>
  <si>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</si>
  <si>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000 2 02 25508 02 0000 150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</si>
  <si>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</si>
  <si>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000 2 02 25511 02 0000 150</t>
  </si>
  <si>
    <t>Субсидии бюджетам субъектов Российской Федерации на проведение комплексных кадастровых работ</t>
  </si>
  <si>
    <t>000 2 02 25514 02 0000 150</t>
  </si>
  <si>
    <t>Субсидии бюджетам субъектов Российской Федерации на реализацию мероприятий в сфере реабилитации и абилитации инвалидов</t>
  </si>
  <si>
    <t>000 2 02 25517 02 0000 150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</si>
  <si>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</si>
  <si>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000 2 02 25519 02 0000 150</t>
  </si>
  <si>
    <t>Субсидии бюджетам субъектов Российской Федерации на поддержку отрасли культуры</t>
  </si>
  <si>
    <t>000 2 02 25520 02 0000 150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</si>
  <si>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</si>
  <si>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000 2 02 25527 02 0000 150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</si>
  <si>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</si>
  <si>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000 2 02 25534 02 0000 150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</si>
  <si>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</si>
  <si>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000 2 02 25537 02 0000 150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</si>
  <si>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</si>
  <si>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000 2 02 25541 02 0000 150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</si>
  <si>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</si>
  <si>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000 2 02 25542 02 0000 150</t>
  </si>
  <si>
    <t>Субсидии бюджетам субъектов Российской Федерации на повышение продуктивности в молочном скотоводстве</t>
  </si>
  <si>
    <t>000 2 02 25543 02 0000 150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</si>
  <si>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</si>
  <si>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000 2 02 25554 02 0000 150</t>
  </si>
  <si>
    <t>Субсидии бюджетам субъектов Российской Федерации на обеспечение закупки авиационных работ в целях оказания медицинской помощи</t>
  </si>
  <si>
    <t>000 2 02 25555 02 0000 150</t>
  </si>
  <si>
    <t>Субсидии бюджетам субъектов Российской Федерации на реализацию программ формирования современной городской среды</t>
  </si>
  <si>
    <t>000 2 02 25567 02 0000 150</t>
  </si>
  <si>
    <t>Субсидии бюджетам субъектов Российской Федерации на обеспечение устойчивого развития сельских территорий</t>
  </si>
  <si>
    <t>000 2 02 25568 02 0000 150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</si>
  <si>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</si>
  <si>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000 2 02 25576 02 0000 150</t>
  </si>
  <si>
    <t>Субсидии бюджетам субъектов Российской Федерации на обеспечение комплексного развития сельских территорий</t>
  </si>
  <si>
    <t>000 2 02 25586 02 0000 150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</si>
  <si>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</si>
  <si>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000 2 02 25589 02 0000 150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</si>
  <si>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</si>
  <si>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000 2 02 25674 02 0000 150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</si>
  <si>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</si>
  <si>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000 2 02 27111 02 0000 150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</si>
  <si>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</si>
  <si>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000 2 02 27139 02 0000 150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</si>
  <si>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</si>
  <si>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</si>
  <si>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</si>
  <si>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000 2 02 27384 02 0000 150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</si>
  <si>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</si>
  <si>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000 2 02 27456 02 0000 150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</si>
  <si>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</si>
  <si>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000 2 02 27576 02 0000 150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</si>
  <si>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</si>
  <si>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000 2 02 29001 02 0000 150</t>
  </si>
  <si>
    <t>Субсидии бюджетам субъектов Российской Федерации за счет средств резервного фонда Правительства Российской Федерации</t>
  </si>
  <si>
    <t>000 2 02 29999 02 0000 150</t>
  </si>
  <si>
    <t>Прочие субсидии бюджетам субъектов Российской Федерации</t>
  </si>
  <si>
    <t>000 2 02 30000 00 0000 150</t>
  </si>
  <si>
    <t>Субвенции бюджетам бюджетной системы Российской Федерации</t>
  </si>
  <si>
    <t>000 2 02 35090 02 0000 150</t>
  </si>
  <si>
    <t>Субвенции бюджетам субъектов Российской Федерации на улучшение экологического состояния гидрографической сети</t>
  </si>
  <si>
    <t>000 2 02 35118 02 0000 150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</si>
  <si>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</si>
  <si>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000 2 02 35120 02 0000 150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</si>
  <si>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</si>
  <si>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000 2 02 35128 02 0000 150</t>
  </si>
  <si>
    <t>Субвенции бюджетам субъектов Российской Федерации на осуществление отдельных полномочий в области водных отношений</t>
  </si>
  <si>
    <t>000 2 02 35129 02 0000 150</t>
  </si>
  <si>
    <t>Субвенции бюджетам субъектов Российской Федерации на осуществление отдельных полномочий в области лесных отношений</t>
  </si>
  <si>
    <t>000 2 02 35134 02 0000 150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</si>
  <si>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</si>
  <si>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</si>
  <si>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</si>
  <si>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</si>
  <si>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</si>
  <si>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</si>
  <si>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</si>
  <si>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</si>
  <si>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</si>
  <si>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</si>
  <si>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</si>
  <si>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000 2 02 35250 02 0000 150</t>
  </si>
  <si>
    <t>Субвенции бюджетам субъектов Российской Федерации на оплату жилищно-коммунальных услуг отдельным категориям граждан</t>
  </si>
  <si>
    <t>000 2 02 35260 02 0000 150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</si>
  <si>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</si>
  <si>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000 2 02 35270 02 0000 150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</si>
  <si>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</si>
  <si>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000 2 02 35280 02 0000 150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</si>
  <si>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</si>
  <si>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</si>
  <si>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</si>
  <si>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000 2 02 35380 02 0000 150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</si>
  <si>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</si>
  <si>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000 2 02 35429 02 0000 150</t>
  </si>
  <si>
    <t>Субвенции бюджетам субъектов Российской Федерации на увеличение площади лесовосстановления</t>
  </si>
  <si>
    <t>000 2 02 35430 02 0000 150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</si>
  <si>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</si>
  <si>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</si>
  <si>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</si>
  <si>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</si>
  <si>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</si>
  <si>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000 2 02 35469 02 0000 150</t>
  </si>
  <si>
    <t>Субвенции бюджетам субъектов Российской Федерации на проведение Всероссийской переписи населения 2020 года</t>
  </si>
  <si>
    <t>000 2 02 35573 02 0000 150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</si>
  <si>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</si>
  <si>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000 2 02 35900 02 0000 150</t>
  </si>
  <si>
    <t>Единая субвенция бюджетам субъектов Российской Федерации и бюджету г. Байконура</t>
  </si>
  <si>
    <t>000 2 02 40000 00 0000 150</t>
  </si>
  <si>
    <t>Иные межбюджетные трансферты</t>
  </si>
  <si>
    <t>000 2 02 45141 02 0000 150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</si>
  <si>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</si>
  <si>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000 2 02 45142 02 0000 150</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</si>
  <si>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</si>
  <si>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000 2 02 45159 02 0000 150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</si>
  <si>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</si>
  <si>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</si>
  <si>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</si>
  <si>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000 2 02 45190 02 0000 150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</si>
  <si>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</si>
  <si>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000 2 02 45191 02 0000 150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</si>
  <si>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</si>
  <si>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</si>
  <si>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</si>
  <si>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000 2 02 45196 02 0000 150</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</si>
  <si>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</si>
  <si>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000 2 02 45197 02 0000 150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</si>
  <si>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</si>
  <si>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000 2 02 45198 02 0000 150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</si>
  <si>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</si>
  <si>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</si>
  <si>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</si>
  <si>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000 2 02 45268 02 0000 150</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</si>
  <si>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</si>
  <si>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000 2 02 45293 02 0000 150</t>
  </si>
  <si>
    <t>Межбюджетные трансферты, передаваемые бюджетам субъектов Российской Федерации на приобретение автотранспорта</t>
  </si>
  <si>
    <t>000 2 02 45294 02 0000 150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</si>
  <si>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</si>
  <si>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000 2 02 45296 02 0000 150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</si>
  <si>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</si>
  <si>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000 2 02 45303 02 0000 150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</si>
  <si>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</si>
  <si>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000 2 02 45393 02 0000 150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</si>
  <si>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</si>
  <si>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000 2 02 45390 02 0000 150</t>
  </si>
  <si>
    <t>Межбюджетные трансферты, передаваемые бюджетам субъектов Российской Федерации на финансовое обеспечение дорожной деятельности (Чуприяновка)</t>
  </si>
  <si>
    <t>000 2 02 45399 02 0000 150</t>
  </si>
  <si>
    <t>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</si>
  <si>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000 2 02 45418 02 0000 150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</si>
  <si>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</si>
  <si>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000 2 02 45422 02 0000 150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</si>
  <si>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</si>
  <si>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000 2 02 45424 02 0000 150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</si>
  <si>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</si>
  <si>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</si>
  <si>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</si>
  <si>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000 2 02 45453 02 0000 150</t>
  </si>
  <si>
    <t>Межбюджетные трансферты, передаваемые бюджетам субъектов Российской Федерации на создание виртуальных концертных залов</t>
  </si>
  <si>
    <t>000 2 02 45454 02 0000 150</t>
  </si>
  <si>
    <t>Межбюджетные трансферты, передаваемые бюджетам субъектов Российской Федерации на создание модельных муниципальных библиотек</t>
  </si>
  <si>
    <t>000 2 02 45468 02 0000 150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</si>
  <si>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</si>
  <si>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000 2 02 45480 02 0000 150</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</si>
  <si>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</si>
  <si>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000 2 02 45550 02 0000 150</t>
  </si>
  <si>
    <t>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</si>
  <si>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</si>
  <si>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</si>
  <si>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000 2 02 49999 02 0000 150</t>
  </si>
  <si>
    <t>Прочие межбюджетные трансферты, передаваемые бюджетам субъектов Российской Федерации</t>
  </si>
  <si>
    <t>000 2 03 00000 00 0000 000</t>
  </si>
  <si>
    <t>БЕЗВОЗМЕЗДНЫЕ ПОСТУПЛЕНИЯ ОТ ГОСУДАРСТВЕННЫХ (МУНИЦИПАЛЬНЫХ) ОРГАНИЗАЦИЙ</t>
  </si>
  <si>
    <t>000 2 03 02040 02 0000 150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</si>
  <si>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</si>
  <si>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000 2 04 02000 02 0000 150</t>
  </si>
  <si>
    <t>Безвозмездные поступления от негосударственных организаций в бюджеты субъектов Российской Федерации</t>
  </si>
  <si>
    <t>000 2 04 02010 02 0000 150</t>
  </si>
  <si>
    <t>Предоставление негосударственными организациями грантов для получателей средств бюджетов субъектов Российской Федерации</t>
  </si>
  <si>
    <t>000 2 07 00000 00 0000 000</t>
  </si>
  <si>
    <t>ПРОЧИЕ БЕЗВОЗМЕЗДНЫЕ ПОСТУПЛЕНИЯ</t>
  </si>
  <si>
    <t>000 2 07 02030 02 0000 150</t>
  </si>
  <si>
    <t>Прочие безвозмездные поступления в бюджеты субъектов Российской Федерации</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</si>
  <si>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</si>
  <si>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</si>
  <si>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</si>
  <si>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t>
  </si>
  <si>
    <t>Итого доходов</t>
  </si>
  <si>
    <t>Сведения о доходах областного бюджета Тверской области по видам дохоов на 2021 год и плановый период 2022 и 2023 годов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</si>
</sst>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0\ _₽_-;\-* #,##0.0\ _₽_-;_-* &quot;-&quot;?\ _₽_-;_-@_-"/>
    <numFmt numFmtId="166" formatCode="_-* #,##0.0\ &quot;₽&quot;_-;\-* #,##0.0\ &quot;₽&quot;_-;_-* &quot;-&quot;?\ &quot;₽&quot;_-;_-@_-"/>
  </numFmts>
  <fonts count="6" x14ac:knownFonts="1">
    <font>
      <sz val="10"/>
      <color rgb="FF000000"/>
      <name val="Times New Roman"/>
    </font>
    <font>
      <b/>
      <sz val="12"/>
      <color rgb="FF000000"/>
      <name val="Times New Roman"/>
      <family val="1"/>
      <charset val="204"/>
    </font>
    <font>
      <sz val="12"/>
      <color rgb="FF000000"/>
      <name val="Times New Roman"/>
      <family val="1"/>
      <charset val="204"/>
    </font>
    <font>
      <b/>
      <sz val="14"/>
      <color rgb="FF000000"/>
      <name val="Times New Roman"/>
      <family val="1"/>
      <charset val="204"/>
    </font>
    <font>
      <sz val="14"/>
      <color rgb="FF000000"/>
      <name val="Times New Roman"/>
      <family val="1"/>
      <charset val="204"/>
    </font>
    <font>
      <sz val="12"/>
      <color rgb="FFFF0000"/>
      <name val="Times New Roman"/>
      <family val="1"/>
      <charset val="204"/>
    </font>
  </fonts>
  <fills count="2">
    <fill>
      <patternFill patternType="none"/>
    </fill>
    <fill>
      <patternFill patternType="gray125"/>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top" wrapText="1"/>
    </xf>
  </cellStyleXfs>
  <cellXfs count="44">
    <xf numFmtId="0" fontId="0" fillId="0" borderId="0" xfId="0" applyFont="1" applyFill="1" applyAlignment="1">
      <alignment vertical="top" wrapText="1"/>
    </xf>
    <xf numFmtId="0" fontId="2" fillId="0" borderId="8" xfId="0" applyFont="1" applyFill="1" applyBorder="1" applyAlignment="1">
      <alignment vertical="top" wrapText="1"/>
    </xf>
    <xf numFmtId="0" fontId="1" fillId="0" borderId="8" xfId="0" applyFont="1" applyFill="1" applyBorder="1" applyAlignment="1">
      <alignment vertical="top" wrapText="1"/>
    </xf>
    <xf numFmtId="0" fontId="4" fillId="0" borderId="8" xfId="0" applyFont="1" applyFill="1" applyBorder="1" applyAlignment="1">
      <alignment vertical="top" wrapText="1"/>
    </xf>
    <xf numFmtId="0" fontId="3" fillId="0" borderId="8" xfId="0" applyFont="1" applyFill="1" applyBorder="1" applyAlignment="1">
      <alignment vertical="top" wrapText="1"/>
    </xf>
    <xf numFmtId="164" fontId="0" fillId="0" borderId="0" xfId="0" applyNumberFormat="1" applyFont="1" applyFill="1" applyAlignment="1">
      <alignment vertical="top" wrapText="1"/>
    </xf>
    <xf numFmtId="0" fontId="1" fillId="0" borderId="8" xfId="0" applyFont="1" applyFill="1" applyBorder="1" applyAlignment="1">
      <alignment horizontal="center" vertical="top" wrapText="1"/>
    </xf>
    <xf numFmtId="0" fontId="1" fillId="0" borderId="8" xfId="0" applyFont="1" applyFill="1" applyBorder="1" applyAlignment="1">
      <alignment horizontal="left" vertical="top" wrapText="1"/>
    </xf>
    <xf numFmtId="164" fontId="2" fillId="0" borderId="8" xfId="0" applyNumberFormat="1" applyFont="1" applyFill="1" applyBorder="1" applyAlignment="1">
      <alignment horizontal="right" vertical="center" wrapText="1"/>
    </xf>
    <xf numFmtId="4" fontId="2" fillId="0" borderId="8" xfId="0" applyNumberFormat="1" applyFont="1" applyFill="1" applyBorder="1" applyAlignment="1">
      <alignment vertical="top"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8" xfId="0" applyFont="1" applyFill="1" applyBorder="1" applyAlignment="1">
      <alignment horizontal="center" vertical="top" wrapText="1"/>
    </xf>
    <xf numFmtId="0" fontId="2" fillId="0" borderId="8" xfId="0" applyFont="1" applyFill="1" applyBorder="1" applyAlignment="1">
      <alignment horizontal="left" vertical="top" wrapText="1"/>
    </xf>
    <xf numFmtId="164" fontId="1" fillId="0" borderId="8" xfId="0" applyNumberFormat="1" applyFont="1" applyFill="1" applyBorder="1" applyAlignment="1">
      <alignment vertical="top" wrapText="1"/>
    </xf>
    <xf numFmtId="0" fontId="0" fillId="0" borderId="8" xfId="0" applyFont="1" applyFill="1" applyBorder="1" applyAlignment="1">
      <alignment vertical="top" wrapText="1"/>
    </xf>
    <xf numFmtId="164" fontId="3" fillId="0" borderId="8" xfId="0" applyNumberFormat="1" applyFont="1" applyFill="1" applyBorder="1" applyAlignment="1">
      <alignment horizontal="right" vertical="center" wrapText="1"/>
    </xf>
    <xf numFmtId="1" fontId="2" fillId="0" borderId="5"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164" fontId="1" fillId="0" borderId="8" xfId="0" applyNumberFormat="1" applyFont="1" applyFill="1" applyBorder="1" applyAlignment="1">
      <alignment horizontal="right" vertical="top" wrapText="1"/>
    </xf>
    <xf numFmtId="164" fontId="1" fillId="0" borderId="8" xfId="0" applyNumberFormat="1" applyFont="1" applyFill="1" applyBorder="1" applyAlignment="1">
      <alignment horizontal="right" vertical="center" wrapText="1"/>
    </xf>
    <xf numFmtId="0" fontId="1" fillId="0" borderId="8" xfId="0" applyFont="1" applyFill="1" applyBorder="1" applyAlignment="1">
      <alignment horizontal="center" vertical="center" wrapText="1"/>
    </xf>
    <xf numFmtId="4" fontId="1" fillId="0" borderId="8" xfId="0" applyNumberFormat="1" applyFont="1" applyFill="1" applyBorder="1" applyAlignment="1">
      <alignment vertical="top" wrapText="1"/>
    </xf>
    <xf numFmtId="164" fontId="2" fillId="0" borderId="8" xfId="0" applyNumberFormat="1" applyFont="1" applyFill="1" applyBorder="1" applyAlignment="1">
      <alignment horizontal="right" vertical="top"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indent="1"/>
    </xf>
    <xf numFmtId="164" fontId="2" fillId="0" borderId="8" xfId="0" applyNumberFormat="1" applyFont="1" applyFill="1" applyBorder="1" applyAlignment="1">
      <alignment vertical="top" wrapText="1"/>
    </xf>
    <xf numFmtId="3" fontId="2" fillId="0" borderId="8" xfId="0" applyNumberFormat="1" applyFont="1" applyFill="1" applyBorder="1" applyAlignment="1">
      <alignment vertical="top" wrapText="1"/>
    </xf>
    <xf numFmtId="164" fontId="1" fillId="0" borderId="8" xfId="0" applyNumberFormat="1" applyFont="1" applyFill="1" applyBorder="1" applyAlignment="1">
      <alignment vertical="center" wrapText="1"/>
    </xf>
    <xf numFmtId="164" fontId="2" fillId="0" borderId="8" xfId="0" applyNumberFormat="1" applyFont="1" applyFill="1" applyBorder="1" applyAlignment="1">
      <alignment vertical="center" wrapText="1"/>
    </xf>
    <xf numFmtId="164" fontId="4" fillId="0" borderId="8" xfId="0" applyNumberFormat="1" applyFont="1" applyFill="1" applyBorder="1" applyAlignment="1">
      <alignment horizontal="right" vertical="center" wrapText="1"/>
    </xf>
    <xf numFmtId="49" fontId="0" fillId="0" borderId="8" xfId="0" applyNumberFormat="1" applyFont="1" applyFill="1" applyBorder="1" applyAlignment="1">
      <alignment horizontal="left" wrapText="1"/>
    </xf>
    <xf numFmtId="165" fontId="1" fillId="0" borderId="8" xfId="0" applyNumberFormat="1" applyFont="1" applyFill="1" applyBorder="1" applyAlignment="1">
      <alignment vertical="top" wrapText="1"/>
    </xf>
    <xf numFmtId="165" fontId="2" fillId="0" borderId="8" xfId="0" applyNumberFormat="1" applyFont="1" applyFill="1" applyBorder="1" applyAlignment="1">
      <alignment vertical="top" wrapText="1"/>
    </xf>
    <xf numFmtId="164" fontId="5" fillId="0" borderId="8" xfId="0" applyNumberFormat="1" applyFont="1" applyFill="1" applyBorder="1" applyAlignment="1">
      <alignment vertical="top" wrapText="1"/>
    </xf>
    <xf numFmtId="166" fontId="2" fillId="0" borderId="8" xfId="0" applyNumberFormat="1" applyFont="1" applyFill="1" applyBorder="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8"/>
  <sheetViews>
    <sheetView tabSelected="1" view="pageBreakPreview" topLeftCell="A3" zoomScale="85" zoomScaleNormal="70" zoomScaleSheetLayoutView="85" workbookViewId="0">
      <selection activeCell="C47" sqref="C47"/>
    </sheetView>
  </sheetViews>
  <sheetFormatPr defaultRowHeight="12.75" x14ac:dyDescent="0.2"/>
  <cols>
    <col min="1" max="1" width="37.5" customWidth="1"/>
    <col min="2" max="2" width="79.83203125" customWidth="1"/>
    <col min="3" max="3" width="23.1640625" customWidth="1"/>
    <col min="4" max="4" width="20.33203125" customWidth="1"/>
    <col min="5" max="5" width="18.33203125" customWidth="1"/>
    <col min="6" max="6" width="18.6640625" customWidth="1"/>
    <col min="7" max="7" width="19" customWidth="1"/>
    <col min="8" max="8" width="3.83203125" customWidth="1"/>
  </cols>
  <sheetData>
    <row r="1" spans="1:7" x14ac:dyDescent="0.2">
      <c r="A1" t="s">
        <v>0</v>
      </c>
    </row>
    <row r="2" spans="1:7" ht="71.25" customHeight="1" x14ac:dyDescent="0.2">
      <c r="A2" s="12" t="s">
        <v>872</v>
      </c>
      <c r="B2" s="12"/>
      <c r="C2" s="12"/>
      <c r="D2" s="12"/>
      <c r="E2" s="12"/>
      <c r="F2" s="12"/>
      <c r="G2" s="12"/>
    </row>
    <row r="3" spans="1:7" ht="25.5" customHeight="1" x14ac:dyDescent="0.2">
      <c r="A3" s="16" t="s">
        <v>1</v>
      </c>
      <c r="B3" s="16" t="s">
        <v>2</v>
      </c>
      <c r="C3" s="13" t="s">
        <v>3</v>
      </c>
      <c r="D3" s="14"/>
      <c r="E3" s="14"/>
      <c r="F3" s="14"/>
      <c r="G3" s="15"/>
    </row>
    <row r="4" spans="1:7" ht="30.75" customHeight="1" x14ac:dyDescent="0.2">
      <c r="A4" s="17" t="s">
        <v>0</v>
      </c>
      <c r="B4" s="17" t="s">
        <v>0</v>
      </c>
      <c r="C4" s="10" t="s">
        <v>482</v>
      </c>
      <c r="D4" s="11" t="s">
        <v>458</v>
      </c>
      <c r="E4" s="11" t="s">
        <v>4</v>
      </c>
      <c r="F4" s="11" t="s">
        <v>5</v>
      </c>
      <c r="G4" s="11" t="s">
        <v>6</v>
      </c>
    </row>
    <row r="5" spans="1:7" ht="30.75" customHeight="1" x14ac:dyDescent="0.2">
      <c r="A5" s="18"/>
      <c r="B5" s="18"/>
      <c r="C5" s="10" t="s">
        <v>483</v>
      </c>
      <c r="D5" s="11" t="s">
        <v>484</v>
      </c>
      <c r="E5" s="11" t="s">
        <v>485</v>
      </c>
      <c r="F5" s="11" t="s">
        <v>485</v>
      </c>
      <c r="G5" s="11" t="s">
        <v>485</v>
      </c>
    </row>
    <row r="6" spans="1:7" ht="14.45" customHeight="1" x14ac:dyDescent="0.2">
      <c r="A6" s="24">
        <v>1</v>
      </c>
      <c r="B6" s="24">
        <v>2</v>
      </c>
      <c r="C6" s="25"/>
      <c r="D6" s="24"/>
      <c r="E6" s="24">
        <v>3</v>
      </c>
      <c r="F6" s="24">
        <v>4</v>
      </c>
      <c r="G6" s="24">
        <v>5</v>
      </c>
    </row>
    <row r="7" spans="1:7" ht="15.75" x14ac:dyDescent="0.2">
      <c r="A7" s="26" t="s">
        <v>871</v>
      </c>
      <c r="B7" s="26"/>
      <c r="C7" s="27">
        <v>66357751.299999997</v>
      </c>
      <c r="D7" s="27">
        <v>80625113.700000003</v>
      </c>
      <c r="E7" s="28">
        <v>81565192.200000003</v>
      </c>
      <c r="F7" s="28">
        <v>78431374.599999994</v>
      </c>
      <c r="G7" s="28">
        <v>81632838.400000006</v>
      </c>
    </row>
    <row r="8" spans="1:7" ht="15.75" x14ac:dyDescent="0.2">
      <c r="A8" s="29" t="s">
        <v>7</v>
      </c>
      <c r="B8" s="2" t="s">
        <v>8</v>
      </c>
      <c r="C8" s="21">
        <v>48978131.299999997</v>
      </c>
      <c r="D8" s="28">
        <v>53256719</v>
      </c>
      <c r="E8" s="28">
        <v>57658756</v>
      </c>
      <c r="F8" s="28">
        <v>61080068.100000001</v>
      </c>
      <c r="G8" s="28">
        <v>65696175.700000003</v>
      </c>
    </row>
    <row r="9" spans="1:7" ht="15.75" x14ac:dyDescent="0.2">
      <c r="A9" s="29" t="s">
        <v>9</v>
      </c>
      <c r="B9" s="2" t="s">
        <v>10</v>
      </c>
      <c r="C9" s="21">
        <v>28869690.600000001</v>
      </c>
      <c r="D9" s="28">
        <v>30118912.600000001</v>
      </c>
      <c r="E9" s="28">
        <v>29610403</v>
      </c>
      <c r="F9" s="28">
        <v>31227067</v>
      </c>
      <c r="G9" s="28">
        <v>32961178</v>
      </c>
    </row>
    <row r="10" spans="1:7" ht="15.75" x14ac:dyDescent="0.2">
      <c r="A10" s="29" t="s">
        <v>11</v>
      </c>
      <c r="B10" s="1" t="s">
        <v>12</v>
      </c>
      <c r="C10" s="31">
        <f>C11</f>
        <v>14369886.4</v>
      </c>
      <c r="D10" s="8">
        <v>15421219.699999999</v>
      </c>
      <c r="E10" s="8">
        <v>14408066</v>
      </c>
      <c r="F10" s="8">
        <v>14775868</v>
      </c>
      <c r="G10" s="8">
        <v>15385559</v>
      </c>
    </row>
    <row r="11" spans="1:7" ht="63.75" hidden="1" customHeight="1" x14ac:dyDescent="0.2">
      <c r="A11" s="32" t="s">
        <v>13</v>
      </c>
      <c r="B11" s="1" t="s">
        <v>14</v>
      </c>
      <c r="C11" s="31">
        <f>C12+C13</f>
        <v>14369886.4</v>
      </c>
      <c r="D11" s="8"/>
      <c r="E11" s="8">
        <v>14408066</v>
      </c>
      <c r="F11" s="8">
        <v>14775868</v>
      </c>
      <c r="G11" s="8">
        <v>15385559</v>
      </c>
    </row>
    <row r="12" spans="1:7" ht="64.5" hidden="1" customHeight="1" x14ac:dyDescent="0.2">
      <c r="A12" s="32" t="s">
        <v>15</v>
      </c>
      <c r="B12" s="1" t="s">
        <v>16</v>
      </c>
      <c r="C12" s="31">
        <v>10477985.300000001</v>
      </c>
      <c r="D12" s="8"/>
      <c r="E12" s="8">
        <v>10416273</v>
      </c>
      <c r="F12" s="8">
        <v>10296480</v>
      </c>
      <c r="G12" s="8">
        <v>14265712</v>
      </c>
    </row>
    <row r="13" spans="1:7" ht="63.75" hidden="1" customHeight="1" x14ac:dyDescent="0.2">
      <c r="A13" s="32" t="s">
        <v>17</v>
      </c>
      <c r="B13" s="1" t="s">
        <v>18</v>
      </c>
      <c r="C13" s="31">
        <v>3891901.1</v>
      </c>
      <c r="D13" s="8"/>
      <c r="E13" s="8">
        <v>3991793</v>
      </c>
      <c r="F13" s="8">
        <v>4479388</v>
      </c>
      <c r="G13" s="8">
        <v>1119847</v>
      </c>
    </row>
    <row r="14" spans="1:7" ht="15.75" x14ac:dyDescent="0.2">
      <c r="A14" s="29" t="s">
        <v>19</v>
      </c>
      <c r="B14" s="1" t="s">
        <v>20</v>
      </c>
      <c r="C14" s="31">
        <f>C15+C16+C17+C18+C19+C20</f>
        <v>14499804.200000001</v>
      </c>
      <c r="D14" s="8">
        <v>14697692.9</v>
      </c>
      <c r="E14" s="8">
        <v>15202337</v>
      </c>
      <c r="F14" s="8">
        <v>16451199</v>
      </c>
      <c r="G14" s="8">
        <v>17575619</v>
      </c>
    </row>
    <row r="15" spans="1:7" ht="99.75" hidden="1" customHeight="1" x14ac:dyDescent="0.2">
      <c r="A15" s="32" t="s">
        <v>21</v>
      </c>
      <c r="B15" s="1" t="s">
        <v>22</v>
      </c>
      <c r="C15" s="31">
        <v>13659347.699999999</v>
      </c>
      <c r="D15" s="8"/>
      <c r="E15" s="8">
        <v>14168325</v>
      </c>
      <c r="F15" s="8">
        <v>15249079</v>
      </c>
      <c r="G15" s="8">
        <v>16430568</v>
      </c>
    </row>
    <row r="16" spans="1:7" ht="110.25" hidden="1" x14ac:dyDescent="0.2">
      <c r="A16" s="32" t="s">
        <v>23</v>
      </c>
      <c r="B16" s="1" t="s">
        <v>24</v>
      </c>
      <c r="C16" s="31">
        <v>89499.9</v>
      </c>
      <c r="D16" s="8"/>
      <c r="E16" s="8">
        <v>97662</v>
      </c>
      <c r="F16" s="8">
        <v>105215</v>
      </c>
      <c r="G16" s="8">
        <v>113569</v>
      </c>
    </row>
    <row r="17" spans="1:7" ht="57" hidden="1" customHeight="1" x14ac:dyDescent="0.2">
      <c r="A17" s="32" t="s">
        <v>25</v>
      </c>
      <c r="B17" s="1" t="s">
        <v>26</v>
      </c>
      <c r="C17" s="31">
        <v>212571.3</v>
      </c>
      <c r="D17" s="8"/>
      <c r="E17" s="8">
        <v>152113</v>
      </c>
      <c r="F17" s="8">
        <v>163456</v>
      </c>
      <c r="G17" s="8">
        <v>175882</v>
      </c>
    </row>
    <row r="18" spans="1:7" ht="96.75" hidden="1" customHeight="1" x14ac:dyDescent="0.2">
      <c r="A18" s="32" t="s">
        <v>27</v>
      </c>
      <c r="B18" s="1" t="s">
        <v>28</v>
      </c>
      <c r="C18" s="31">
        <v>538402.80000000005</v>
      </c>
      <c r="D18" s="8"/>
      <c r="E18" s="8">
        <v>447283</v>
      </c>
      <c r="F18" s="8">
        <v>471520</v>
      </c>
      <c r="G18" s="8">
        <v>462795</v>
      </c>
    </row>
    <row r="19" spans="1:7" ht="49.5" hidden="1" customHeight="1" x14ac:dyDescent="0.2">
      <c r="A19" s="32" t="s">
        <v>462</v>
      </c>
      <c r="B19" s="1" t="s">
        <v>463</v>
      </c>
      <c r="C19" s="31">
        <v>-17.5</v>
      </c>
      <c r="D19" s="8"/>
      <c r="E19" s="8"/>
      <c r="F19" s="8"/>
      <c r="G19" s="8"/>
    </row>
    <row r="20" spans="1:7" ht="52.5" hidden="1" customHeight="1" x14ac:dyDescent="0.2">
      <c r="A20" s="32" t="s">
        <v>29</v>
      </c>
      <c r="B20" s="1" t="s">
        <v>30</v>
      </c>
      <c r="C20" s="1">
        <v>0</v>
      </c>
      <c r="D20" s="32">
        <v>0</v>
      </c>
      <c r="E20" s="8">
        <v>336954</v>
      </c>
      <c r="F20" s="8">
        <v>461929</v>
      </c>
      <c r="G20" s="8">
        <v>392805</v>
      </c>
    </row>
    <row r="21" spans="1:7" ht="47.25" x14ac:dyDescent="0.2">
      <c r="A21" s="29" t="s">
        <v>31</v>
      </c>
      <c r="B21" s="2" t="s">
        <v>32</v>
      </c>
      <c r="C21" s="28">
        <v>7319866.4000000004</v>
      </c>
      <c r="D21" s="28">
        <v>8939297.6999999993</v>
      </c>
      <c r="E21" s="28">
        <v>11930655.1</v>
      </c>
      <c r="F21" s="28">
        <v>12748427.800000001</v>
      </c>
      <c r="G21" s="28">
        <v>15058604.4</v>
      </c>
    </row>
    <row r="22" spans="1:7" ht="31.5" x14ac:dyDescent="0.2">
      <c r="A22" s="29" t="s">
        <v>33</v>
      </c>
      <c r="B22" s="1" t="s">
        <v>34</v>
      </c>
      <c r="C22" s="31">
        <f>C23+C24+C25+C26+C27+C34+C37+C40+C43+C46</f>
        <v>7319866.4000000004</v>
      </c>
      <c r="D22" s="8">
        <v>8939297.6999999993</v>
      </c>
      <c r="E22" s="8">
        <v>11930655.1</v>
      </c>
      <c r="F22" s="8">
        <v>12748427.800000001</v>
      </c>
      <c r="G22" s="8">
        <v>15058604.4</v>
      </c>
    </row>
    <row r="23" spans="1:7" ht="110.25" hidden="1" x14ac:dyDescent="0.2">
      <c r="A23" s="32" t="s">
        <v>35</v>
      </c>
      <c r="B23" s="1" t="s">
        <v>36</v>
      </c>
      <c r="C23" s="31">
        <v>149588</v>
      </c>
      <c r="D23" s="8"/>
      <c r="E23" s="8">
        <v>114425</v>
      </c>
      <c r="F23" s="8">
        <v>118610</v>
      </c>
      <c r="G23" s="8">
        <v>122321</v>
      </c>
    </row>
    <row r="24" spans="1:7" ht="45" hidden="1" customHeight="1" x14ac:dyDescent="0.2">
      <c r="A24" s="32" t="s">
        <v>37</v>
      </c>
      <c r="B24" s="1" t="s">
        <v>38</v>
      </c>
      <c r="C24" s="31">
        <v>1419802.8</v>
      </c>
      <c r="D24" s="8"/>
      <c r="E24" s="8">
        <v>1292764</v>
      </c>
      <c r="F24" s="8">
        <v>1349174</v>
      </c>
      <c r="G24" s="8">
        <v>1405584</v>
      </c>
    </row>
    <row r="25" spans="1:7" ht="46.5" hidden="1" customHeight="1" x14ac:dyDescent="0.2">
      <c r="A25" s="32" t="s">
        <v>39</v>
      </c>
      <c r="B25" s="1" t="s">
        <v>40</v>
      </c>
      <c r="C25" s="31">
        <v>196.3</v>
      </c>
      <c r="D25" s="8"/>
      <c r="E25" s="8">
        <v>918</v>
      </c>
      <c r="F25" s="8">
        <v>958</v>
      </c>
      <c r="G25" s="8">
        <v>998</v>
      </c>
    </row>
    <row r="26" spans="1:7" ht="126" hidden="1" x14ac:dyDescent="0.2">
      <c r="A26" s="32" t="s">
        <v>41</v>
      </c>
      <c r="B26" s="1" t="s">
        <v>42</v>
      </c>
      <c r="C26" s="31">
        <v>3258.5</v>
      </c>
      <c r="D26" s="8"/>
      <c r="E26" s="8">
        <v>3557</v>
      </c>
      <c r="F26" s="8">
        <v>3705</v>
      </c>
      <c r="G26" s="8">
        <v>3856</v>
      </c>
    </row>
    <row r="27" spans="1:7" ht="141.75" hidden="1" x14ac:dyDescent="0.2">
      <c r="A27" s="32" t="s">
        <v>43</v>
      </c>
      <c r="B27" s="1" t="s">
        <v>44</v>
      </c>
      <c r="C27" s="31">
        <f>C28+C29</f>
        <v>1211552.6000000001</v>
      </c>
      <c r="D27" s="8"/>
      <c r="E27" s="8">
        <v>1363658.2</v>
      </c>
      <c r="F27" s="8">
        <v>1579860.7</v>
      </c>
      <c r="G27" s="8">
        <v>1817103.7</v>
      </c>
    </row>
    <row r="28" spans="1:7" ht="157.5" hidden="1" x14ac:dyDescent="0.2">
      <c r="A28" s="32" t="s">
        <v>45</v>
      </c>
      <c r="B28" s="1" t="s">
        <v>46</v>
      </c>
      <c r="C28" s="31">
        <v>795235.4</v>
      </c>
      <c r="D28" s="8"/>
      <c r="E28" s="8">
        <v>1045048.5</v>
      </c>
      <c r="F28" s="8">
        <v>1242898.8</v>
      </c>
      <c r="G28" s="8">
        <v>1460695.8</v>
      </c>
    </row>
    <row r="29" spans="1:7" ht="204.75" hidden="1" x14ac:dyDescent="0.2">
      <c r="A29" s="32" t="s">
        <v>47</v>
      </c>
      <c r="B29" s="1" t="s">
        <v>48</v>
      </c>
      <c r="C29" s="31">
        <v>416317.2</v>
      </c>
      <c r="D29" s="8"/>
      <c r="E29" s="8">
        <v>318609.7</v>
      </c>
      <c r="F29" s="8">
        <v>336961.9</v>
      </c>
      <c r="G29" s="8">
        <v>356407.9</v>
      </c>
    </row>
    <row r="30" spans="1:7" ht="126" hidden="1" x14ac:dyDescent="0.2">
      <c r="A30" s="32" t="s">
        <v>49</v>
      </c>
      <c r="B30" s="1" t="s">
        <v>50</v>
      </c>
      <c r="C30" s="1"/>
      <c r="D30" s="8"/>
      <c r="E30" s="8">
        <v>4239.2</v>
      </c>
      <c r="F30" s="8">
        <v>4603</v>
      </c>
      <c r="G30" s="8">
        <v>4987.7</v>
      </c>
    </row>
    <row r="31" spans="1:7" ht="126" hidden="1" x14ac:dyDescent="0.2">
      <c r="A31" s="32" t="s">
        <v>51</v>
      </c>
      <c r="B31" s="1" t="s">
        <v>52</v>
      </c>
      <c r="C31" s="1"/>
      <c r="D31" s="8"/>
      <c r="E31" s="8">
        <v>16.399999999999999</v>
      </c>
      <c r="F31" s="8">
        <v>17.7</v>
      </c>
      <c r="G31" s="8">
        <v>19.2</v>
      </c>
    </row>
    <row r="32" spans="1:7" ht="94.5" hidden="1" x14ac:dyDescent="0.2">
      <c r="A32" s="32" t="s">
        <v>53</v>
      </c>
      <c r="B32" s="1" t="s">
        <v>54</v>
      </c>
      <c r="C32" s="1"/>
      <c r="D32" s="8"/>
      <c r="E32" s="8">
        <v>350.4</v>
      </c>
      <c r="F32" s="8">
        <v>380.5</v>
      </c>
      <c r="G32" s="8">
        <v>412.3</v>
      </c>
    </row>
    <row r="33" spans="1:7" ht="94.5" hidden="1" x14ac:dyDescent="0.2">
      <c r="A33" s="32" t="s">
        <v>55</v>
      </c>
      <c r="B33" s="1" t="s">
        <v>56</v>
      </c>
      <c r="C33" s="1"/>
      <c r="D33" s="8"/>
      <c r="E33" s="8">
        <v>663.4</v>
      </c>
      <c r="F33" s="8">
        <v>720.3</v>
      </c>
      <c r="G33" s="8">
        <v>780.5</v>
      </c>
    </row>
    <row r="34" spans="1:7" ht="78.75" hidden="1" x14ac:dyDescent="0.2">
      <c r="A34" s="32" t="s">
        <v>57</v>
      </c>
      <c r="B34" s="1" t="s">
        <v>58</v>
      </c>
      <c r="C34" s="31">
        <f>C35</f>
        <v>2066718.8</v>
      </c>
      <c r="D34" s="8"/>
      <c r="E34" s="8">
        <v>4201381.2</v>
      </c>
      <c r="F34" s="8">
        <v>4454856.8</v>
      </c>
      <c r="G34" s="8">
        <v>5418072.0999999996</v>
      </c>
    </row>
    <row r="35" spans="1:7" ht="110.25" hidden="1" x14ac:dyDescent="0.2">
      <c r="A35" s="32" t="s">
        <v>59</v>
      </c>
      <c r="B35" s="1" t="s">
        <v>60</v>
      </c>
      <c r="C35" s="31">
        <v>2066718.8</v>
      </c>
      <c r="D35" s="8"/>
      <c r="E35" s="8">
        <v>2438674.7999999998</v>
      </c>
      <c r="F35" s="8">
        <v>2599869.6</v>
      </c>
      <c r="G35" s="8">
        <v>2820013.6</v>
      </c>
    </row>
    <row r="36" spans="1:7" ht="110.25" hidden="1" x14ac:dyDescent="0.2">
      <c r="A36" s="32" t="s">
        <v>61</v>
      </c>
      <c r="B36" s="1" t="s">
        <v>62</v>
      </c>
      <c r="C36" s="1"/>
      <c r="D36" s="8"/>
      <c r="E36" s="8">
        <v>1762706.4</v>
      </c>
      <c r="F36" s="8">
        <v>1854987.2</v>
      </c>
      <c r="G36" s="8">
        <v>2598058.5</v>
      </c>
    </row>
    <row r="37" spans="1:7" ht="94.5" hidden="1" x14ac:dyDescent="0.2">
      <c r="A37" s="32" t="s">
        <v>63</v>
      </c>
      <c r="B37" s="1" t="s">
        <v>64</v>
      </c>
      <c r="C37" s="31">
        <f>C38</f>
        <v>15190.9</v>
      </c>
      <c r="D37" s="8"/>
      <c r="E37" s="8">
        <v>23942.799999999999</v>
      </c>
      <c r="F37" s="8">
        <v>25136.6</v>
      </c>
      <c r="G37" s="8">
        <v>30260.2</v>
      </c>
    </row>
    <row r="38" spans="1:7" ht="126" hidden="1" x14ac:dyDescent="0.2">
      <c r="A38" s="32" t="s">
        <v>65</v>
      </c>
      <c r="B38" s="1" t="s">
        <v>66</v>
      </c>
      <c r="C38" s="31">
        <v>15190.9</v>
      </c>
      <c r="D38" s="8"/>
      <c r="E38" s="8">
        <v>13897.5</v>
      </c>
      <c r="F38" s="8">
        <v>14669.8</v>
      </c>
      <c r="G38" s="8">
        <v>15749.9</v>
      </c>
    </row>
    <row r="39" spans="1:7" ht="126" hidden="1" x14ac:dyDescent="0.2">
      <c r="A39" s="32" t="s">
        <v>67</v>
      </c>
      <c r="B39" s="1" t="s">
        <v>68</v>
      </c>
      <c r="C39" s="31"/>
      <c r="D39" s="8"/>
      <c r="E39" s="8">
        <v>10045.299999999999</v>
      </c>
      <c r="F39" s="8">
        <v>10466.799999999999</v>
      </c>
      <c r="G39" s="8">
        <v>14510.3</v>
      </c>
    </row>
    <row r="40" spans="1:7" ht="90" hidden="1" customHeight="1" x14ac:dyDescent="0.2">
      <c r="A40" s="32" t="s">
        <v>69</v>
      </c>
      <c r="B40" s="1" t="s">
        <v>70</v>
      </c>
      <c r="C40" s="31">
        <f>C41</f>
        <v>2761143.4</v>
      </c>
      <c r="D40" s="8"/>
      <c r="E40" s="8">
        <v>5526671.2999999998</v>
      </c>
      <c r="F40" s="8">
        <v>5845004.7999999998</v>
      </c>
      <c r="G40" s="8">
        <v>7086015.7000000002</v>
      </c>
    </row>
    <row r="41" spans="1:7" ht="110.25" hidden="1" x14ac:dyDescent="0.2">
      <c r="A41" s="32" t="s">
        <v>71</v>
      </c>
      <c r="B41" s="1" t="s">
        <v>72</v>
      </c>
      <c r="C41" s="31">
        <v>2761143.4</v>
      </c>
      <c r="D41" s="8"/>
      <c r="E41" s="8">
        <v>3207934.1</v>
      </c>
      <c r="F41" s="8">
        <v>3411164.7</v>
      </c>
      <c r="G41" s="8">
        <v>3688149.6</v>
      </c>
    </row>
    <row r="42" spans="1:7" ht="139.5" hidden="1" customHeight="1" x14ac:dyDescent="0.2">
      <c r="A42" s="32" t="s">
        <v>73</v>
      </c>
      <c r="B42" s="1" t="s">
        <v>74</v>
      </c>
      <c r="C42" s="1"/>
      <c r="D42" s="8"/>
      <c r="E42" s="8">
        <v>2318737.2000000002</v>
      </c>
      <c r="F42" s="8">
        <v>2433840.1</v>
      </c>
      <c r="G42" s="8">
        <v>3397866.1</v>
      </c>
    </row>
    <row r="43" spans="1:7" ht="78.75" hidden="1" x14ac:dyDescent="0.2">
      <c r="A43" s="32" t="s">
        <v>75</v>
      </c>
      <c r="B43" s="1" t="s">
        <v>76</v>
      </c>
      <c r="C43" s="31">
        <f>C44</f>
        <v>-302641.7</v>
      </c>
      <c r="D43" s="8"/>
      <c r="E43" s="8">
        <v>-601931.80000000005</v>
      </c>
      <c r="F43" s="8">
        <v>-634599.6</v>
      </c>
      <c r="G43" s="8">
        <v>-831806</v>
      </c>
    </row>
    <row r="44" spans="1:7" ht="110.25" hidden="1" x14ac:dyDescent="0.2">
      <c r="A44" s="32" t="s">
        <v>77</v>
      </c>
      <c r="B44" s="1" t="s">
        <v>78</v>
      </c>
      <c r="C44" s="31">
        <v>-302641.7</v>
      </c>
      <c r="D44" s="8"/>
      <c r="E44" s="8">
        <v>-349388.9</v>
      </c>
      <c r="F44" s="8">
        <v>-370354.5</v>
      </c>
      <c r="G44" s="8">
        <v>-432940.79999999999</v>
      </c>
    </row>
    <row r="45" spans="1:7" ht="110.25" hidden="1" x14ac:dyDescent="0.2">
      <c r="A45" s="32" t="s">
        <v>79</v>
      </c>
      <c r="B45" s="1" t="s">
        <v>80</v>
      </c>
      <c r="C45" s="1"/>
      <c r="D45" s="8"/>
      <c r="E45" s="8">
        <v>-252542.9</v>
      </c>
      <c r="F45" s="8">
        <v>-264245.09999999998</v>
      </c>
      <c r="G45" s="8">
        <v>-398865.2</v>
      </c>
    </row>
    <row r="46" spans="1:7" ht="31.5" hidden="1" x14ac:dyDescent="0.2">
      <c r="A46" s="32" t="s">
        <v>460</v>
      </c>
      <c r="B46" s="33" t="s">
        <v>461</v>
      </c>
      <c r="C46" s="31">
        <v>-4943.2</v>
      </c>
      <c r="D46" s="8"/>
      <c r="E46" s="8" t="s">
        <v>459</v>
      </c>
      <c r="F46" s="8" t="s">
        <v>459</v>
      </c>
      <c r="G46" s="8" t="s">
        <v>459</v>
      </c>
    </row>
    <row r="47" spans="1:7" ht="20.25" customHeight="1" x14ac:dyDescent="0.2">
      <c r="A47" s="29" t="s">
        <v>81</v>
      </c>
      <c r="B47" s="2" t="s">
        <v>82</v>
      </c>
      <c r="C47" s="21">
        <v>3195733.1</v>
      </c>
      <c r="D47" s="28">
        <v>3341148.1</v>
      </c>
      <c r="E47" s="28">
        <v>3394716.2</v>
      </c>
      <c r="F47" s="28">
        <v>3648234.9</v>
      </c>
      <c r="G47" s="28">
        <v>3972991.6</v>
      </c>
    </row>
    <row r="48" spans="1:7" ht="31.5" x14ac:dyDescent="0.2">
      <c r="A48" s="29" t="s">
        <v>83</v>
      </c>
      <c r="B48" s="1" t="s">
        <v>84</v>
      </c>
      <c r="C48" s="31">
        <f>C49+C52+C55</f>
        <v>3195730.9</v>
      </c>
      <c r="D48" s="8">
        <v>3340995.1</v>
      </c>
      <c r="E48" s="8">
        <v>3392958.5</v>
      </c>
      <c r="F48" s="8">
        <v>3646477.2</v>
      </c>
      <c r="G48" s="8">
        <v>3971233.9</v>
      </c>
    </row>
    <row r="49" spans="1:7" ht="31.5" hidden="1" x14ac:dyDescent="0.2">
      <c r="A49" s="32" t="s">
        <v>85</v>
      </c>
      <c r="B49" s="1" t="s">
        <v>86</v>
      </c>
      <c r="C49" s="31">
        <f>C50+C51</f>
        <v>2301927.9</v>
      </c>
      <c r="D49" s="1"/>
      <c r="E49" s="8">
        <v>2507396.4</v>
      </c>
      <c r="F49" s="8">
        <v>2736048.6</v>
      </c>
      <c r="G49" s="8">
        <v>2994942.4</v>
      </c>
    </row>
    <row r="50" spans="1:7" ht="31.5" hidden="1" x14ac:dyDescent="0.2">
      <c r="A50" s="32" t="s">
        <v>87</v>
      </c>
      <c r="B50" s="1" t="s">
        <v>86</v>
      </c>
      <c r="C50" s="31">
        <v>2301749.1</v>
      </c>
      <c r="D50" s="1"/>
      <c r="E50" s="8">
        <v>2507361.7000000002</v>
      </c>
      <c r="F50" s="8">
        <v>2736015.4</v>
      </c>
      <c r="G50" s="8">
        <v>2994908.7</v>
      </c>
    </row>
    <row r="51" spans="1:7" ht="47.25" hidden="1" x14ac:dyDescent="0.2">
      <c r="A51" s="32" t="s">
        <v>88</v>
      </c>
      <c r="B51" s="1" t="s">
        <v>89</v>
      </c>
      <c r="C51" s="31">
        <v>178.8</v>
      </c>
      <c r="D51" s="1"/>
      <c r="E51" s="8">
        <v>34.700000000000003</v>
      </c>
      <c r="F51" s="8">
        <v>33.200000000000003</v>
      </c>
      <c r="G51" s="8">
        <v>33.700000000000003</v>
      </c>
    </row>
    <row r="52" spans="1:7" ht="47.25" hidden="1" x14ac:dyDescent="0.2">
      <c r="A52" s="32" t="s">
        <v>90</v>
      </c>
      <c r="B52" s="1" t="s">
        <v>91</v>
      </c>
      <c r="C52" s="31">
        <f>C53+C54</f>
        <v>893797</v>
      </c>
      <c r="D52" s="1"/>
      <c r="E52" s="8">
        <v>885523</v>
      </c>
      <c r="F52" s="8">
        <v>910391.1</v>
      </c>
      <c r="G52" s="8">
        <v>976253.4</v>
      </c>
    </row>
    <row r="53" spans="1:7" ht="63" hidden="1" x14ac:dyDescent="0.2">
      <c r="A53" s="32" t="s">
        <v>92</v>
      </c>
      <c r="B53" s="1" t="s">
        <v>93</v>
      </c>
      <c r="C53" s="31">
        <v>893757.4</v>
      </c>
      <c r="D53" s="1"/>
      <c r="E53" s="8">
        <v>885486.6</v>
      </c>
      <c r="F53" s="8">
        <v>910356.2</v>
      </c>
      <c r="G53" s="8">
        <v>976217.9</v>
      </c>
    </row>
    <row r="54" spans="1:7" ht="78" hidden="1" customHeight="1" x14ac:dyDescent="0.2">
      <c r="A54" s="32" t="s">
        <v>94</v>
      </c>
      <c r="B54" s="1" t="s">
        <v>95</v>
      </c>
      <c r="C54" s="31">
        <v>39.6</v>
      </c>
      <c r="D54" s="1"/>
      <c r="E54" s="8">
        <v>36.4</v>
      </c>
      <c r="F54" s="8">
        <v>34.9</v>
      </c>
      <c r="G54" s="8">
        <v>35.5</v>
      </c>
    </row>
    <row r="55" spans="1:7" ht="56.25" hidden="1" customHeight="1" x14ac:dyDescent="0.2">
      <c r="A55" s="32" t="s">
        <v>96</v>
      </c>
      <c r="B55" s="1" t="s">
        <v>97</v>
      </c>
      <c r="C55" s="31">
        <v>6</v>
      </c>
      <c r="D55" s="1"/>
      <c r="E55" s="8">
        <v>39.1</v>
      </c>
      <c r="F55" s="8">
        <v>37.5</v>
      </c>
      <c r="G55" s="8">
        <v>38.1</v>
      </c>
    </row>
    <row r="56" spans="1:7" ht="15.75" x14ac:dyDescent="0.2">
      <c r="A56" s="29" t="s">
        <v>98</v>
      </c>
      <c r="B56" s="1" t="s">
        <v>99</v>
      </c>
      <c r="C56" s="31">
        <f>C57</f>
        <v>2.2000000000000002</v>
      </c>
      <c r="D56" s="1">
        <v>0.4</v>
      </c>
      <c r="E56" s="8">
        <v>0.7</v>
      </c>
      <c r="F56" s="8">
        <v>0.7</v>
      </c>
      <c r="G56" s="8">
        <v>0.7</v>
      </c>
    </row>
    <row r="57" spans="1:7" ht="39" hidden="1" customHeight="1" x14ac:dyDescent="0.2">
      <c r="A57" s="32" t="s">
        <v>100</v>
      </c>
      <c r="B57" s="1" t="s">
        <v>101</v>
      </c>
      <c r="C57" s="31">
        <v>2.2000000000000002</v>
      </c>
      <c r="D57" s="1"/>
      <c r="E57" s="8">
        <v>0.7</v>
      </c>
      <c r="F57" s="8">
        <v>0.7</v>
      </c>
      <c r="G57" s="8">
        <v>0.7</v>
      </c>
    </row>
    <row r="58" spans="1:7" ht="15.75" x14ac:dyDescent="0.2">
      <c r="A58" s="29" t="s">
        <v>102</v>
      </c>
      <c r="B58" s="1" t="s">
        <v>103</v>
      </c>
      <c r="C58" s="1">
        <v>0</v>
      </c>
      <c r="D58" s="1">
        <v>152.6</v>
      </c>
      <c r="E58" s="8">
        <v>1757</v>
      </c>
      <c r="F58" s="8">
        <v>1757</v>
      </c>
      <c r="G58" s="8">
        <v>1757</v>
      </c>
    </row>
    <row r="59" spans="1:7" ht="15.75" x14ac:dyDescent="0.2">
      <c r="A59" s="29" t="s">
        <v>104</v>
      </c>
      <c r="B59" s="2" t="s">
        <v>105</v>
      </c>
      <c r="C59" s="28">
        <v>7874237.5999999996</v>
      </c>
      <c r="D59" s="28">
        <v>8458589</v>
      </c>
      <c r="E59" s="28">
        <v>8526751</v>
      </c>
      <c r="F59" s="28">
        <v>8898666</v>
      </c>
      <c r="G59" s="28">
        <v>9034610</v>
      </c>
    </row>
    <row r="60" spans="1:7" ht="15.75" x14ac:dyDescent="0.2">
      <c r="A60" s="29" t="s">
        <v>106</v>
      </c>
      <c r="B60" s="1" t="s">
        <v>107</v>
      </c>
      <c r="C60" s="31">
        <f>C61+C62</f>
        <v>6544458.8000000007</v>
      </c>
      <c r="D60" s="34">
        <v>6879285</v>
      </c>
      <c r="E60" s="8">
        <v>6919156</v>
      </c>
      <c r="F60" s="8">
        <v>7225558</v>
      </c>
      <c r="G60" s="8">
        <v>7284195</v>
      </c>
    </row>
    <row r="61" spans="1:7" ht="31.5" hidden="1" x14ac:dyDescent="0.2">
      <c r="A61" s="32" t="s">
        <v>108</v>
      </c>
      <c r="B61" s="1" t="s">
        <v>109</v>
      </c>
      <c r="C61" s="31">
        <v>5763906.4000000004</v>
      </c>
      <c r="D61" s="35"/>
      <c r="E61" s="8">
        <v>6144211</v>
      </c>
      <c r="F61" s="8">
        <v>6416296</v>
      </c>
      <c r="G61" s="8">
        <v>6468365</v>
      </c>
    </row>
    <row r="62" spans="1:7" ht="31.5" hidden="1" x14ac:dyDescent="0.2">
      <c r="A62" s="32" t="s">
        <v>110</v>
      </c>
      <c r="B62" s="1" t="s">
        <v>111</v>
      </c>
      <c r="C62" s="31">
        <v>780552.4</v>
      </c>
      <c r="D62" s="35"/>
      <c r="E62" s="8">
        <v>774945</v>
      </c>
      <c r="F62" s="8">
        <v>809262</v>
      </c>
      <c r="G62" s="8">
        <v>815830</v>
      </c>
    </row>
    <row r="63" spans="1:7" ht="15.75" x14ac:dyDescent="0.2">
      <c r="A63" s="29" t="s">
        <v>112</v>
      </c>
      <c r="B63" s="1" t="s">
        <v>113</v>
      </c>
      <c r="C63" s="31">
        <f>C64+C65</f>
        <v>1326600.7999999998</v>
      </c>
      <c r="D63" s="34">
        <v>1577153.8</v>
      </c>
      <c r="E63" s="8">
        <v>1605243</v>
      </c>
      <c r="F63" s="8">
        <v>1670756</v>
      </c>
      <c r="G63" s="8">
        <v>1748063</v>
      </c>
    </row>
    <row r="64" spans="1:7" ht="15.75" hidden="1" x14ac:dyDescent="0.2">
      <c r="A64" s="32" t="s">
        <v>114</v>
      </c>
      <c r="B64" s="1" t="s">
        <v>115</v>
      </c>
      <c r="C64" s="31">
        <v>212097.4</v>
      </c>
      <c r="D64" s="35"/>
      <c r="E64" s="8">
        <v>207324</v>
      </c>
      <c r="F64" s="8">
        <v>205593</v>
      </c>
      <c r="G64" s="8">
        <v>211325</v>
      </c>
    </row>
    <row r="65" spans="1:8" ht="15.75" hidden="1" x14ac:dyDescent="0.2">
      <c r="A65" s="32" t="s">
        <v>116</v>
      </c>
      <c r="B65" s="1" t="s">
        <v>117</v>
      </c>
      <c r="C65" s="31">
        <v>1114503.3999999999</v>
      </c>
      <c r="D65" s="35"/>
      <c r="E65" s="8">
        <v>1397919</v>
      </c>
      <c r="F65" s="8">
        <v>1465163</v>
      </c>
      <c r="G65" s="8">
        <v>1536738</v>
      </c>
    </row>
    <row r="66" spans="1:8" ht="15.75" x14ac:dyDescent="0.2">
      <c r="A66" s="29" t="s">
        <v>118</v>
      </c>
      <c r="B66" s="1" t="s">
        <v>119</v>
      </c>
      <c r="C66" s="31">
        <v>3178</v>
      </c>
      <c r="D66" s="35">
        <v>2150.1999999999998</v>
      </c>
      <c r="E66" s="8">
        <v>2352</v>
      </c>
      <c r="F66" s="8">
        <v>2352</v>
      </c>
      <c r="G66" s="8">
        <v>2352</v>
      </c>
    </row>
    <row r="67" spans="1:8" ht="31.5" x14ac:dyDescent="0.2">
      <c r="A67" s="29" t="s">
        <v>120</v>
      </c>
      <c r="B67" s="2" t="s">
        <v>121</v>
      </c>
      <c r="C67" s="28">
        <v>42931.8</v>
      </c>
      <c r="D67" s="28">
        <v>41239.699999999997</v>
      </c>
      <c r="E67" s="28">
        <v>44417</v>
      </c>
      <c r="F67" s="28">
        <v>48712</v>
      </c>
      <c r="G67" s="28">
        <v>54320</v>
      </c>
    </row>
    <row r="68" spans="1:8" ht="15.75" x14ac:dyDescent="0.2">
      <c r="A68" s="29" t="s">
        <v>122</v>
      </c>
      <c r="B68" s="1" t="s">
        <v>123</v>
      </c>
      <c r="C68" s="31">
        <f>C69+C70</f>
        <v>36687.800000000003</v>
      </c>
      <c r="D68" s="9">
        <v>35219.800000000003</v>
      </c>
      <c r="E68" s="8">
        <v>38646</v>
      </c>
      <c r="F68" s="8">
        <v>42941</v>
      </c>
      <c r="G68" s="8">
        <v>48549</v>
      </c>
    </row>
    <row r="69" spans="1:8" ht="15.75" hidden="1" x14ac:dyDescent="0.2">
      <c r="A69" s="32" t="s">
        <v>124</v>
      </c>
      <c r="B69" s="1" t="s">
        <v>125</v>
      </c>
      <c r="C69" s="31">
        <v>36217.5</v>
      </c>
      <c r="D69" s="1"/>
      <c r="E69" s="8">
        <v>38535</v>
      </c>
      <c r="F69" s="8">
        <v>42817</v>
      </c>
      <c r="G69" s="8">
        <v>48409</v>
      </c>
    </row>
    <row r="70" spans="1:8" ht="31.5" hidden="1" x14ac:dyDescent="0.2">
      <c r="A70" s="32" t="s">
        <v>126</v>
      </c>
      <c r="B70" s="1" t="s">
        <v>127</v>
      </c>
      <c r="C70" s="31">
        <v>470.3</v>
      </c>
      <c r="D70" s="1"/>
      <c r="E70" s="8">
        <v>111</v>
      </c>
      <c r="F70" s="8">
        <v>124</v>
      </c>
      <c r="G70" s="8">
        <v>140</v>
      </c>
      <c r="H70" s="5"/>
    </row>
    <row r="71" spans="1:8" ht="31.5" x14ac:dyDescent="0.2">
      <c r="A71" s="29" t="s">
        <v>128</v>
      </c>
      <c r="B71" s="1" t="s">
        <v>129</v>
      </c>
      <c r="C71" s="31">
        <f>C72+C73</f>
        <v>6244</v>
      </c>
      <c r="D71" s="9">
        <v>6019.9</v>
      </c>
      <c r="E71" s="8">
        <v>5771</v>
      </c>
      <c r="F71" s="8">
        <v>5771</v>
      </c>
      <c r="G71" s="8">
        <v>5771</v>
      </c>
    </row>
    <row r="72" spans="1:8" ht="15.75" hidden="1" x14ac:dyDescent="0.2">
      <c r="A72" s="32" t="s">
        <v>130</v>
      </c>
      <c r="B72" s="1" t="s">
        <v>131</v>
      </c>
      <c r="C72" s="31">
        <v>6241.4</v>
      </c>
      <c r="D72" s="1"/>
      <c r="E72" s="8">
        <v>5767</v>
      </c>
      <c r="F72" s="8">
        <v>5767</v>
      </c>
      <c r="G72" s="8">
        <v>5767</v>
      </c>
    </row>
    <row r="73" spans="1:8" ht="31.5" hidden="1" x14ac:dyDescent="0.2">
      <c r="A73" s="32" t="s">
        <v>132</v>
      </c>
      <c r="B73" s="1" t="s">
        <v>133</v>
      </c>
      <c r="C73" s="31">
        <v>2.6</v>
      </c>
      <c r="D73" s="1"/>
      <c r="E73" s="8">
        <v>4</v>
      </c>
      <c r="F73" s="8">
        <v>4</v>
      </c>
      <c r="G73" s="8">
        <v>4</v>
      </c>
    </row>
    <row r="74" spans="1:8" ht="51" customHeight="1" x14ac:dyDescent="0.2">
      <c r="A74" s="29" t="s">
        <v>134</v>
      </c>
      <c r="B74" s="2" t="s">
        <v>135</v>
      </c>
      <c r="C74" s="28">
        <v>258634.9</v>
      </c>
      <c r="D74" s="28">
        <v>173610.3</v>
      </c>
      <c r="E74" s="28">
        <v>240475.2</v>
      </c>
      <c r="F74" s="28">
        <v>241451.6</v>
      </c>
      <c r="G74" s="28">
        <v>239134.1</v>
      </c>
    </row>
    <row r="75" spans="1:8" ht="51" hidden="1" customHeight="1" x14ac:dyDescent="0.2">
      <c r="A75" s="32" t="s">
        <v>464</v>
      </c>
      <c r="B75" s="1" t="s">
        <v>465</v>
      </c>
      <c r="C75" s="1">
        <v>0</v>
      </c>
      <c r="D75" s="8"/>
      <c r="E75" s="28" t="s">
        <v>459</v>
      </c>
      <c r="F75" s="28" t="s">
        <v>459</v>
      </c>
      <c r="G75" s="28" t="s">
        <v>459</v>
      </c>
    </row>
    <row r="76" spans="1:8" ht="78" hidden="1" customHeight="1" x14ac:dyDescent="0.2">
      <c r="A76" s="32" t="s">
        <v>136</v>
      </c>
      <c r="B76" s="1" t="s">
        <v>137</v>
      </c>
      <c r="C76" s="1">
        <f>C77</f>
        <v>9014.2999999999993</v>
      </c>
      <c r="D76" s="8">
        <v>0</v>
      </c>
      <c r="E76" s="28" t="s">
        <v>459</v>
      </c>
      <c r="F76" s="28" t="s">
        <v>459</v>
      </c>
      <c r="G76" s="28" t="s">
        <v>459</v>
      </c>
    </row>
    <row r="77" spans="1:8" ht="69" hidden="1" customHeight="1" x14ac:dyDescent="0.2">
      <c r="A77" s="29" t="s">
        <v>136</v>
      </c>
      <c r="B77" s="1" t="s">
        <v>137</v>
      </c>
      <c r="C77" s="8">
        <v>9014.2999999999993</v>
      </c>
      <c r="D77" s="8">
        <v>0</v>
      </c>
      <c r="E77" s="8">
        <v>7780.2</v>
      </c>
      <c r="F77" s="8">
        <v>7271.2</v>
      </c>
      <c r="G77" s="8">
        <v>6690.8</v>
      </c>
    </row>
    <row r="78" spans="1:8" ht="48.75" hidden="1" customHeight="1" x14ac:dyDescent="0.2">
      <c r="A78" s="29" t="s">
        <v>138</v>
      </c>
      <c r="B78" s="1" t="s">
        <v>139</v>
      </c>
      <c r="C78" s="36">
        <f>C79+C80+C81+C83+C84+C85+C86+C87+C90+C91+C93+C95+C97+C98+C99+C100</f>
        <v>249620.60000000006</v>
      </c>
      <c r="D78" s="36">
        <v>173610.3</v>
      </c>
      <c r="E78" s="28">
        <v>232695</v>
      </c>
      <c r="F78" s="28">
        <v>234180.4</v>
      </c>
      <c r="G78" s="28">
        <v>232443.3</v>
      </c>
    </row>
    <row r="79" spans="1:8" ht="94.5" hidden="1" x14ac:dyDescent="0.2">
      <c r="A79" s="32" t="s">
        <v>140</v>
      </c>
      <c r="B79" s="1" t="s">
        <v>141</v>
      </c>
      <c r="C79" s="31">
        <v>301.2</v>
      </c>
      <c r="D79" s="37"/>
      <c r="E79" s="8">
        <v>219</v>
      </c>
      <c r="F79" s="8">
        <v>219</v>
      </c>
      <c r="G79" s="8">
        <v>219</v>
      </c>
    </row>
    <row r="80" spans="1:8" ht="52.5" hidden="1" customHeight="1" x14ac:dyDescent="0.2">
      <c r="A80" s="32" t="s">
        <v>142</v>
      </c>
      <c r="B80" s="1" t="s">
        <v>143</v>
      </c>
      <c r="C80" s="31">
        <v>148231.20000000001</v>
      </c>
      <c r="D80" s="37"/>
      <c r="E80" s="8">
        <v>143794</v>
      </c>
      <c r="F80" s="8">
        <v>143799</v>
      </c>
      <c r="G80" s="8">
        <v>143799</v>
      </c>
    </row>
    <row r="81" spans="1:7" ht="74.25" hidden="1" customHeight="1" x14ac:dyDescent="0.2">
      <c r="A81" s="32" t="s">
        <v>144</v>
      </c>
      <c r="B81" s="1" t="s">
        <v>145</v>
      </c>
      <c r="C81" s="31">
        <f>C82</f>
        <v>51889</v>
      </c>
      <c r="D81" s="37"/>
      <c r="E81" s="8">
        <v>47484.1</v>
      </c>
      <c r="F81" s="8">
        <v>47536.3</v>
      </c>
      <c r="G81" s="8">
        <v>47605.599999999999</v>
      </c>
    </row>
    <row r="82" spans="1:7" ht="88.5" hidden="1" customHeight="1" x14ac:dyDescent="0.2">
      <c r="A82" s="32" t="s">
        <v>146</v>
      </c>
      <c r="B82" s="1" t="s">
        <v>147</v>
      </c>
      <c r="C82" s="31">
        <v>51889</v>
      </c>
      <c r="D82" s="37"/>
      <c r="E82" s="8">
        <v>47484.1</v>
      </c>
      <c r="F82" s="8">
        <v>47536.3</v>
      </c>
      <c r="G82" s="8">
        <v>47605.599999999999</v>
      </c>
    </row>
    <row r="83" spans="1:7" ht="44.25" hidden="1" customHeight="1" x14ac:dyDescent="0.2">
      <c r="A83" s="32" t="s">
        <v>148</v>
      </c>
      <c r="B83" s="1" t="s">
        <v>149</v>
      </c>
      <c r="C83" s="31">
        <v>6890.6</v>
      </c>
      <c r="D83" s="37"/>
      <c r="E83" s="8">
        <v>6125.2</v>
      </c>
      <c r="F83" s="8">
        <v>5886.8</v>
      </c>
      <c r="G83" s="8">
        <v>5552.1</v>
      </c>
    </row>
    <row r="84" spans="1:7" ht="88.5" hidden="1" customHeight="1" x14ac:dyDescent="0.2">
      <c r="A84" s="32" t="s">
        <v>150</v>
      </c>
      <c r="B84" s="1" t="s">
        <v>151</v>
      </c>
      <c r="C84" s="31">
        <v>104.7</v>
      </c>
      <c r="D84" s="37"/>
      <c r="E84" s="8">
        <v>113.9</v>
      </c>
      <c r="F84" s="8">
        <v>113.9</v>
      </c>
      <c r="G84" s="8">
        <v>113.9</v>
      </c>
    </row>
    <row r="85" spans="1:7" ht="56.25" hidden="1" customHeight="1" x14ac:dyDescent="0.2">
      <c r="A85" s="32" t="s">
        <v>152</v>
      </c>
      <c r="B85" s="1" t="s">
        <v>153</v>
      </c>
      <c r="C85" s="31">
        <v>3.5</v>
      </c>
      <c r="D85" s="37"/>
      <c r="E85" s="8">
        <v>21</v>
      </c>
      <c r="F85" s="8">
        <v>21</v>
      </c>
      <c r="G85" s="8">
        <v>21</v>
      </c>
    </row>
    <row r="86" spans="1:7" ht="110.25" hidden="1" x14ac:dyDescent="0.2">
      <c r="A86" s="32" t="s">
        <v>154</v>
      </c>
      <c r="B86" s="1" t="s">
        <v>155</v>
      </c>
      <c r="C86" s="31">
        <v>77.599999999999994</v>
      </c>
      <c r="D86" s="37"/>
      <c r="E86" s="8">
        <v>68</v>
      </c>
      <c r="F86" s="8">
        <v>68</v>
      </c>
      <c r="G86" s="8">
        <v>68</v>
      </c>
    </row>
    <row r="87" spans="1:7" ht="78.75" hidden="1" x14ac:dyDescent="0.2">
      <c r="A87" s="32" t="s">
        <v>156</v>
      </c>
      <c r="B87" s="1" t="s">
        <v>157</v>
      </c>
      <c r="C87" s="31">
        <f>C88+C89</f>
        <v>35523.800000000003</v>
      </c>
      <c r="D87" s="37"/>
      <c r="E87" s="8">
        <v>30222.7</v>
      </c>
      <c r="F87" s="8">
        <v>31991.5</v>
      </c>
      <c r="G87" s="8">
        <v>30631.599999999999</v>
      </c>
    </row>
    <row r="88" spans="1:7" ht="78.75" hidden="1" x14ac:dyDescent="0.2">
      <c r="A88" s="32" t="s">
        <v>158</v>
      </c>
      <c r="B88" s="1" t="s">
        <v>159</v>
      </c>
      <c r="C88" s="31">
        <v>13915.5</v>
      </c>
      <c r="D88" s="37"/>
      <c r="E88" s="8">
        <v>7698.4</v>
      </c>
      <c r="F88" s="8">
        <v>9305.7999999999993</v>
      </c>
      <c r="G88" s="8">
        <v>7769.4</v>
      </c>
    </row>
    <row r="89" spans="1:7" ht="173.25" hidden="1" x14ac:dyDescent="0.2">
      <c r="A89" s="32" t="s">
        <v>160</v>
      </c>
      <c r="B89" s="1" t="s">
        <v>161</v>
      </c>
      <c r="C89" s="31">
        <v>21608.3</v>
      </c>
      <c r="D89" s="37"/>
      <c r="E89" s="8">
        <v>22524.3</v>
      </c>
      <c r="F89" s="8">
        <v>22685.7</v>
      </c>
      <c r="G89" s="8">
        <v>22862.2</v>
      </c>
    </row>
    <row r="90" spans="1:7" ht="126" hidden="1" x14ac:dyDescent="0.2">
      <c r="A90" s="32" t="s">
        <v>162</v>
      </c>
      <c r="B90" s="1" t="s">
        <v>163</v>
      </c>
      <c r="C90" s="31">
        <v>3.2</v>
      </c>
      <c r="D90" s="37"/>
      <c r="E90" s="8">
        <v>1.6</v>
      </c>
      <c r="F90" s="8">
        <v>1.6</v>
      </c>
      <c r="G90" s="8">
        <v>1.6</v>
      </c>
    </row>
    <row r="91" spans="1:7" ht="75.75" hidden="1" customHeight="1" x14ac:dyDescent="0.2">
      <c r="A91" s="32" t="s">
        <v>164</v>
      </c>
      <c r="B91" s="1" t="s">
        <v>165</v>
      </c>
      <c r="C91" s="31">
        <f>C92</f>
        <v>1593.6</v>
      </c>
      <c r="D91" s="37"/>
      <c r="E91" s="8">
        <v>1640</v>
      </c>
      <c r="F91" s="8">
        <v>1640</v>
      </c>
      <c r="G91" s="8">
        <v>1640</v>
      </c>
    </row>
    <row r="92" spans="1:7" ht="94.5" hidden="1" x14ac:dyDescent="0.2">
      <c r="A92" s="32" t="s">
        <v>166</v>
      </c>
      <c r="B92" s="1" t="s">
        <v>167</v>
      </c>
      <c r="C92" s="31">
        <v>1593.6</v>
      </c>
      <c r="D92" s="37"/>
      <c r="E92" s="8">
        <v>1640</v>
      </c>
      <c r="F92" s="8">
        <v>1640</v>
      </c>
      <c r="G92" s="8">
        <v>1640</v>
      </c>
    </row>
    <row r="93" spans="1:7" ht="31.5" hidden="1" x14ac:dyDescent="0.2">
      <c r="A93" s="19" t="s">
        <v>492</v>
      </c>
      <c r="B93" s="20" t="s">
        <v>496</v>
      </c>
      <c r="C93" s="31">
        <f>C94</f>
        <v>-14</v>
      </c>
      <c r="D93" s="37"/>
      <c r="E93" s="8">
        <v>0</v>
      </c>
      <c r="F93" s="8">
        <v>0</v>
      </c>
      <c r="G93" s="8">
        <v>0</v>
      </c>
    </row>
    <row r="94" spans="1:7" ht="78.75" hidden="1" x14ac:dyDescent="0.2">
      <c r="A94" s="19" t="s">
        <v>493</v>
      </c>
      <c r="B94" s="20" t="s">
        <v>497</v>
      </c>
      <c r="C94" s="31">
        <v>-14</v>
      </c>
      <c r="D94" s="37"/>
      <c r="E94" s="8">
        <v>0</v>
      </c>
      <c r="F94" s="8">
        <v>0</v>
      </c>
      <c r="G94" s="8">
        <v>0</v>
      </c>
    </row>
    <row r="95" spans="1:7" ht="63" hidden="1" x14ac:dyDescent="0.2">
      <c r="A95" s="19" t="s">
        <v>494</v>
      </c>
      <c r="B95" s="20" t="s">
        <v>498</v>
      </c>
      <c r="C95" s="31">
        <f>C96</f>
        <v>-1.2</v>
      </c>
      <c r="D95" s="37"/>
      <c r="E95" s="8">
        <v>0</v>
      </c>
      <c r="F95" s="8">
        <v>0</v>
      </c>
      <c r="G95" s="8">
        <v>0</v>
      </c>
    </row>
    <row r="96" spans="1:7" ht="78.75" hidden="1" x14ac:dyDescent="0.2">
      <c r="A96" s="19" t="s">
        <v>495</v>
      </c>
      <c r="B96" s="20" t="s">
        <v>499</v>
      </c>
      <c r="C96" s="31">
        <v>-1.2</v>
      </c>
      <c r="D96" s="37"/>
      <c r="E96" s="8">
        <v>0</v>
      </c>
      <c r="F96" s="8">
        <v>0</v>
      </c>
      <c r="G96" s="8">
        <v>0</v>
      </c>
    </row>
    <row r="97" spans="1:7" ht="42.75" hidden="1" customHeight="1" x14ac:dyDescent="0.2">
      <c r="A97" s="32" t="s">
        <v>168</v>
      </c>
      <c r="B97" s="1" t="s">
        <v>169</v>
      </c>
      <c r="C97" s="31">
        <v>3.7</v>
      </c>
      <c r="D97" s="37"/>
      <c r="E97" s="8">
        <v>4</v>
      </c>
      <c r="F97" s="8">
        <v>4</v>
      </c>
      <c r="G97" s="8">
        <v>4</v>
      </c>
    </row>
    <row r="98" spans="1:7" ht="78.75" hidden="1" x14ac:dyDescent="0.2">
      <c r="A98" s="32" t="s">
        <v>170</v>
      </c>
      <c r="B98" s="1" t="s">
        <v>171</v>
      </c>
      <c r="C98" s="31">
        <v>3283.7</v>
      </c>
      <c r="D98" s="37"/>
      <c r="E98" s="8">
        <v>1172</v>
      </c>
      <c r="F98" s="8">
        <v>1193</v>
      </c>
      <c r="G98" s="8">
        <v>1172</v>
      </c>
    </row>
    <row r="99" spans="1:7" ht="94.5" hidden="1" x14ac:dyDescent="0.2">
      <c r="A99" s="32" t="s">
        <v>172</v>
      </c>
      <c r="B99" s="1" t="s">
        <v>173</v>
      </c>
      <c r="C99" s="31">
        <v>470</v>
      </c>
      <c r="D99" s="37"/>
      <c r="E99" s="8">
        <v>567.5</v>
      </c>
      <c r="F99" s="8">
        <v>545</v>
      </c>
      <c r="G99" s="8">
        <v>555</v>
      </c>
    </row>
    <row r="100" spans="1:7" ht="84" hidden="1" customHeight="1" x14ac:dyDescent="0.2">
      <c r="A100" s="32" t="s">
        <v>174</v>
      </c>
      <c r="B100" s="1" t="s">
        <v>175</v>
      </c>
      <c r="C100" s="31">
        <v>1260</v>
      </c>
      <c r="D100" s="37"/>
      <c r="E100" s="8">
        <v>495</v>
      </c>
      <c r="F100" s="8">
        <v>495</v>
      </c>
      <c r="G100" s="8">
        <v>495</v>
      </c>
    </row>
    <row r="101" spans="1:7" ht="16.5" hidden="1" customHeight="1" x14ac:dyDescent="0.2">
      <c r="A101" s="32" t="s">
        <v>176</v>
      </c>
      <c r="B101" s="1" t="s">
        <v>177</v>
      </c>
      <c r="C101" s="1">
        <v>0</v>
      </c>
      <c r="D101" s="37"/>
      <c r="E101" s="8">
        <v>767</v>
      </c>
      <c r="F101" s="8">
        <v>666.3</v>
      </c>
      <c r="G101" s="8">
        <v>565.5</v>
      </c>
    </row>
    <row r="102" spans="1:7" ht="47.25" x14ac:dyDescent="0.2">
      <c r="A102" s="29" t="s">
        <v>178</v>
      </c>
      <c r="B102" s="2" t="s">
        <v>179</v>
      </c>
      <c r="C102" s="28">
        <v>151</v>
      </c>
      <c r="D102" s="28">
        <v>25</v>
      </c>
      <c r="E102" s="28">
        <v>25</v>
      </c>
      <c r="F102" s="28">
        <v>25</v>
      </c>
      <c r="G102" s="28">
        <v>25</v>
      </c>
    </row>
    <row r="103" spans="1:7" ht="31.5" hidden="1" x14ac:dyDescent="0.2">
      <c r="A103" s="29" t="s">
        <v>466</v>
      </c>
      <c r="B103" s="2" t="s">
        <v>467</v>
      </c>
      <c r="C103" s="27">
        <f>C104</f>
        <v>8</v>
      </c>
      <c r="D103" s="28"/>
      <c r="E103" s="28" t="s">
        <v>459</v>
      </c>
      <c r="F103" s="28" t="s">
        <v>459</v>
      </c>
      <c r="G103" s="28" t="s">
        <v>459</v>
      </c>
    </row>
    <row r="104" spans="1:7" ht="47.25" hidden="1" x14ac:dyDescent="0.2">
      <c r="A104" s="32" t="s">
        <v>468</v>
      </c>
      <c r="B104" s="1" t="s">
        <v>469</v>
      </c>
      <c r="C104" s="31">
        <v>8</v>
      </c>
      <c r="D104" s="8"/>
      <c r="E104" s="28" t="s">
        <v>459</v>
      </c>
      <c r="F104" s="28" t="s">
        <v>459</v>
      </c>
      <c r="G104" s="28" t="s">
        <v>459</v>
      </c>
    </row>
    <row r="105" spans="1:7" ht="15.75" hidden="1" x14ac:dyDescent="0.2">
      <c r="A105" s="29" t="s">
        <v>470</v>
      </c>
      <c r="B105" s="2" t="s">
        <v>471</v>
      </c>
      <c r="C105" s="27">
        <f>C106+C108</f>
        <v>3.4</v>
      </c>
      <c r="D105" s="28"/>
      <c r="E105" s="28" t="s">
        <v>459</v>
      </c>
      <c r="F105" s="28" t="s">
        <v>459</v>
      </c>
      <c r="G105" s="28" t="s">
        <v>459</v>
      </c>
    </row>
    <row r="106" spans="1:7" ht="15.75" hidden="1" x14ac:dyDescent="0.2">
      <c r="A106" s="19" t="s">
        <v>500</v>
      </c>
      <c r="B106" s="20" t="s">
        <v>502</v>
      </c>
      <c r="C106" s="31">
        <f>C107</f>
        <v>0.3</v>
      </c>
      <c r="D106" s="28"/>
      <c r="E106" s="28"/>
      <c r="F106" s="28"/>
      <c r="G106" s="28"/>
    </row>
    <row r="107" spans="1:7" ht="15.75" hidden="1" x14ac:dyDescent="0.2">
      <c r="A107" s="19" t="s">
        <v>501</v>
      </c>
      <c r="B107" s="20" t="s">
        <v>503</v>
      </c>
      <c r="C107" s="31">
        <v>0.3</v>
      </c>
      <c r="D107" s="28"/>
      <c r="E107" s="28"/>
      <c r="F107" s="28"/>
      <c r="G107" s="28"/>
    </row>
    <row r="108" spans="1:7" ht="15.75" hidden="1" x14ac:dyDescent="0.2">
      <c r="A108" s="32" t="s">
        <v>472</v>
      </c>
      <c r="B108" s="1" t="s">
        <v>473</v>
      </c>
      <c r="C108" s="31">
        <f>C109</f>
        <v>3.1</v>
      </c>
      <c r="D108" s="8"/>
      <c r="E108" s="28" t="s">
        <v>459</v>
      </c>
      <c r="F108" s="28" t="s">
        <v>459</v>
      </c>
      <c r="G108" s="28" t="s">
        <v>459</v>
      </c>
    </row>
    <row r="109" spans="1:7" ht="78.75" hidden="1" x14ac:dyDescent="0.2">
      <c r="A109" s="32" t="s">
        <v>474</v>
      </c>
      <c r="B109" s="1" t="s">
        <v>475</v>
      </c>
      <c r="C109" s="31">
        <v>3.1</v>
      </c>
      <c r="D109" s="8"/>
      <c r="E109" s="28" t="s">
        <v>459</v>
      </c>
      <c r="F109" s="28" t="s">
        <v>459</v>
      </c>
      <c r="G109" s="28" t="s">
        <v>459</v>
      </c>
    </row>
    <row r="110" spans="1:7" ht="15.75" hidden="1" x14ac:dyDescent="0.2">
      <c r="A110" s="29" t="s">
        <v>180</v>
      </c>
      <c r="B110" s="2" t="s">
        <v>181</v>
      </c>
      <c r="C110" s="27">
        <f>C111+C112+C113+C114</f>
        <v>93.3</v>
      </c>
      <c r="D110" s="2">
        <v>1</v>
      </c>
      <c r="E110" s="28">
        <v>1</v>
      </c>
      <c r="F110" s="28">
        <v>1</v>
      </c>
      <c r="G110" s="28">
        <v>1</v>
      </c>
    </row>
    <row r="111" spans="1:7" ht="15.75" hidden="1" x14ac:dyDescent="0.2">
      <c r="A111" s="32" t="s">
        <v>182</v>
      </c>
      <c r="B111" s="1" t="s">
        <v>183</v>
      </c>
      <c r="C111" s="31">
        <v>30.6</v>
      </c>
      <c r="D111" s="1"/>
      <c r="E111" s="8">
        <v>1</v>
      </c>
      <c r="F111" s="8">
        <v>1</v>
      </c>
      <c r="G111" s="8">
        <v>1</v>
      </c>
    </row>
    <row r="112" spans="1:7" ht="31.5" hidden="1" x14ac:dyDescent="0.2">
      <c r="A112" s="32" t="s">
        <v>476</v>
      </c>
      <c r="B112" s="1" t="s">
        <v>477</v>
      </c>
      <c r="C112" s="31">
        <v>5.9</v>
      </c>
      <c r="D112" s="8"/>
      <c r="E112" s="8" t="s">
        <v>459</v>
      </c>
      <c r="F112" s="8" t="s">
        <v>459</v>
      </c>
      <c r="G112" s="8" t="s">
        <v>459</v>
      </c>
    </row>
    <row r="113" spans="1:7" ht="15.75" hidden="1" x14ac:dyDescent="0.2">
      <c r="A113" s="32" t="s">
        <v>478</v>
      </c>
      <c r="B113" s="1" t="s">
        <v>479</v>
      </c>
      <c r="C113" s="31">
        <v>55.1</v>
      </c>
      <c r="D113" s="8"/>
      <c r="E113" s="8" t="s">
        <v>459</v>
      </c>
      <c r="F113" s="8" t="s">
        <v>459</v>
      </c>
      <c r="G113" s="8" t="s">
        <v>459</v>
      </c>
    </row>
    <row r="114" spans="1:7" ht="31.5" hidden="1" x14ac:dyDescent="0.2">
      <c r="A114" s="19" t="s">
        <v>504</v>
      </c>
      <c r="B114" s="20" t="s">
        <v>505</v>
      </c>
      <c r="C114" s="31">
        <v>1.7</v>
      </c>
      <c r="D114" s="8"/>
      <c r="E114" s="8"/>
      <c r="F114" s="8"/>
      <c r="G114" s="8"/>
    </row>
    <row r="115" spans="1:7" ht="37.5" hidden="1" customHeight="1" x14ac:dyDescent="0.2">
      <c r="A115" s="29" t="s">
        <v>184</v>
      </c>
      <c r="B115" s="2" t="s">
        <v>185</v>
      </c>
      <c r="C115" s="27">
        <f>C116+C117</f>
        <v>54.4</v>
      </c>
      <c r="D115" s="28">
        <v>24</v>
      </c>
      <c r="E115" s="28">
        <v>24</v>
      </c>
      <c r="F115" s="28">
        <v>24</v>
      </c>
      <c r="G115" s="28">
        <v>24</v>
      </c>
    </row>
    <row r="116" spans="1:7" ht="15.75" hidden="1" x14ac:dyDescent="0.2">
      <c r="A116" s="32" t="s">
        <v>186</v>
      </c>
      <c r="B116" s="1" t="s">
        <v>187</v>
      </c>
      <c r="C116" s="31">
        <v>52.1</v>
      </c>
      <c r="D116" s="8"/>
      <c r="E116" s="8">
        <v>24</v>
      </c>
      <c r="F116" s="8">
        <v>24</v>
      </c>
      <c r="G116" s="8">
        <v>24</v>
      </c>
    </row>
    <row r="117" spans="1:7" ht="31.5" hidden="1" x14ac:dyDescent="0.2">
      <c r="A117" s="32" t="s">
        <v>480</v>
      </c>
      <c r="B117" s="1" t="s">
        <v>481</v>
      </c>
      <c r="C117" s="31">
        <v>2.2999999999999998</v>
      </c>
      <c r="D117" s="8"/>
      <c r="E117" s="8" t="s">
        <v>459</v>
      </c>
      <c r="F117" s="8" t="s">
        <v>459</v>
      </c>
      <c r="G117" s="8" t="s">
        <v>459</v>
      </c>
    </row>
    <row r="118" spans="1:7" ht="31.5" hidden="1" x14ac:dyDescent="0.2">
      <c r="A118" s="6" t="s">
        <v>506</v>
      </c>
      <c r="B118" s="7" t="s">
        <v>508</v>
      </c>
      <c r="C118" s="27">
        <f>C119</f>
        <v>-8.1</v>
      </c>
      <c r="D118" s="8"/>
      <c r="E118" s="8"/>
      <c r="F118" s="8"/>
      <c r="G118" s="8"/>
    </row>
    <row r="119" spans="1:7" ht="31.5" hidden="1" x14ac:dyDescent="0.2">
      <c r="A119" s="19" t="s">
        <v>507</v>
      </c>
      <c r="B119" s="20" t="s">
        <v>508</v>
      </c>
      <c r="C119" s="31">
        <v>-8.1</v>
      </c>
      <c r="D119" s="8"/>
      <c r="E119" s="8"/>
      <c r="F119" s="8"/>
      <c r="G119" s="8"/>
    </row>
    <row r="120" spans="1:7" ht="47.25" x14ac:dyDescent="0.2">
      <c r="A120" s="29" t="s">
        <v>188</v>
      </c>
      <c r="B120" s="2" t="s">
        <v>189</v>
      </c>
      <c r="C120" s="28">
        <v>116792.2</v>
      </c>
      <c r="D120" s="28">
        <v>85580.3</v>
      </c>
      <c r="E120" s="28">
        <v>74542.899999999994</v>
      </c>
      <c r="F120" s="28">
        <v>77856.2</v>
      </c>
      <c r="G120" s="28">
        <v>80524</v>
      </c>
    </row>
    <row r="121" spans="1:7" ht="78.75" hidden="1" x14ac:dyDescent="0.2">
      <c r="A121" s="29" t="s">
        <v>190</v>
      </c>
      <c r="B121" s="2" t="s">
        <v>191</v>
      </c>
      <c r="C121" s="28">
        <f>C122</f>
        <v>2014.9</v>
      </c>
      <c r="D121" s="28">
        <v>3451.2</v>
      </c>
      <c r="E121" s="28">
        <v>5767.5</v>
      </c>
      <c r="F121" s="28">
        <v>6699</v>
      </c>
      <c r="G121" s="28">
        <v>7261</v>
      </c>
    </row>
    <row r="122" spans="1:7" ht="83.25" hidden="1" customHeight="1" x14ac:dyDescent="0.2">
      <c r="A122" s="32" t="s">
        <v>192</v>
      </c>
      <c r="B122" s="1" t="s">
        <v>193</v>
      </c>
      <c r="C122" s="31">
        <v>2014.9</v>
      </c>
      <c r="D122" s="1"/>
      <c r="E122" s="8">
        <v>5767.5</v>
      </c>
      <c r="F122" s="8">
        <v>6699</v>
      </c>
      <c r="G122" s="8">
        <v>7261</v>
      </c>
    </row>
    <row r="123" spans="1:7" ht="31.5" hidden="1" x14ac:dyDescent="0.2">
      <c r="A123" s="29" t="s">
        <v>194</v>
      </c>
      <c r="B123" s="2" t="s">
        <v>195</v>
      </c>
      <c r="C123" s="27">
        <f>C124</f>
        <v>236.7</v>
      </c>
      <c r="D123" s="2">
        <v>293.2</v>
      </c>
      <c r="E123" s="28">
        <v>412.4</v>
      </c>
      <c r="F123" s="28">
        <v>408.9</v>
      </c>
      <c r="G123" s="28">
        <v>415.6</v>
      </c>
    </row>
    <row r="124" spans="1:7" ht="57" hidden="1" customHeight="1" x14ac:dyDescent="0.2">
      <c r="A124" s="32" t="s">
        <v>196</v>
      </c>
      <c r="B124" s="1" t="s">
        <v>197</v>
      </c>
      <c r="C124" s="31">
        <v>236.7</v>
      </c>
      <c r="D124" s="1"/>
      <c r="E124" s="8">
        <v>412.4</v>
      </c>
      <c r="F124" s="8">
        <v>408.9</v>
      </c>
      <c r="G124" s="8">
        <v>415.6</v>
      </c>
    </row>
    <row r="125" spans="1:7" ht="94.5" hidden="1" x14ac:dyDescent="0.2">
      <c r="A125" s="29" t="s">
        <v>198</v>
      </c>
      <c r="B125" s="2" t="s">
        <v>199</v>
      </c>
      <c r="C125" s="27">
        <f>C126+C128+C130+C132</f>
        <v>83115.199999999983</v>
      </c>
      <c r="D125" s="30">
        <v>80150</v>
      </c>
      <c r="E125" s="28">
        <v>66626.8</v>
      </c>
      <c r="F125" s="28">
        <v>68537.2</v>
      </c>
      <c r="G125" s="28">
        <v>70525.3</v>
      </c>
    </row>
    <row r="126" spans="1:7" ht="78.75" hidden="1" x14ac:dyDescent="0.2">
      <c r="A126" s="32" t="s">
        <v>200</v>
      </c>
      <c r="B126" s="1" t="s">
        <v>201</v>
      </c>
      <c r="C126" s="31">
        <f>C127</f>
        <v>53439.199999999997</v>
      </c>
      <c r="D126" s="1"/>
      <c r="E126" s="8">
        <v>50947.4</v>
      </c>
      <c r="F126" s="8">
        <v>52471.6</v>
      </c>
      <c r="G126" s="8">
        <v>54053.9</v>
      </c>
    </row>
    <row r="127" spans="1:7" ht="78.75" hidden="1" x14ac:dyDescent="0.2">
      <c r="A127" s="32" t="s">
        <v>202</v>
      </c>
      <c r="B127" s="1" t="s">
        <v>203</v>
      </c>
      <c r="C127" s="31">
        <v>53439.199999999997</v>
      </c>
      <c r="D127" s="1"/>
      <c r="E127" s="8">
        <v>50947.4</v>
      </c>
      <c r="F127" s="8">
        <v>52471.6</v>
      </c>
      <c r="G127" s="8">
        <v>54053.9</v>
      </c>
    </row>
    <row r="128" spans="1:7" ht="94.5" hidden="1" x14ac:dyDescent="0.2">
      <c r="A128" s="32" t="s">
        <v>204</v>
      </c>
      <c r="B128" s="1" t="s">
        <v>205</v>
      </c>
      <c r="C128" s="31">
        <f>C129</f>
        <v>3739.1</v>
      </c>
      <c r="D128" s="1"/>
      <c r="E128" s="8">
        <v>3564.8</v>
      </c>
      <c r="F128" s="8">
        <v>3698.2</v>
      </c>
      <c r="G128" s="8">
        <v>3841.2</v>
      </c>
    </row>
    <row r="129" spans="1:7" ht="78.75" hidden="1" x14ac:dyDescent="0.2">
      <c r="A129" s="32" t="s">
        <v>206</v>
      </c>
      <c r="B129" s="1" t="s">
        <v>207</v>
      </c>
      <c r="C129" s="31">
        <v>3739.1</v>
      </c>
      <c r="D129" s="1"/>
      <c r="E129" s="8">
        <v>3564.8</v>
      </c>
      <c r="F129" s="8">
        <v>3698.2</v>
      </c>
      <c r="G129" s="8">
        <v>3841.2</v>
      </c>
    </row>
    <row r="130" spans="1:7" ht="58.5" hidden="1" customHeight="1" x14ac:dyDescent="0.2">
      <c r="A130" s="32" t="s">
        <v>208</v>
      </c>
      <c r="B130" s="1" t="s">
        <v>209</v>
      </c>
      <c r="C130" s="31">
        <f>C131</f>
        <v>25936.5</v>
      </c>
      <c r="D130" s="1"/>
      <c r="E130" s="8">
        <v>12114.3</v>
      </c>
      <c r="F130" s="8">
        <v>12367.1</v>
      </c>
      <c r="G130" s="8">
        <v>12629.9</v>
      </c>
    </row>
    <row r="131" spans="1:7" ht="67.5" hidden="1" customHeight="1" x14ac:dyDescent="0.2">
      <c r="A131" s="32" t="s">
        <v>210</v>
      </c>
      <c r="B131" s="1" t="s">
        <v>211</v>
      </c>
      <c r="C131" s="31">
        <v>25936.5</v>
      </c>
      <c r="D131" s="1"/>
      <c r="E131" s="8">
        <v>12114.3</v>
      </c>
      <c r="F131" s="8">
        <v>12367.1</v>
      </c>
      <c r="G131" s="8">
        <v>12629.9</v>
      </c>
    </row>
    <row r="132" spans="1:7" ht="126" hidden="1" x14ac:dyDescent="0.2">
      <c r="A132" s="32" t="s">
        <v>212</v>
      </c>
      <c r="B132" s="1" t="s">
        <v>213</v>
      </c>
      <c r="C132" s="31">
        <v>0.4</v>
      </c>
      <c r="D132" s="1"/>
      <c r="E132" s="8">
        <v>0.3</v>
      </c>
      <c r="F132" s="8">
        <v>0.3</v>
      </c>
      <c r="G132" s="8">
        <v>0.3</v>
      </c>
    </row>
    <row r="133" spans="1:7" ht="57" hidden="1" customHeight="1" x14ac:dyDescent="0.2">
      <c r="A133" s="29" t="s">
        <v>214</v>
      </c>
      <c r="B133" s="2" t="s">
        <v>215</v>
      </c>
      <c r="C133" s="27">
        <f>C134</f>
        <v>251.1</v>
      </c>
      <c r="D133" s="2"/>
      <c r="E133" s="28">
        <v>75.900000000000006</v>
      </c>
      <c r="F133" s="28">
        <v>8.9</v>
      </c>
      <c r="G133" s="28">
        <v>0</v>
      </c>
    </row>
    <row r="134" spans="1:7" ht="60.75" hidden="1" customHeight="1" x14ac:dyDescent="0.2">
      <c r="A134" s="32" t="s">
        <v>216</v>
      </c>
      <c r="B134" s="1" t="s">
        <v>217</v>
      </c>
      <c r="C134" s="31">
        <f>C135</f>
        <v>251.1</v>
      </c>
      <c r="D134" s="1"/>
      <c r="E134" s="8">
        <v>75.900000000000006</v>
      </c>
      <c r="F134" s="8">
        <v>8.9</v>
      </c>
      <c r="G134" s="8">
        <v>0</v>
      </c>
    </row>
    <row r="135" spans="1:7" ht="94.5" hidden="1" x14ac:dyDescent="0.2">
      <c r="A135" s="32" t="s">
        <v>218</v>
      </c>
      <c r="B135" s="1" t="s">
        <v>219</v>
      </c>
      <c r="C135" s="31">
        <v>251.1</v>
      </c>
      <c r="D135" s="1"/>
      <c r="E135" s="8">
        <v>75.900000000000006</v>
      </c>
      <c r="F135" s="8">
        <v>8.9</v>
      </c>
      <c r="G135" s="8">
        <v>0</v>
      </c>
    </row>
    <row r="136" spans="1:7" ht="31.5" hidden="1" x14ac:dyDescent="0.2">
      <c r="A136" s="29" t="s">
        <v>220</v>
      </c>
      <c r="B136" s="2" t="s">
        <v>221</v>
      </c>
      <c r="C136" s="27">
        <f>C137</f>
        <v>30642.6</v>
      </c>
      <c r="D136" s="2">
        <v>769.3</v>
      </c>
      <c r="E136" s="28">
        <v>1220.8</v>
      </c>
      <c r="F136" s="28">
        <v>1763.7</v>
      </c>
      <c r="G136" s="28">
        <v>1890.5</v>
      </c>
    </row>
    <row r="137" spans="1:7" ht="64.5" hidden="1" customHeight="1" x14ac:dyDescent="0.2">
      <c r="A137" s="32" t="s">
        <v>222</v>
      </c>
      <c r="B137" s="1" t="s">
        <v>223</v>
      </c>
      <c r="C137" s="31">
        <f>C138</f>
        <v>30642.6</v>
      </c>
      <c r="D137" s="1"/>
      <c r="E137" s="8">
        <v>1220.8</v>
      </c>
      <c r="F137" s="8">
        <v>1763.7</v>
      </c>
      <c r="G137" s="8">
        <v>1890.5</v>
      </c>
    </row>
    <row r="138" spans="1:7" ht="47.25" hidden="1" x14ac:dyDescent="0.2">
      <c r="A138" s="32" t="s">
        <v>224</v>
      </c>
      <c r="B138" s="1" t="s">
        <v>225</v>
      </c>
      <c r="C138" s="31">
        <v>30642.6</v>
      </c>
      <c r="D138" s="1"/>
      <c r="E138" s="8">
        <v>1220.8</v>
      </c>
      <c r="F138" s="8">
        <v>1763.7</v>
      </c>
      <c r="G138" s="8">
        <v>1890.5</v>
      </c>
    </row>
    <row r="139" spans="1:7" ht="114.75" hidden="1" customHeight="1" x14ac:dyDescent="0.2">
      <c r="A139" s="29" t="s">
        <v>226</v>
      </c>
      <c r="B139" s="2" t="s">
        <v>227</v>
      </c>
      <c r="C139" s="27">
        <f>C140</f>
        <v>531.70000000000005</v>
      </c>
      <c r="D139" s="2">
        <v>443.3</v>
      </c>
      <c r="E139" s="28">
        <v>439.5</v>
      </c>
      <c r="F139" s="28">
        <v>438.5</v>
      </c>
      <c r="G139" s="28">
        <v>431.6</v>
      </c>
    </row>
    <row r="140" spans="1:7" ht="78.75" hidden="1" x14ac:dyDescent="0.2">
      <c r="A140" s="32" t="s">
        <v>228</v>
      </c>
      <c r="B140" s="1" t="s">
        <v>229</v>
      </c>
      <c r="C140" s="31">
        <f>C141</f>
        <v>531.70000000000005</v>
      </c>
      <c r="D140" s="1"/>
      <c r="E140" s="8">
        <v>439.5</v>
      </c>
      <c r="F140" s="8">
        <v>438.5</v>
      </c>
      <c r="G140" s="8">
        <v>431.6</v>
      </c>
    </row>
    <row r="141" spans="1:7" ht="94.5" hidden="1" x14ac:dyDescent="0.2">
      <c r="A141" s="32" t="s">
        <v>230</v>
      </c>
      <c r="B141" s="1" t="s">
        <v>231</v>
      </c>
      <c r="C141" s="31">
        <v>531.70000000000005</v>
      </c>
      <c r="D141" s="1"/>
      <c r="E141" s="8">
        <v>439.5</v>
      </c>
      <c r="F141" s="8">
        <v>438.5</v>
      </c>
      <c r="G141" s="8">
        <v>431.6</v>
      </c>
    </row>
    <row r="142" spans="1:7" ht="44.25" customHeight="1" x14ac:dyDescent="0.2">
      <c r="A142" s="29" t="s">
        <v>232</v>
      </c>
      <c r="B142" s="2" t="s">
        <v>233</v>
      </c>
      <c r="C142" s="27">
        <f>C143+C149+C157</f>
        <v>364023.5</v>
      </c>
      <c r="D142" s="28">
        <v>358596.1</v>
      </c>
      <c r="E142" s="28">
        <v>437310.2</v>
      </c>
      <c r="F142" s="28">
        <v>600249.1</v>
      </c>
      <c r="G142" s="28">
        <v>619555.4</v>
      </c>
    </row>
    <row r="143" spans="1:7" ht="15.75" hidden="1" x14ac:dyDescent="0.2">
      <c r="A143" s="29" t="s">
        <v>234</v>
      </c>
      <c r="B143" s="2" t="s">
        <v>235</v>
      </c>
      <c r="C143" s="27">
        <f>C144+C145+C146</f>
        <v>14720.5</v>
      </c>
      <c r="D143" s="30">
        <v>36228.199999999997</v>
      </c>
      <c r="E143" s="28">
        <v>17771.3</v>
      </c>
      <c r="F143" s="28">
        <v>18482.099999999999</v>
      </c>
      <c r="G143" s="28">
        <v>19221.5</v>
      </c>
    </row>
    <row r="144" spans="1:7" ht="31.5" hidden="1" x14ac:dyDescent="0.2">
      <c r="A144" s="32" t="s">
        <v>236</v>
      </c>
      <c r="B144" s="1" t="s">
        <v>237</v>
      </c>
      <c r="C144" s="31">
        <v>3877.4</v>
      </c>
      <c r="D144" s="1"/>
      <c r="E144" s="8">
        <v>5061</v>
      </c>
      <c r="F144" s="8">
        <v>5263.4</v>
      </c>
      <c r="G144" s="8">
        <v>5474</v>
      </c>
    </row>
    <row r="145" spans="1:7" ht="15.75" hidden="1" x14ac:dyDescent="0.2">
      <c r="A145" s="32" t="s">
        <v>238</v>
      </c>
      <c r="B145" s="1" t="s">
        <v>239</v>
      </c>
      <c r="C145" s="31">
        <v>3779.7</v>
      </c>
      <c r="D145" s="1"/>
      <c r="E145" s="8">
        <v>3222.2</v>
      </c>
      <c r="F145" s="8">
        <v>3351.1</v>
      </c>
      <c r="G145" s="8">
        <v>3485.1</v>
      </c>
    </row>
    <row r="146" spans="1:7" ht="15.75" hidden="1" x14ac:dyDescent="0.2">
      <c r="A146" s="32" t="s">
        <v>240</v>
      </c>
      <c r="B146" s="1" t="s">
        <v>241</v>
      </c>
      <c r="C146" s="31">
        <f>C147+C148</f>
        <v>7063.4000000000005</v>
      </c>
      <c r="D146" s="1"/>
      <c r="E146" s="8">
        <v>9488.1</v>
      </c>
      <c r="F146" s="8">
        <v>9867.6</v>
      </c>
      <c r="G146" s="8">
        <v>10262.4</v>
      </c>
    </row>
    <row r="147" spans="1:7" ht="15.75" hidden="1" x14ac:dyDescent="0.2">
      <c r="A147" s="32" t="s">
        <v>242</v>
      </c>
      <c r="B147" s="1" t="s">
        <v>243</v>
      </c>
      <c r="C147" s="31">
        <v>6857.8</v>
      </c>
      <c r="D147" s="1"/>
      <c r="E147" s="8">
        <v>4609.5</v>
      </c>
      <c r="F147" s="8">
        <v>4793.8999999999996</v>
      </c>
      <c r="G147" s="8">
        <v>4985.7</v>
      </c>
    </row>
    <row r="148" spans="1:7" ht="15.75" hidden="1" x14ac:dyDescent="0.2">
      <c r="A148" s="32" t="s">
        <v>244</v>
      </c>
      <c r="B148" s="1" t="s">
        <v>245</v>
      </c>
      <c r="C148" s="31">
        <v>205.6</v>
      </c>
      <c r="D148" s="1"/>
      <c r="E148" s="8">
        <v>4878.6000000000004</v>
      </c>
      <c r="F148" s="8">
        <v>5073.7</v>
      </c>
      <c r="G148" s="8">
        <v>5276.7</v>
      </c>
    </row>
    <row r="149" spans="1:7" ht="15.75" hidden="1" x14ac:dyDescent="0.2">
      <c r="A149" s="29" t="s">
        <v>246</v>
      </c>
      <c r="B149" s="2" t="s">
        <v>247</v>
      </c>
      <c r="C149" s="27">
        <f>C150+C152+C153+C155</f>
        <v>5058.3999999999996</v>
      </c>
      <c r="D149" s="30">
        <v>1354.6</v>
      </c>
      <c r="E149" s="28">
        <v>11072</v>
      </c>
      <c r="F149" s="28">
        <v>11875.8</v>
      </c>
      <c r="G149" s="28">
        <v>12125</v>
      </c>
    </row>
    <row r="150" spans="1:7" ht="47.25" hidden="1" x14ac:dyDescent="0.2">
      <c r="A150" s="32" t="s">
        <v>248</v>
      </c>
      <c r="B150" s="1" t="s">
        <v>249</v>
      </c>
      <c r="C150" s="31">
        <f>C151</f>
        <v>4466.8999999999996</v>
      </c>
      <c r="D150" s="1"/>
      <c r="E150" s="8">
        <v>10412</v>
      </c>
      <c r="F150" s="8">
        <v>11215.8</v>
      </c>
      <c r="G150" s="8">
        <v>11465</v>
      </c>
    </row>
    <row r="151" spans="1:7" ht="63" hidden="1" x14ac:dyDescent="0.2">
      <c r="A151" s="32" t="s">
        <v>250</v>
      </c>
      <c r="B151" s="1" t="s">
        <v>251</v>
      </c>
      <c r="C151" s="31">
        <v>4466.8999999999996</v>
      </c>
      <c r="D151" s="1"/>
      <c r="E151" s="8">
        <v>10412</v>
      </c>
      <c r="F151" s="8">
        <v>11215.8</v>
      </c>
      <c r="G151" s="8">
        <v>11465</v>
      </c>
    </row>
    <row r="152" spans="1:7" ht="31.5" hidden="1" x14ac:dyDescent="0.2">
      <c r="A152" s="32" t="s">
        <v>252</v>
      </c>
      <c r="B152" s="1" t="s">
        <v>253</v>
      </c>
      <c r="C152" s="31">
        <v>61.8</v>
      </c>
      <c r="D152" s="1"/>
      <c r="E152" s="8">
        <v>45</v>
      </c>
      <c r="F152" s="8">
        <v>45</v>
      </c>
      <c r="G152" s="8">
        <v>45</v>
      </c>
    </row>
    <row r="153" spans="1:7" ht="47.25" hidden="1" x14ac:dyDescent="0.2">
      <c r="A153" s="32" t="s">
        <v>254</v>
      </c>
      <c r="B153" s="1" t="s">
        <v>255</v>
      </c>
      <c r="C153" s="31">
        <f>C154</f>
        <v>529.70000000000005</v>
      </c>
      <c r="D153" s="1"/>
      <c r="E153" s="8">
        <v>575</v>
      </c>
      <c r="F153" s="8">
        <v>575</v>
      </c>
      <c r="G153" s="8">
        <v>575</v>
      </c>
    </row>
    <row r="154" spans="1:7" ht="126" hidden="1" x14ac:dyDescent="0.2">
      <c r="A154" s="32" t="s">
        <v>256</v>
      </c>
      <c r="B154" s="1" t="s">
        <v>257</v>
      </c>
      <c r="C154" s="31">
        <v>529.70000000000005</v>
      </c>
      <c r="D154" s="1"/>
      <c r="E154" s="8">
        <v>575</v>
      </c>
      <c r="F154" s="8">
        <v>575</v>
      </c>
      <c r="G154" s="8">
        <v>575</v>
      </c>
    </row>
    <row r="155" spans="1:7" ht="31.5" hidden="1" x14ac:dyDescent="0.2">
      <c r="A155" s="32" t="s">
        <v>258</v>
      </c>
      <c r="B155" s="1" t="s">
        <v>259</v>
      </c>
      <c r="C155" s="31">
        <f>C156</f>
        <v>0</v>
      </c>
      <c r="D155" s="1"/>
      <c r="E155" s="8">
        <v>40</v>
      </c>
      <c r="F155" s="8">
        <v>40</v>
      </c>
      <c r="G155" s="8">
        <v>40</v>
      </c>
    </row>
    <row r="156" spans="1:7" ht="48" hidden="1" customHeight="1" x14ac:dyDescent="0.2">
      <c r="A156" s="32" t="s">
        <v>260</v>
      </c>
      <c r="B156" s="1" t="s">
        <v>261</v>
      </c>
      <c r="C156" s="31">
        <v>0</v>
      </c>
      <c r="D156" s="1"/>
      <c r="E156" s="8">
        <v>40</v>
      </c>
      <c r="F156" s="8">
        <v>40</v>
      </c>
      <c r="G156" s="8">
        <v>40</v>
      </c>
    </row>
    <row r="157" spans="1:7" ht="15.75" hidden="1" x14ac:dyDescent="0.2">
      <c r="A157" s="29" t="s">
        <v>262</v>
      </c>
      <c r="B157" s="2" t="s">
        <v>263</v>
      </c>
      <c r="C157" s="27">
        <f>C158</f>
        <v>344244.6</v>
      </c>
      <c r="D157" s="30">
        <v>321013.3</v>
      </c>
      <c r="E157" s="28">
        <v>408466.9</v>
      </c>
      <c r="F157" s="28">
        <v>569891.19999999995</v>
      </c>
      <c r="G157" s="28">
        <v>588208.9</v>
      </c>
    </row>
    <row r="158" spans="1:7" ht="46.5" hidden="1" customHeight="1" x14ac:dyDescent="0.2">
      <c r="A158" s="32" t="s">
        <v>264</v>
      </c>
      <c r="B158" s="1" t="s">
        <v>265</v>
      </c>
      <c r="C158" s="31">
        <f>C159+C160+C161</f>
        <v>344244.6</v>
      </c>
      <c r="D158" s="1"/>
      <c r="E158" s="8">
        <v>408466.9</v>
      </c>
      <c r="F158" s="8">
        <v>569891.19999999995</v>
      </c>
      <c r="G158" s="8">
        <v>588208.9</v>
      </c>
    </row>
    <row r="159" spans="1:7" ht="47.25" hidden="1" x14ac:dyDescent="0.2">
      <c r="A159" s="32" t="s">
        <v>266</v>
      </c>
      <c r="B159" s="1" t="s">
        <v>267</v>
      </c>
      <c r="C159" s="31">
        <v>11572</v>
      </c>
      <c r="D159" s="1"/>
      <c r="E159" s="8">
        <v>10444.5</v>
      </c>
      <c r="F159" s="8">
        <v>11814.6</v>
      </c>
      <c r="G159" s="8">
        <v>12536.4</v>
      </c>
    </row>
    <row r="160" spans="1:7" ht="47.25" hidden="1" x14ac:dyDescent="0.2">
      <c r="A160" s="32" t="s">
        <v>268</v>
      </c>
      <c r="B160" s="1" t="s">
        <v>269</v>
      </c>
      <c r="C160" s="31">
        <v>310557.5</v>
      </c>
      <c r="D160" s="1"/>
      <c r="E160" s="8">
        <v>375907.3</v>
      </c>
      <c r="F160" s="8">
        <v>535961.5</v>
      </c>
      <c r="G160" s="8">
        <v>553557.4</v>
      </c>
    </row>
    <row r="161" spans="1:7" ht="47.25" hidden="1" x14ac:dyDescent="0.2">
      <c r="A161" s="32" t="s">
        <v>270</v>
      </c>
      <c r="B161" s="1" t="s">
        <v>271</v>
      </c>
      <c r="C161" s="31">
        <v>22115.1</v>
      </c>
      <c r="D161" s="1"/>
      <c r="E161" s="8">
        <v>22115.1</v>
      </c>
      <c r="F161" s="8">
        <v>22115.1</v>
      </c>
      <c r="G161" s="8">
        <v>22115.1</v>
      </c>
    </row>
    <row r="162" spans="1:7" ht="31.5" x14ac:dyDescent="0.2">
      <c r="A162" s="29" t="s">
        <v>272</v>
      </c>
      <c r="B162" s="2" t="s">
        <v>273</v>
      </c>
      <c r="C162" s="27">
        <f>C163+C174</f>
        <v>251026.30000000002</v>
      </c>
      <c r="D162" s="28">
        <v>986542</v>
      </c>
      <c r="E162" s="28">
        <v>2487322.2000000002</v>
      </c>
      <c r="F162" s="28">
        <v>2674818.2000000002</v>
      </c>
      <c r="G162" s="28">
        <v>2762799.1</v>
      </c>
    </row>
    <row r="163" spans="1:7" ht="15.75" hidden="1" x14ac:dyDescent="0.2">
      <c r="A163" s="29" t="s">
        <v>274</v>
      </c>
      <c r="B163" s="2" t="s">
        <v>275</v>
      </c>
      <c r="C163" s="27">
        <f>C164+C165+C166+C167+C168+C170+C172</f>
        <v>20727.599999999999</v>
      </c>
      <c r="D163" s="30">
        <v>165480.5</v>
      </c>
      <c r="E163" s="28">
        <v>44608.800000000003</v>
      </c>
      <c r="F163" s="28">
        <v>45433</v>
      </c>
      <c r="G163" s="28">
        <v>45944</v>
      </c>
    </row>
    <row r="164" spans="1:7" ht="47.25" hidden="1" x14ac:dyDescent="0.2">
      <c r="A164" s="32" t="s">
        <v>276</v>
      </c>
      <c r="B164" s="1" t="s">
        <v>277</v>
      </c>
      <c r="C164" s="31">
        <v>11.1</v>
      </c>
      <c r="D164" s="1"/>
      <c r="E164" s="8">
        <v>8</v>
      </c>
      <c r="F164" s="8">
        <v>8</v>
      </c>
      <c r="G164" s="8">
        <v>8</v>
      </c>
    </row>
    <row r="165" spans="1:7" ht="31.5" hidden="1" x14ac:dyDescent="0.2">
      <c r="A165" s="32" t="s">
        <v>278</v>
      </c>
      <c r="B165" s="1" t="s">
        <v>279</v>
      </c>
      <c r="C165" s="31">
        <v>464.8</v>
      </c>
      <c r="D165" s="1"/>
      <c r="E165" s="8">
        <v>552.9</v>
      </c>
      <c r="F165" s="8">
        <v>556.70000000000005</v>
      </c>
      <c r="G165" s="8">
        <v>556.9</v>
      </c>
    </row>
    <row r="166" spans="1:7" ht="31.5" hidden="1" x14ac:dyDescent="0.2">
      <c r="A166" s="19" t="s">
        <v>509</v>
      </c>
      <c r="B166" s="20" t="s">
        <v>510</v>
      </c>
      <c r="C166" s="31">
        <v>0.1</v>
      </c>
      <c r="D166" s="1"/>
      <c r="E166" s="8"/>
      <c r="F166" s="8"/>
      <c r="G166" s="8"/>
    </row>
    <row r="167" spans="1:7" ht="41.25" hidden="1" customHeight="1" x14ac:dyDescent="0.2">
      <c r="A167" s="32" t="s">
        <v>280</v>
      </c>
      <c r="B167" s="1" t="s">
        <v>281</v>
      </c>
      <c r="C167" s="31">
        <v>1.6</v>
      </c>
      <c r="D167" s="1"/>
      <c r="E167" s="8">
        <v>1</v>
      </c>
      <c r="F167" s="8">
        <v>1</v>
      </c>
      <c r="G167" s="8">
        <v>1</v>
      </c>
    </row>
    <row r="168" spans="1:7" ht="37.5" hidden="1" customHeight="1" x14ac:dyDescent="0.2">
      <c r="A168" s="32" t="s">
        <v>282</v>
      </c>
      <c r="B168" s="1" t="s">
        <v>283</v>
      </c>
      <c r="C168" s="31">
        <f>C169</f>
        <v>27.2</v>
      </c>
      <c r="D168" s="1"/>
      <c r="E168" s="8">
        <v>29.2</v>
      </c>
      <c r="F168" s="8">
        <v>29.2</v>
      </c>
      <c r="G168" s="8">
        <v>29.2</v>
      </c>
    </row>
    <row r="169" spans="1:7" ht="111.75" hidden="1" customHeight="1" x14ac:dyDescent="0.2">
      <c r="A169" s="32" t="s">
        <v>284</v>
      </c>
      <c r="B169" s="1" t="s">
        <v>285</v>
      </c>
      <c r="C169" s="31">
        <v>27.2</v>
      </c>
      <c r="D169" s="1"/>
      <c r="E169" s="8">
        <v>29.2</v>
      </c>
      <c r="F169" s="8">
        <v>29.2</v>
      </c>
      <c r="G169" s="8">
        <v>29.2</v>
      </c>
    </row>
    <row r="170" spans="1:7" ht="31.5" hidden="1" x14ac:dyDescent="0.2">
      <c r="A170" s="32" t="s">
        <v>286</v>
      </c>
      <c r="B170" s="1" t="s">
        <v>287</v>
      </c>
      <c r="C170" s="31">
        <f>C171</f>
        <v>151.30000000000001</v>
      </c>
      <c r="D170" s="1"/>
      <c r="E170" s="8">
        <v>64</v>
      </c>
      <c r="F170" s="8">
        <v>66.400000000000006</v>
      </c>
      <c r="G170" s="8">
        <v>68.900000000000006</v>
      </c>
    </row>
    <row r="171" spans="1:7" ht="63" hidden="1" x14ac:dyDescent="0.2">
      <c r="A171" s="32" t="s">
        <v>288</v>
      </c>
      <c r="B171" s="1" t="s">
        <v>289</v>
      </c>
      <c r="C171" s="31">
        <v>151.30000000000001</v>
      </c>
      <c r="D171" s="1"/>
      <c r="E171" s="8">
        <v>64</v>
      </c>
      <c r="F171" s="8">
        <v>66.400000000000006</v>
      </c>
      <c r="G171" s="8">
        <v>68.900000000000006</v>
      </c>
    </row>
    <row r="172" spans="1:7" ht="15.75" hidden="1" x14ac:dyDescent="0.2">
      <c r="A172" s="32" t="s">
        <v>290</v>
      </c>
      <c r="B172" s="1" t="s">
        <v>291</v>
      </c>
      <c r="C172" s="31">
        <f>C173</f>
        <v>20071.5</v>
      </c>
      <c r="D172" s="1"/>
      <c r="E172" s="8">
        <v>43953.7</v>
      </c>
      <c r="F172" s="8">
        <v>44771.7</v>
      </c>
      <c r="G172" s="8">
        <v>45280</v>
      </c>
    </row>
    <row r="173" spans="1:7" ht="31.5" hidden="1" x14ac:dyDescent="0.2">
      <c r="A173" s="32" t="s">
        <v>292</v>
      </c>
      <c r="B173" s="1" t="s">
        <v>293</v>
      </c>
      <c r="C173" s="31">
        <v>20071.5</v>
      </c>
      <c r="D173" s="1"/>
      <c r="E173" s="8">
        <v>43953.7</v>
      </c>
      <c r="F173" s="8">
        <v>44771.7</v>
      </c>
      <c r="G173" s="8">
        <v>45280</v>
      </c>
    </row>
    <row r="174" spans="1:7" ht="15.75" hidden="1" x14ac:dyDescent="0.2">
      <c r="A174" s="29" t="s">
        <v>294</v>
      </c>
      <c r="B174" s="2" t="s">
        <v>295</v>
      </c>
      <c r="C174" s="27">
        <f>C175+C177</f>
        <v>230298.7</v>
      </c>
      <c r="D174" s="30">
        <v>821061.5</v>
      </c>
      <c r="E174" s="28">
        <v>2442713.4</v>
      </c>
      <c r="F174" s="28">
        <v>2629385.2000000002</v>
      </c>
      <c r="G174" s="28">
        <v>2716855.1</v>
      </c>
    </row>
    <row r="175" spans="1:7" ht="41.25" hidden="1" customHeight="1" x14ac:dyDescent="0.2">
      <c r="A175" s="32" t="s">
        <v>296</v>
      </c>
      <c r="B175" s="1" t="s">
        <v>297</v>
      </c>
      <c r="C175" s="31">
        <f>C176</f>
        <v>5972.5</v>
      </c>
      <c r="D175" s="1"/>
      <c r="E175" s="8">
        <v>6236.2</v>
      </c>
      <c r="F175" s="8">
        <v>6361.8</v>
      </c>
      <c r="G175" s="8">
        <v>6488.9</v>
      </c>
    </row>
    <row r="176" spans="1:7" ht="53.25" hidden="1" customHeight="1" x14ac:dyDescent="0.2">
      <c r="A176" s="32" t="s">
        <v>298</v>
      </c>
      <c r="B176" s="1" t="s">
        <v>299</v>
      </c>
      <c r="C176" s="31">
        <v>5972.5</v>
      </c>
      <c r="D176" s="1"/>
      <c r="E176" s="8">
        <v>6236.2</v>
      </c>
      <c r="F176" s="8">
        <v>6361.8</v>
      </c>
      <c r="G176" s="8">
        <v>6488.9</v>
      </c>
    </row>
    <row r="177" spans="1:7" ht="15.75" hidden="1" x14ac:dyDescent="0.2">
      <c r="A177" s="32" t="s">
        <v>300</v>
      </c>
      <c r="B177" s="1" t="s">
        <v>301</v>
      </c>
      <c r="C177" s="31">
        <f>C178</f>
        <v>224326.2</v>
      </c>
      <c r="D177" s="1"/>
      <c r="E177" s="8">
        <v>2436477.2000000002</v>
      </c>
      <c r="F177" s="8">
        <v>2623023.4</v>
      </c>
      <c r="G177" s="8">
        <v>2710366.2</v>
      </c>
    </row>
    <row r="178" spans="1:7" ht="31.5" hidden="1" x14ac:dyDescent="0.2">
      <c r="A178" s="32" t="s">
        <v>302</v>
      </c>
      <c r="B178" s="1" t="s">
        <v>303</v>
      </c>
      <c r="C178" s="31">
        <v>224326.2</v>
      </c>
      <c r="D178" s="1"/>
      <c r="E178" s="8">
        <v>2436477.2000000002</v>
      </c>
      <c r="F178" s="8">
        <v>2623023.4</v>
      </c>
      <c r="G178" s="8">
        <v>2710366.2</v>
      </c>
    </row>
    <row r="179" spans="1:7" ht="31.5" x14ac:dyDescent="0.2">
      <c r="A179" s="29" t="s">
        <v>304</v>
      </c>
      <c r="B179" s="2" t="s">
        <v>305</v>
      </c>
      <c r="C179" s="28">
        <f>C180+C182+C188</f>
        <v>1478.8</v>
      </c>
      <c r="D179" s="28">
        <v>2433.5</v>
      </c>
      <c r="E179" s="28">
        <v>540.20000000000005</v>
      </c>
      <c r="F179" s="28">
        <v>576</v>
      </c>
      <c r="G179" s="28">
        <v>583.20000000000005</v>
      </c>
    </row>
    <row r="180" spans="1:7" ht="15.75" hidden="1" x14ac:dyDescent="0.2">
      <c r="A180" s="29" t="s">
        <v>306</v>
      </c>
      <c r="B180" s="2" t="s">
        <v>307</v>
      </c>
      <c r="C180" s="2">
        <v>0</v>
      </c>
      <c r="D180" s="2"/>
      <c r="E180" s="28">
        <v>321.10000000000002</v>
      </c>
      <c r="F180" s="28">
        <v>339.6</v>
      </c>
      <c r="G180" s="28">
        <v>339.6</v>
      </c>
    </row>
    <row r="181" spans="1:7" ht="31.5" hidden="1" x14ac:dyDescent="0.2">
      <c r="A181" s="32" t="s">
        <v>308</v>
      </c>
      <c r="B181" s="1" t="s">
        <v>309</v>
      </c>
      <c r="C181" s="1">
        <v>0</v>
      </c>
      <c r="D181" s="1"/>
      <c r="E181" s="8">
        <v>321.10000000000002</v>
      </c>
      <c r="F181" s="8">
        <v>339.6</v>
      </c>
      <c r="G181" s="8">
        <v>339.6</v>
      </c>
    </row>
    <row r="182" spans="1:7" ht="113.25" hidden="1" customHeight="1" x14ac:dyDescent="0.2">
      <c r="A182" s="29" t="s">
        <v>310</v>
      </c>
      <c r="B182" s="2" t="s">
        <v>311</v>
      </c>
      <c r="C182" s="27">
        <f>C183+C186</f>
        <v>502</v>
      </c>
      <c r="D182" s="2"/>
      <c r="E182" s="28">
        <v>219.1</v>
      </c>
      <c r="F182" s="28">
        <v>236.4</v>
      </c>
      <c r="G182" s="28">
        <v>243.6</v>
      </c>
    </row>
    <row r="183" spans="1:7" ht="113.25" hidden="1" customHeight="1" x14ac:dyDescent="0.2">
      <c r="A183" s="19" t="s">
        <v>511</v>
      </c>
      <c r="B183" s="20" t="s">
        <v>513</v>
      </c>
      <c r="C183" s="31">
        <f>C184+C185</f>
        <v>294.5</v>
      </c>
      <c r="D183" s="2"/>
      <c r="E183" s="28"/>
      <c r="F183" s="28"/>
      <c r="G183" s="28"/>
    </row>
    <row r="184" spans="1:7" ht="113.25" hidden="1" customHeight="1" x14ac:dyDescent="0.2">
      <c r="A184" s="19" t="s">
        <v>512</v>
      </c>
      <c r="B184" s="20" t="s">
        <v>514</v>
      </c>
      <c r="C184" s="31">
        <v>294.5</v>
      </c>
      <c r="D184" s="2"/>
      <c r="E184" s="28"/>
      <c r="F184" s="28"/>
      <c r="G184" s="28"/>
    </row>
    <row r="185" spans="1:7" ht="110.25" hidden="1" x14ac:dyDescent="0.2">
      <c r="A185" s="32" t="s">
        <v>312</v>
      </c>
      <c r="B185" s="1" t="s">
        <v>313</v>
      </c>
      <c r="C185" s="31">
        <v>0</v>
      </c>
      <c r="D185" s="1"/>
      <c r="E185" s="8">
        <v>219.1</v>
      </c>
      <c r="F185" s="8">
        <v>236.4</v>
      </c>
      <c r="G185" s="8">
        <v>243.6</v>
      </c>
    </row>
    <row r="186" spans="1:7" ht="94.5" hidden="1" x14ac:dyDescent="0.2">
      <c r="A186" s="32" t="s">
        <v>314</v>
      </c>
      <c r="B186" s="1" t="s">
        <v>315</v>
      </c>
      <c r="C186" s="31">
        <f>C187</f>
        <v>207.5</v>
      </c>
      <c r="D186" s="1"/>
      <c r="E186" s="8">
        <v>215.1</v>
      </c>
      <c r="F186" s="8">
        <v>232.4</v>
      </c>
      <c r="G186" s="8">
        <v>239.6</v>
      </c>
    </row>
    <row r="187" spans="1:7" ht="110.25" hidden="1" x14ac:dyDescent="0.2">
      <c r="A187" s="32" t="s">
        <v>316</v>
      </c>
      <c r="B187" s="1" t="s">
        <v>317</v>
      </c>
      <c r="C187" s="31">
        <v>207.5</v>
      </c>
      <c r="D187" s="1"/>
      <c r="E187" s="8">
        <v>4</v>
      </c>
      <c r="F187" s="8">
        <v>4</v>
      </c>
      <c r="G187" s="8">
        <v>4</v>
      </c>
    </row>
    <row r="188" spans="1:7" ht="31.5" hidden="1" x14ac:dyDescent="0.2">
      <c r="A188" s="6" t="s">
        <v>515</v>
      </c>
      <c r="B188" s="7" t="s">
        <v>516</v>
      </c>
      <c r="C188" s="27">
        <f>C189</f>
        <v>976.8</v>
      </c>
      <c r="D188" s="1"/>
      <c r="E188" s="8"/>
      <c r="F188" s="8"/>
      <c r="G188" s="8"/>
    </row>
    <row r="189" spans="1:7" ht="47.25" hidden="1" x14ac:dyDescent="0.2">
      <c r="A189" s="19" t="s">
        <v>517</v>
      </c>
      <c r="B189" s="20" t="s">
        <v>519</v>
      </c>
      <c r="C189" s="31">
        <f>C190</f>
        <v>976.8</v>
      </c>
      <c r="D189" s="1"/>
      <c r="E189" s="8"/>
      <c r="F189" s="8"/>
      <c r="G189" s="8"/>
    </row>
    <row r="190" spans="1:7" ht="63" hidden="1" x14ac:dyDescent="0.2">
      <c r="A190" s="19" t="s">
        <v>518</v>
      </c>
      <c r="B190" s="20" t="s">
        <v>520</v>
      </c>
      <c r="C190" s="31">
        <v>976.8</v>
      </c>
      <c r="D190" s="1"/>
      <c r="E190" s="8"/>
      <c r="F190" s="8"/>
      <c r="G190" s="8"/>
    </row>
    <row r="191" spans="1:7" ht="15.75" x14ac:dyDescent="0.2">
      <c r="A191" s="29" t="s">
        <v>318</v>
      </c>
      <c r="B191" s="2" t="s">
        <v>319</v>
      </c>
      <c r="C191" s="27">
        <f>C192</f>
        <v>6293.2</v>
      </c>
      <c r="D191" s="28">
        <v>6243.8</v>
      </c>
      <c r="E191" s="28">
        <v>6512.4</v>
      </c>
      <c r="F191" s="28">
        <v>6561.9</v>
      </c>
      <c r="G191" s="28">
        <v>6598.6</v>
      </c>
    </row>
    <row r="192" spans="1:7" ht="56.25" hidden="1" customHeight="1" x14ac:dyDescent="0.2">
      <c r="A192" s="29" t="s">
        <v>320</v>
      </c>
      <c r="B192" s="2" t="s">
        <v>321</v>
      </c>
      <c r="C192" s="27">
        <f>C193</f>
        <v>6293.2</v>
      </c>
      <c r="D192" s="2"/>
      <c r="E192" s="28">
        <v>6512.4</v>
      </c>
      <c r="F192" s="28">
        <v>6561.9</v>
      </c>
      <c r="G192" s="28">
        <v>6598.6</v>
      </c>
    </row>
    <row r="193" spans="1:7" ht="56.25" hidden="1" customHeight="1" x14ac:dyDescent="0.2">
      <c r="A193" s="32" t="s">
        <v>322</v>
      </c>
      <c r="B193" s="1" t="s">
        <v>323</v>
      </c>
      <c r="C193" s="31">
        <v>6293.2</v>
      </c>
      <c r="D193" s="1"/>
      <c r="E193" s="8">
        <v>6512.4</v>
      </c>
      <c r="F193" s="8">
        <v>6561.9</v>
      </c>
      <c r="G193" s="8">
        <v>6598.6</v>
      </c>
    </row>
    <row r="194" spans="1:7" ht="15.75" x14ac:dyDescent="0.2">
      <c r="A194" s="29" t="s">
        <v>324</v>
      </c>
      <c r="B194" s="2" t="s">
        <v>325</v>
      </c>
      <c r="C194" s="30">
        <v>681368.7</v>
      </c>
      <c r="D194" s="30">
        <v>742691.9</v>
      </c>
      <c r="E194" s="28">
        <v>905060.7</v>
      </c>
      <c r="F194" s="28">
        <v>907398.1</v>
      </c>
      <c r="G194" s="28">
        <v>905223.9</v>
      </c>
    </row>
    <row r="195" spans="1:7" ht="47.25" hidden="1" x14ac:dyDescent="0.2">
      <c r="A195" s="29" t="s">
        <v>326</v>
      </c>
      <c r="B195" s="2" t="s">
        <v>327</v>
      </c>
      <c r="C195" s="2">
        <v>0</v>
      </c>
      <c r="D195" s="2"/>
      <c r="E195" s="28">
        <v>875685.6</v>
      </c>
      <c r="F195" s="28">
        <v>877719.9</v>
      </c>
      <c r="G195" s="28">
        <v>875392</v>
      </c>
    </row>
    <row r="196" spans="1:7" ht="63" hidden="1" x14ac:dyDescent="0.2">
      <c r="A196" s="32" t="s">
        <v>328</v>
      </c>
      <c r="B196" s="1" t="s">
        <v>329</v>
      </c>
      <c r="C196" s="1"/>
      <c r="D196" s="1"/>
      <c r="E196" s="8">
        <v>352.9</v>
      </c>
      <c r="F196" s="8">
        <v>352.9</v>
      </c>
      <c r="G196" s="8">
        <v>352.9</v>
      </c>
    </row>
    <row r="197" spans="1:7" ht="78.75" hidden="1" x14ac:dyDescent="0.2">
      <c r="A197" s="32" t="s">
        <v>330</v>
      </c>
      <c r="B197" s="1" t="s">
        <v>331</v>
      </c>
      <c r="C197" s="1"/>
      <c r="D197" s="1"/>
      <c r="E197" s="8">
        <v>352.9</v>
      </c>
      <c r="F197" s="8">
        <v>352.9</v>
      </c>
      <c r="G197" s="8">
        <v>352.9</v>
      </c>
    </row>
    <row r="198" spans="1:7" ht="90" hidden="1" customHeight="1" x14ac:dyDescent="0.2">
      <c r="A198" s="32" t="s">
        <v>332</v>
      </c>
      <c r="B198" s="1" t="s">
        <v>333</v>
      </c>
      <c r="C198" s="1"/>
      <c r="D198" s="1"/>
      <c r="E198" s="8">
        <v>876.7</v>
      </c>
      <c r="F198" s="8">
        <v>876.7</v>
      </c>
      <c r="G198" s="8">
        <v>876.7</v>
      </c>
    </row>
    <row r="199" spans="1:7" ht="94.5" hidden="1" x14ac:dyDescent="0.2">
      <c r="A199" s="32" t="s">
        <v>334</v>
      </c>
      <c r="B199" s="1" t="s">
        <v>335</v>
      </c>
      <c r="C199" s="1"/>
      <c r="D199" s="1"/>
      <c r="E199" s="8">
        <v>876.7</v>
      </c>
      <c r="F199" s="8">
        <v>876.7</v>
      </c>
      <c r="G199" s="8">
        <v>876.7</v>
      </c>
    </row>
    <row r="200" spans="1:7" ht="74.25" hidden="1" customHeight="1" x14ac:dyDescent="0.2">
      <c r="A200" s="32" t="s">
        <v>336</v>
      </c>
      <c r="B200" s="1" t="s">
        <v>337</v>
      </c>
      <c r="C200" s="1"/>
      <c r="D200" s="1"/>
      <c r="E200" s="8">
        <v>5693.7</v>
      </c>
      <c r="F200" s="8">
        <v>5697.7</v>
      </c>
      <c r="G200" s="8">
        <v>5702.7</v>
      </c>
    </row>
    <row r="201" spans="1:7" ht="94.5" hidden="1" x14ac:dyDescent="0.2">
      <c r="A201" s="32" t="s">
        <v>338</v>
      </c>
      <c r="B201" s="1" t="s">
        <v>339</v>
      </c>
      <c r="C201" s="1"/>
      <c r="D201" s="1"/>
      <c r="E201" s="8">
        <v>5179</v>
      </c>
      <c r="F201" s="8">
        <v>5183</v>
      </c>
      <c r="G201" s="8">
        <v>5188</v>
      </c>
    </row>
    <row r="202" spans="1:7" ht="78.75" hidden="1" x14ac:dyDescent="0.2">
      <c r="A202" s="32" t="s">
        <v>340</v>
      </c>
      <c r="B202" s="1" t="s">
        <v>341</v>
      </c>
      <c r="C202" s="1"/>
      <c r="D202" s="1"/>
      <c r="E202" s="8">
        <v>514.70000000000005</v>
      </c>
      <c r="F202" s="8">
        <v>514.70000000000005</v>
      </c>
      <c r="G202" s="8">
        <v>514.70000000000005</v>
      </c>
    </row>
    <row r="203" spans="1:7" ht="63" hidden="1" x14ac:dyDescent="0.2">
      <c r="A203" s="32" t="s">
        <v>342</v>
      </c>
      <c r="B203" s="1" t="s">
        <v>343</v>
      </c>
      <c r="C203" s="1"/>
      <c r="D203" s="1"/>
      <c r="E203" s="8">
        <v>8855.4</v>
      </c>
      <c r="F203" s="8">
        <v>8856.6</v>
      </c>
      <c r="G203" s="8">
        <v>9002.1</v>
      </c>
    </row>
    <row r="204" spans="1:7" ht="110.25" hidden="1" x14ac:dyDescent="0.2">
      <c r="A204" s="32" t="s">
        <v>344</v>
      </c>
      <c r="B204" s="1" t="s">
        <v>345</v>
      </c>
      <c r="C204" s="1"/>
      <c r="D204" s="1"/>
      <c r="E204" s="8">
        <v>8546</v>
      </c>
      <c r="F204" s="8">
        <v>8547.2000000000007</v>
      </c>
      <c r="G204" s="8">
        <v>8692.7000000000007</v>
      </c>
    </row>
    <row r="205" spans="1:7" ht="94.5" hidden="1" x14ac:dyDescent="0.2">
      <c r="A205" s="32" t="s">
        <v>346</v>
      </c>
      <c r="B205" s="1" t="s">
        <v>347</v>
      </c>
      <c r="C205" s="1"/>
      <c r="D205" s="1"/>
      <c r="E205" s="8">
        <v>309.39999999999998</v>
      </c>
      <c r="F205" s="8">
        <v>309.39999999999998</v>
      </c>
      <c r="G205" s="8">
        <v>309.39999999999998</v>
      </c>
    </row>
    <row r="206" spans="1:7" ht="75.75" hidden="1" customHeight="1" x14ac:dyDescent="0.2">
      <c r="A206" s="32" t="s">
        <v>348</v>
      </c>
      <c r="B206" s="1" t="s">
        <v>349</v>
      </c>
      <c r="C206" s="1"/>
      <c r="D206" s="1"/>
      <c r="E206" s="8">
        <v>817.8</v>
      </c>
      <c r="F206" s="8">
        <v>721.5</v>
      </c>
      <c r="G206" s="8">
        <v>756.4</v>
      </c>
    </row>
    <row r="207" spans="1:7" ht="94.5" hidden="1" x14ac:dyDescent="0.2">
      <c r="A207" s="32" t="s">
        <v>350</v>
      </c>
      <c r="B207" s="1" t="s">
        <v>351</v>
      </c>
      <c r="C207" s="1"/>
      <c r="D207" s="1"/>
      <c r="E207" s="8">
        <v>808.8</v>
      </c>
      <c r="F207" s="8">
        <v>712.5</v>
      </c>
      <c r="G207" s="8">
        <v>747.4</v>
      </c>
    </row>
    <row r="208" spans="1:7" ht="78.75" hidden="1" x14ac:dyDescent="0.2">
      <c r="A208" s="32" t="s">
        <v>352</v>
      </c>
      <c r="B208" s="1" t="s">
        <v>353</v>
      </c>
      <c r="C208" s="1"/>
      <c r="D208" s="1"/>
      <c r="E208" s="8">
        <v>9</v>
      </c>
      <c r="F208" s="8">
        <v>9</v>
      </c>
      <c r="G208" s="8">
        <v>9</v>
      </c>
    </row>
    <row r="209" spans="1:7" ht="78" hidden="1" customHeight="1" x14ac:dyDescent="0.2">
      <c r="A209" s="32" t="s">
        <v>354</v>
      </c>
      <c r="B209" s="1" t="s">
        <v>355</v>
      </c>
      <c r="C209" s="1"/>
      <c r="D209" s="1"/>
      <c r="E209" s="8">
        <v>3</v>
      </c>
      <c r="F209" s="8">
        <v>3</v>
      </c>
      <c r="G209" s="8">
        <v>3</v>
      </c>
    </row>
    <row r="210" spans="1:7" ht="100.5" hidden="1" customHeight="1" x14ac:dyDescent="0.2">
      <c r="A210" s="32" t="s">
        <v>356</v>
      </c>
      <c r="B210" s="1" t="s">
        <v>357</v>
      </c>
      <c r="C210" s="1"/>
      <c r="D210" s="1"/>
      <c r="E210" s="8">
        <v>3</v>
      </c>
      <c r="F210" s="8">
        <v>3</v>
      </c>
      <c r="G210" s="8">
        <v>3</v>
      </c>
    </row>
    <row r="211" spans="1:7" ht="47.25" hidden="1" x14ac:dyDescent="0.2">
      <c r="A211" s="32" t="s">
        <v>358</v>
      </c>
      <c r="B211" s="1" t="s">
        <v>359</v>
      </c>
      <c r="C211" s="1"/>
      <c r="D211" s="1"/>
      <c r="E211" s="8">
        <v>57.7</v>
      </c>
      <c r="F211" s="8">
        <v>57.7</v>
      </c>
      <c r="G211" s="8">
        <v>57.7</v>
      </c>
    </row>
    <row r="212" spans="1:7" ht="94.5" hidden="1" x14ac:dyDescent="0.2">
      <c r="A212" s="32" t="s">
        <v>360</v>
      </c>
      <c r="B212" s="1" t="s">
        <v>361</v>
      </c>
      <c r="C212" s="1"/>
      <c r="D212" s="1"/>
      <c r="E212" s="8">
        <v>4</v>
      </c>
      <c r="F212" s="8">
        <v>4</v>
      </c>
      <c r="G212" s="8">
        <v>4</v>
      </c>
    </row>
    <row r="213" spans="1:7" ht="78.75" hidden="1" x14ac:dyDescent="0.2">
      <c r="A213" s="32" t="s">
        <v>362</v>
      </c>
      <c r="B213" s="1" t="s">
        <v>363</v>
      </c>
      <c r="C213" s="1"/>
      <c r="D213" s="1"/>
      <c r="E213" s="8">
        <v>53.7</v>
      </c>
      <c r="F213" s="8">
        <v>53.7</v>
      </c>
      <c r="G213" s="8">
        <v>53.7</v>
      </c>
    </row>
    <row r="214" spans="1:7" ht="75.75" hidden="1" customHeight="1" x14ac:dyDescent="0.2">
      <c r="A214" s="32" t="s">
        <v>364</v>
      </c>
      <c r="B214" s="1" t="s">
        <v>365</v>
      </c>
      <c r="C214" s="1"/>
      <c r="D214" s="1"/>
      <c r="E214" s="8">
        <v>824171.2</v>
      </c>
      <c r="F214" s="8">
        <v>824173.9</v>
      </c>
      <c r="G214" s="8">
        <v>824166.1</v>
      </c>
    </row>
    <row r="215" spans="1:7" ht="108" hidden="1" customHeight="1" x14ac:dyDescent="0.2">
      <c r="A215" s="32" t="s">
        <v>366</v>
      </c>
      <c r="B215" s="1" t="s">
        <v>367</v>
      </c>
      <c r="C215" s="1"/>
      <c r="D215" s="1"/>
      <c r="E215" s="8">
        <v>801351.5</v>
      </c>
      <c r="F215" s="8">
        <v>801359</v>
      </c>
      <c r="G215" s="8">
        <v>801353.6</v>
      </c>
    </row>
    <row r="216" spans="1:7" ht="94.5" hidden="1" x14ac:dyDescent="0.2">
      <c r="A216" s="32" t="s">
        <v>368</v>
      </c>
      <c r="B216" s="1" t="s">
        <v>369</v>
      </c>
      <c r="C216" s="1"/>
      <c r="D216" s="1"/>
      <c r="E216" s="8">
        <v>129.19999999999999</v>
      </c>
      <c r="F216" s="8">
        <v>124.4</v>
      </c>
      <c r="G216" s="8">
        <v>122</v>
      </c>
    </row>
    <row r="217" spans="1:7" ht="78.75" hidden="1" x14ac:dyDescent="0.2">
      <c r="A217" s="32" t="s">
        <v>370</v>
      </c>
      <c r="B217" s="1" t="s">
        <v>371</v>
      </c>
      <c r="C217" s="1"/>
      <c r="D217" s="1"/>
      <c r="E217" s="8">
        <v>22690.5</v>
      </c>
      <c r="F217" s="8">
        <v>22690.5</v>
      </c>
      <c r="G217" s="8">
        <v>22690.5</v>
      </c>
    </row>
    <row r="218" spans="1:7" ht="63" hidden="1" x14ac:dyDescent="0.2">
      <c r="A218" s="32" t="s">
        <v>372</v>
      </c>
      <c r="B218" s="1" t="s">
        <v>373</v>
      </c>
      <c r="C218" s="1"/>
      <c r="D218" s="1"/>
      <c r="E218" s="8">
        <v>500.8</v>
      </c>
      <c r="F218" s="8">
        <v>605.79999999999995</v>
      </c>
      <c r="G218" s="8">
        <v>500.8</v>
      </c>
    </row>
    <row r="219" spans="1:7" ht="94.5" hidden="1" x14ac:dyDescent="0.2">
      <c r="A219" s="32" t="s">
        <v>374</v>
      </c>
      <c r="B219" s="1" t="s">
        <v>375</v>
      </c>
      <c r="C219" s="1"/>
      <c r="D219" s="1"/>
      <c r="E219" s="8">
        <v>305</v>
      </c>
      <c r="F219" s="8">
        <v>410</v>
      </c>
      <c r="G219" s="8">
        <v>305</v>
      </c>
    </row>
    <row r="220" spans="1:7" ht="78.75" hidden="1" x14ac:dyDescent="0.2">
      <c r="A220" s="32" t="s">
        <v>376</v>
      </c>
      <c r="B220" s="1" t="s">
        <v>377</v>
      </c>
      <c r="C220" s="1"/>
      <c r="D220" s="1"/>
      <c r="E220" s="8">
        <v>195.8</v>
      </c>
      <c r="F220" s="8">
        <v>195.8</v>
      </c>
      <c r="G220" s="8">
        <v>195.8</v>
      </c>
    </row>
    <row r="221" spans="1:7" ht="96" hidden="1" customHeight="1" x14ac:dyDescent="0.2">
      <c r="A221" s="32" t="s">
        <v>378</v>
      </c>
      <c r="B221" s="1" t="s">
        <v>379</v>
      </c>
      <c r="C221" s="1"/>
      <c r="D221" s="1"/>
      <c r="E221" s="8">
        <v>19975.099999999999</v>
      </c>
      <c r="F221" s="8">
        <v>21382.1</v>
      </c>
      <c r="G221" s="8">
        <v>19675.099999999999</v>
      </c>
    </row>
    <row r="222" spans="1:7" ht="110.25" hidden="1" x14ac:dyDescent="0.2">
      <c r="A222" s="32" t="s">
        <v>380</v>
      </c>
      <c r="B222" s="1" t="s">
        <v>381</v>
      </c>
      <c r="C222" s="1"/>
      <c r="D222" s="1"/>
      <c r="E222" s="8">
        <v>16589</v>
      </c>
      <c r="F222" s="8">
        <v>17996</v>
      </c>
      <c r="G222" s="8">
        <v>16289</v>
      </c>
    </row>
    <row r="223" spans="1:7" ht="94.5" hidden="1" x14ac:dyDescent="0.2">
      <c r="A223" s="32" t="s">
        <v>382</v>
      </c>
      <c r="B223" s="1" t="s">
        <v>383</v>
      </c>
      <c r="C223" s="1"/>
      <c r="D223" s="1"/>
      <c r="E223" s="8">
        <v>3386.1</v>
      </c>
      <c r="F223" s="8">
        <v>3386.1</v>
      </c>
      <c r="G223" s="8">
        <v>3386.1</v>
      </c>
    </row>
    <row r="224" spans="1:7" ht="63" hidden="1" x14ac:dyDescent="0.2">
      <c r="A224" s="32" t="s">
        <v>384</v>
      </c>
      <c r="B224" s="1" t="s">
        <v>385</v>
      </c>
      <c r="C224" s="1"/>
      <c r="D224" s="1"/>
      <c r="E224" s="8">
        <v>916.3</v>
      </c>
      <c r="F224" s="8">
        <v>926.3</v>
      </c>
      <c r="G224" s="8">
        <v>916.3</v>
      </c>
    </row>
    <row r="225" spans="1:7" ht="126" hidden="1" x14ac:dyDescent="0.2">
      <c r="A225" s="32" t="s">
        <v>386</v>
      </c>
      <c r="B225" s="1" t="s">
        <v>387</v>
      </c>
      <c r="C225" s="1"/>
      <c r="D225" s="1"/>
      <c r="E225" s="8">
        <v>493.6</v>
      </c>
      <c r="F225" s="8">
        <v>493.6</v>
      </c>
      <c r="G225" s="8">
        <v>493.6</v>
      </c>
    </row>
    <row r="226" spans="1:7" ht="220.5" hidden="1" x14ac:dyDescent="0.2">
      <c r="A226" s="32" t="s">
        <v>388</v>
      </c>
      <c r="B226" s="1" t="s">
        <v>389</v>
      </c>
      <c r="C226" s="1"/>
      <c r="D226" s="1"/>
      <c r="E226" s="8">
        <v>422.7</v>
      </c>
      <c r="F226" s="8">
        <v>432.7</v>
      </c>
      <c r="G226" s="8">
        <v>422.7</v>
      </c>
    </row>
    <row r="227" spans="1:7" ht="79.5" hidden="1" customHeight="1" x14ac:dyDescent="0.2">
      <c r="A227" s="32" t="s">
        <v>390</v>
      </c>
      <c r="B227" s="1" t="s">
        <v>391</v>
      </c>
      <c r="C227" s="1"/>
      <c r="D227" s="1"/>
      <c r="E227" s="8">
        <v>211.3</v>
      </c>
      <c r="F227" s="8">
        <v>211.3</v>
      </c>
      <c r="G227" s="8">
        <v>211.3</v>
      </c>
    </row>
    <row r="228" spans="1:7" ht="78.75" hidden="1" x14ac:dyDescent="0.2">
      <c r="A228" s="32" t="s">
        <v>392</v>
      </c>
      <c r="B228" s="1" t="s">
        <v>393</v>
      </c>
      <c r="C228" s="1"/>
      <c r="D228" s="1"/>
      <c r="E228" s="8">
        <v>211.3</v>
      </c>
      <c r="F228" s="8">
        <v>211.3</v>
      </c>
      <c r="G228" s="8">
        <v>211.3</v>
      </c>
    </row>
    <row r="229" spans="1:7" ht="94.5" hidden="1" x14ac:dyDescent="0.2">
      <c r="A229" s="32" t="s">
        <v>394</v>
      </c>
      <c r="B229" s="1" t="s">
        <v>395</v>
      </c>
      <c r="C229" s="1"/>
      <c r="D229" s="1"/>
      <c r="E229" s="8">
        <v>2</v>
      </c>
      <c r="F229" s="8">
        <v>2</v>
      </c>
      <c r="G229" s="8">
        <v>2</v>
      </c>
    </row>
    <row r="230" spans="1:7" ht="126" hidden="1" x14ac:dyDescent="0.2">
      <c r="A230" s="32" t="s">
        <v>396</v>
      </c>
      <c r="B230" s="1" t="s">
        <v>397</v>
      </c>
      <c r="C230" s="1"/>
      <c r="D230" s="1"/>
      <c r="E230" s="8">
        <v>2</v>
      </c>
      <c r="F230" s="8">
        <v>2</v>
      </c>
      <c r="G230" s="8">
        <v>2</v>
      </c>
    </row>
    <row r="231" spans="1:7" ht="63" hidden="1" x14ac:dyDescent="0.2">
      <c r="A231" s="32" t="s">
        <v>398</v>
      </c>
      <c r="B231" s="1" t="s">
        <v>399</v>
      </c>
      <c r="C231" s="1"/>
      <c r="D231" s="1"/>
      <c r="E231" s="8">
        <v>10699.9</v>
      </c>
      <c r="F231" s="8">
        <v>11261.6</v>
      </c>
      <c r="G231" s="8">
        <v>10613.1</v>
      </c>
    </row>
    <row r="232" spans="1:7" ht="94.5" hidden="1" x14ac:dyDescent="0.2">
      <c r="A232" s="32" t="s">
        <v>400</v>
      </c>
      <c r="B232" s="1" t="s">
        <v>401</v>
      </c>
      <c r="C232" s="1"/>
      <c r="D232" s="1"/>
      <c r="E232" s="8">
        <v>1174.5</v>
      </c>
      <c r="F232" s="8">
        <v>1152.5</v>
      </c>
      <c r="G232" s="8">
        <v>1141.5</v>
      </c>
    </row>
    <row r="233" spans="1:7" ht="78.75" hidden="1" x14ac:dyDescent="0.2">
      <c r="A233" s="32" t="s">
        <v>402</v>
      </c>
      <c r="B233" s="1" t="s">
        <v>403</v>
      </c>
      <c r="C233" s="1"/>
      <c r="D233" s="1"/>
      <c r="E233" s="8">
        <v>9525.4</v>
      </c>
      <c r="F233" s="8">
        <v>10109.1</v>
      </c>
      <c r="G233" s="8">
        <v>9471.6</v>
      </c>
    </row>
    <row r="234" spans="1:7" ht="63" hidden="1" x14ac:dyDescent="0.2">
      <c r="A234" s="32" t="s">
        <v>404</v>
      </c>
      <c r="B234" s="1" t="s">
        <v>405</v>
      </c>
      <c r="C234" s="1"/>
      <c r="D234" s="1"/>
      <c r="E234" s="8">
        <v>2551.8000000000002</v>
      </c>
      <c r="F234" s="8">
        <v>2590.8000000000002</v>
      </c>
      <c r="G234" s="8">
        <v>2555.8000000000002</v>
      </c>
    </row>
    <row r="235" spans="1:7" ht="105.75" hidden="1" customHeight="1" x14ac:dyDescent="0.2">
      <c r="A235" s="32" t="s">
        <v>406</v>
      </c>
      <c r="B235" s="1" t="s">
        <v>407</v>
      </c>
      <c r="C235" s="1"/>
      <c r="D235" s="1"/>
      <c r="E235" s="8">
        <v>2551.8000000000002</v>
      </c>
      <c r="F235" s="8">
        <v>2590.8000000000002</v>
      </c>
      <c r="G235" s="8">
        <v>2555.8000000000002</v>
      </c>
    </row>
    <row r="236" spans="1:7" ht="110.25" hidden="1" x14ac:dyDescent="0.2">
      <c r="A236" s="32" t="s">
        <v>408</v>
      </c>
      <c r="B236" s="1" t="s">
        <v>409</v>
      </c>
      <c r="C236" s="2"/>
      <c r="D236" s="2"/>
      <c r="E236" s="28">
        <v>2940</v>
      </c>
      <c r="F236" s="28">
        <v>3130</v>
      </c>
      <c r="G236" s="28">
        <v>2940</v>
      </c>
    </row>
    <row r="237" spans="1:7" ht="157.5" hidden="1" x14ac:dyDescent="0.2">
      <c r="A237" s="32" t="s">
        <v>410</v>
      </c>
      <c r="B237" s="1" t="s">
        <v>411</v>
      </c>
      <c r="C237" s="1"/>
      <c r="D237" s="1"/>
      <c r="E237" s="8">
        <v>2940</v>
      </c>
      <c r="F237" s="8">
        <v>3130</v>
      </c>
      <c r="G237" s="8">
        <v>2940</v>
      </c>
    </row>
    <row r="238" spans="1:7" ht="54.75" hidden="1" customHeight="1" x14ac:dyDescent="0.2">
      <c r="A238" s="29" t="s">
        <v>412</v>
      </c>
      <c r="B238" s="2" t="s">
        <v>413</v>
      </c>
      <c r="C238" s="30">
        <v>1022.6</v>
      </c>
      <c r="D238" s="2"/>
      <c r="E238" s="28">
        <v>1729.5</v>
      </c>
      <c r="F238" s="28">
        <v>1625.5</v>
      </c>
      <c r="G238" s="28">
        <v>1791</v>
      </c>
    </row>
    <row r="239" spans="1:7" ht="54.75" hidden="1" customHeight="1" x14ac:dyDescent="0.2">
      <c r="A239" s="6" t="s">
        <v>521</v>
      </c>
      <c r="B239" s="7" t="s">
        <v>522</v>
      </c>
      <c r="C239" s="30">
        <v>0.3</v>
      </c>
      <c r="D239" s="2"/>
      <c r="E239" s="28"/>
      <c r="F239" s="28"/>
      <c r="G239" s="28"/>
    </row>
    <row r="240" spans="1:7" ht="63" hidden="1" x14ac:dyDescent="0.2">
      <c r="A240" s="32" t="s">
        <v>414</v>
      </c>
      <c r="B240" s="1" t="s">
        <v>415</v>
      </c>
      <c r="C240" s="1"/>
      <c r="D240" s="1"/>
      <c r="E240" s="8">
        <v>1729.5</v>
      </c>
      <c r="F240" s="8">
        <v>1625.5</v>
      </c>
      <c r="G240" s="8">
        <v>1791</v>
      </c>
    </row>
    <row r="241" spans="1:7" ht="138.75" hidden="1" customHeight="1" x14ac:dyDescent="0.2">
      <c r="A241" s="29" t="s">
        <v>416</v>
      </c>
      <c r="B241" s="2" t="s">
        <v>417</v>
      </c>
      <c r="C241" s="2"/>
      <c r="D241" s="30">
        <v>2258.5</v>
      </c>
      <c r="E241" s="28">
        <v>13903</v>
      </c>
      <c r="F241" s="28">
        <v>13893</v>
      </c>
      <c r="G241" s="28">
        <v>13925.1</v>
      </c>
    </row>
    <row r="242" spans="1:7" ht="83.25" hidden="1" customHeight="1" x14ac:dyDescent="0.2">
      <c r="A242" s="32" t="s">
        <v>418</v>
      </c>
      <c r="B242" s="1" t="s">
        <v>419</v>
      </c>
      <c r="C242" s="1"/>
      <c r="D242" s="1"/>
      <c r="E242" s="8">
        <v>10418.700000000001</v>
      </c>
      <c r="F242" s="8">
        <v>10418.700000000001</v>
      </c>
      <c r="G242" s="8">
        <v>10418.700000000001</v>
      </c>
    </row>
    <row r="243" spans="1:7" ht="111" hidden="1" customHeight="1" x14ac:dyDescent="0.2">
      <c r="A243" s="32" t="s">
        <v>420</v>
      </c>
      <c r="B243" s="1" t="s">
        <v>421</v>
      </c>
      <c r="C243" s="1"/>
      <c r="D243" s="1"/>
      <c r="E243" s="8">
        <v>10418.700000000001</v>
      </c>
      <c r="F243" s="8">
        <v>10418.700000000001</v>
      </c>
      <c r="G243" s="8">
        <v>10418.700000000001</v>
      </c>
    </row>
    <row r="244" spans="1:7" ht="78.75" hidden="1" x14ac:dyDescent="0.2">
      <c r="A244" s="32" t="s">
        <v>422</v>
      </c>
      <c r="B244" s="1" t="s">
        <v>423</v>
      </c>
      <c r="C244" s="1"/>
      <c r="D244" s="1"/>
      <c r="E244" s="8">
        <v>487.1</v>
      </c>
      <c r="F244" s="8">
        <v>554.79999999999995</v>
      </c>
      <c r="G244" s="8">
        <v>554.79999999999995</v>
      </c>
    </row>
    <row r="245" spans="1:7" ht="94.5" hidden="1" x14ac:dyDescent="0.2">
      <c r="A245" s="32" t="s">
        <v>424</v>
      </c>
      <c r="B245" s="1" t="s">
        <v>425</v>
      </c>
      <c r="C245" s="1"/>
      <c r="D245" s="1"/>
      <c r="E245" s="8">
        <v>487.1</v>
      </c>
      <c r="F245" s="8">
        <v>554.79999999999995</v>
      </c>
      <c r="G245" s="8">
        <v>554.79999999999995</v>
      </c>
    </row>
    <row r="246" spans="1:7" ht="63" hidden="1" x14ac:dyDescent="0.2">
      <c r="A246" s="32" t="s">
        <v>426</v>
      </c>
      <c r="B246" s="1" t="s">
        <v>427</v>
      </c>
      <c r="C246" s="1"/>
      <c r="D246" s="1"/>
      <c r="E246" s="8">
        <v>1.8</v>
      </c>
      <c r="F246" s="8">
        <v>1.8</v>
      </c>
      <c r="G246" s="8">
        <v>1.8</v>
      </c>
    </row>
    <row r="247" spans="1:7" ht="78.75" hidden="1" x14ac:dyDescent="0.2">
      <c r="A247" s="32" t="s">
        <v>428</v>
      </c>
      <c r="B247" s="1" t="s">
        <v>429</v>
      </c>
      <c r="C247" s="1"/>
      <c r="D247" s="1"/>
      <c r="E247" s="8">
        <v>1.8</v>
      </c>
      <c r="F247" s="8">
        <v>1.8</v>
      </c>
      <c r="G247" s="8">
        <v>1.8</v>
      </c>
    </row>
    <row r="248" spans="1:7" ht="78.75" hidden="1" x14ac:dyDescent="0.2">
      <c r="A248" s="32" t="s">
        <v>430</v>
      </c>
      <c r="B248" s="1" t="s">
        <v>431</v>
      </c>
      <c r="C248" s="1"/>
      <c r="D248" s="1"/>
      <c r="E248" s="8">
        <v>2995.4</v>
      </c>
      <c r="F248" s="8">
        <v>2917.7</v>
      </c>
      <c r="G248" s="8">
        <v>2949.8</v>
      </c>
    </row>
    <row r="249" spans="1:7" ht="78.75" hidden="1" x14ac:dyDescent="0.2">
      <c r="A249" s="32" t="s">
        <v>432</v>
      </c>
      <c r="B249" s="1" t="s">
        <v>433</v>
      </c>
      <c r="C249" s="1"/>
      <c r="D249" s="1"/>
      <c r="E249" s="8">
        <v>2995.4</v>
      </c>
      <c r="F249" s="8">
        <v>2917.7</v>
      </c>
      <c r="G249" s="8">
        <v>2949.8</v>
      </c>
    </row>
    <row r="250" spans="1:7" ht="39" hidden="1" customHeight="1" x14ac:dyDescent="0.2">
      <c r="A250" s="29" t="s">
        <v>434</v>
      </c>
      <c r="B250" s="2" t="s">
        <v>435</v>
      </c>
      <c r="C250" s="2"/>
      <c r="D250" s="2"/>
      <c r="E250" s="28">
        <v>4741.7</v>
      </c>
      <c r="F250" s="28">
        <v>4720.3</v>
      </c>
      <c r="G250" s="28">
        <v>4607.7</v>
      </c>
    </row>
    <row r="251" spans="1:7" ht="94.5" hidden="1" x14ac:dyDescent="0.2">
      <c r="A251" s="32" t="s">
        <v>436</v>
      </c>
      <c r="B251" s="1" t="s">
        <v>437</v>
      </c>
      <c r="C251" s="1"/>
      <c r="D251" s="1"/>
      <c r="E251" s="8">
        <v>423.5</v>
      </c>
      <c r="F251" s="8">
        <v>464.1</v>
      </c>
      <c r="G251" s="8">
        <v>409.8</v>
      </c>
    </row>
    <row r="252" spans="1:7" ht="47.25" hidden="1" x14ac:dyDescent="0.2">
      <c r="A252" s="32" t="s">
        <v>438</v>
      </c>
      <c r="B252" s="1" t="s">
        <v>439</v>
      </c>
      <c r="C252" s="1"/>
      <c r="D252" s="1"/>
      <c r="E252" s="8">
        <v>277.89999999999998</v>
      </c>
      <c r="F252" s="8">
        <v>318.5</v>
      </c>
      <c r="G252" s="8">
        <v>264.2</v>
      </c>
    </row>
    <row r="253" spans="1:7" ht="92.25" hidden="1" customHeight="1" x14ac:dyDescent="0.2">
      <c r="A253" s="32" t="s">
        <v>440</v>
      </c>
      <c r="B253" s="1" t="s">
        <v>441</v>
      </c>
      <c r="C253" s="1"/>
      <c r="D253" s="1"/>
      <c r="E253" s="8">
        <v>145.6</v>
      </c>
      <c r="F253" s="8">
        <v>145.6</v>
      </c>
      <c r="G253" s="8">
        <v>145.6</v>
      </c>
    </row>
    <row r="254" spans="1:7" ht="46.5" hidden="1" customHeight="1" x14ac:dyDescent="0.2">
      <c r="A254" s="32" t="s">
        <v>442</v>
      </c>
      <c r="B254" s="1" t="s">
        <v>443</v>
      </c>
      <c r="C254" s="1"/>
      <c r="D254" s="1"/>
      <c r="E254" s="8">
        <v>3889.5</v>
      </c>
      <c r="F254" s="8">
        <v>3889.5</v>
      </c>
      <c r="G254" s="8">
        <v>3889.5</v>
      </c>
    </row>
    <row r="255" spans="1:7" ht="157.5" hidden="1" x14ac:dyDescent="0.2">
      <c r="A255" s="32" t="s">
        <v>444</v>
      </c>
      <c r="B255" s="1" t="s">
        <v>445</v>
      </c>
      <c r="C255" s="1"/>
      <c r="D255" s="1"/>
      <c r="E255" s="8">
        <v>3889.5</v>
      </c>
      <c r="F255" s="8">
        <v>3889.5</v>
      </c>
      <c r="G255" s="8">
        <v>3889.5</v>
      </c>
    </row>
    <row r="256" spans="1:7" ht="92.25" hidden="1" customHeight="1" x14ac:dyDescent="0.2">
      <c r="A256" s="32" t="s">
        <v>446</v>
      </c>
      <c r="B256" s="1" t="s">
        <v>447</v>
      </c>
      <c r="C256" s="1"/>
      <c r="D256" s="1"/>
      <c r="E256" s="8">
        <v>428.7</v>
      </c>
      <c r="F256" s="8">
        <v>366.7</v>
      </c>
      <c r="G256" s="8">
        <v>308.39999999999998</v>
      </c>
    </row>
    <row r="257" spans="1:7" ht="63" hidden="1" x14ac:dyDescent="0.2">
      <c r="A257" s="32" t="s">
        <v>448</v>
      </c>
      <c r="B257" s="1" t="s">
        <v>449</v>
      </c>
      <c r="C257" s="1"/>
      <c r="D257" s="1"/>
      <c r="E257" s="8">
        <v>378.7</v>
      </c>
      <c r="F257" s="8">
        <v>366.7</v>
      </c>
      <c r="G257" s="8">
        <v>308.39999999999998</v>
      </c>
    </row>
    <row r="258" spans="1:7" ht="87.75" hidden="1" customHeight="1" x14ac:dyDescent="0.2">
      <c r="A258" s="32" t="s">
        <v>450</v>
      </c>
      <c r="B258" s="1" t="s">
        <v>451</v>
      </c>
      <c r="C258" s="1"/>
      <c r="D258" s="1"/>
      <c r="E258" s="8">
        <v>50</v>
      </c>
      <c r="F258" s="8">
        <v>0</v>
      </c>
      <c r="G258" s="8">
        <v>0</v>
      </c>
    </row>
    <row r="259" spans="1:7" ht="25.5" hidden="1" customHeight="1" x14ac:dyDescent="0.2">
      <c r="A259" s="29" t="s">
        <v>452</v>
      </c>
      <c r="B259" s="2" t="s">
        <v>453</v>
      </c>
      <c r="C259" s="2"/>
      <c r="D259" s="30">
        <v>5483.6</v>
      </c>
      <c r="E259" s="28">
        <v>6060.9</v>
      </c>
      <c r="F259" s="28">
        <v>6309.4</v>
      </c>
      <c r="G259" s="28">
        <v>6568.1</v>
      </c>
    </row>
    <row r="260" spans="1:7" ht="36.75" hidden="1" customHeight="1" x14ac:dyDescent="0.2">
      <c r="A260" s="32" t="s">
        <v>454</v>
      </c>
      <c r="B260" s="1" t="s">
        <v>455</v>
      </c>
      <c r="C260" s="1"/>
      <c r="D260" s="1"/>
      <c r="E260" s="8">
        <v>6060.9</v>
      </c>
      <c r="F260" s="8">
        <v>6309.4</v>
      </c>
      <c r="G260" s="8">
        <v>6568.1</v>
      </c>
    </row>
    <row r="261" spans="1:7" ht="63" hidden="1" x14ac:dyDescent="0.2">
      <c r="A261" s="32" t="s">
        <v>456</v>
      </c>
      <c r="B261" s="1" t="s">
        <v>457</v>
      </c>
      <c r="C261" s="1"/>
      <c r="D261" s="1"/>
      <c r="E261" s="8">
        <v>6060.9</v>
      </c>
      <c r="F261" s="8">
        <v>6309.4</v>
      </c>
      <c r="G261" s="8">
        <v>6568.1</v>
      </c>
    </row>
    <row r="262" spans="1:7" ht="31.5" hidden="1" x14ac:dyDescent="0.2">
      <c r="A262" s="6" t="s">
        <v>523</v>
      </c>
      <c r="B262" s="7" t="s">
        <v>524</v>
      </c>
      <c r="C262" s="1">
        <v>595.70000000000005</v>
      </c>
      <c r="D262" s="1"/>
      <c r="E262" s="8">
        <v>0</v>
      </c>
      <c r="F262" s="8">
        <v>0</v>
      </c>
      <c r="G262" s="8">
        <v>0</v>
      </c>
    </row>
    <row r="263" spans="1:7" ht="31.5" hidden="1" x14ac:dyDescent="0.2">
      <c r="A263" s="6" t="s">
        <v>525</v>
      </c>
      <c r="B263" s="7" t="s">
        <v>526</v>
      </c>
      <c r="C263" s="1">
        <v>407.4</v>
      </c>
      <c r="D263" s="1"/>
      <c r="E263" s="8">
        <v>0</v>
      </c>
      <c r="F263" s="8">
        <v>0</v>
      </c>
      <c r="G263" s="8">
        <v>0</v>
      </c>
    </row>
    <row r="264" spans="1:7" ht="126" hidden="1" x14ac:dyDescent="0.2">
      <c r="A264" s="6" t="s">
        <v>527</v>
      </c>
      <c r="B264" s="7" t="s">
        <v>528</v>
      </c>
      <c r="C264" s="9">
        <v>6806</v>
      </c>
      <c r="D264" s="1"/>
      <c r="E264" s="8">
        <v>0</v>
      </c>
      <c r="F264" s="8">
        <v>0</v>
      </c>
      <c r="G264" s="8">
        <v>0</v>
      </c>
    </row>
    <row r="265" spans="1:7" ht="31.5" hidden="1" x14ac:dyDescent="0.2">
      <c r="A265" s="6" t="s">
        <v>529</v>
      </c>
      <c r="B265" s="7" t="s">
        <v>530</v>
      </c>
      <c r="C265" s="1">
        <v>288.39999999999998</v>
      </c>
      <c r="D265" s="1"/>
      <c r="E265" s="8">
        <v>0</v>
      </c>
      <c r="F265" s="8">
        <v>0</v>
      </c>
      <c r="G265" s="8">
        <v>0</v>
      </c>
    </row>
    <row r="266" spans="1:7" ht="47.25" hidden="1" x14ac:dyDescent="0.2">
      <c r="A266" s="6" t="s">
        <v>531</v>
      </c>
      <c r="B266" s="7" t="s">
        <v>532</v>
      </c>
      <c r="C266" s="9">
        <v>4346.7</v>
      </c>
      <c r="D266" s="1"/>
      <c r="E266" s="8">
        <v>0</v>
      </c>
      <c r="F266" s="8">
        <v>0</v>
      </c>
      <c r="G266" s="8">
        <v>0</v>
      </c>
    </row>
    <row r="267" spans="1:7" ht="31.5" hidden="1" x14ac:dyDescent="0.2">
      <c r="A267" s="6" t="s">
        <v>533</v>
      </c>
      <c r="B267" s="7" t="s">
        <v>534</v>
      </c>
      <c r="C267" s="9">
        <v>612378.69999999995</v>
      </c>
      <c r="D267" s="1"/>
      <c r="E267" s="8">
        <v>0</v>
      </c>
      <c r="F267" s="8">
        <v>0</v>
      </c>
      <c r="G267" s="8">
        <v>0</v>
      </c>
    </row>
    <row r="268" spans="1:7" ht="63" hidden="1" x14ac:dyDescent="0.2">
      <c r="A268" s="6" t="s">
        <v>537</v>
      </c>
      <c r="B268" s="7" t="s">
        <v>538</v>
      </c>
      <c r="C268" s="9">
        <v>1338</v>
      </c>
      <c r="D268" s="1"/>
      <c r="E268" s="8">
        <v>0</v>
      </c>
      <c r="F268" s="8">
        <v>0</v>
      </c>
      <c r="G268" s="8">
        <v>0</v>
      </c>
    </row>
    <row r="269" spans="1:7" ht="63" hidden="1" x14ac:dyDescent="0.2">
      <c r="A269" s="6" t="s">
        <v>535</v>
      </c>
      <c r="B269" s="7" t="s">
        <v>536</v>
      </c>
      <c r="C269" s="9">
        <v>7236.3</v>
      </c>
      <c r="D269" s="1"/>
      <c r="E269" s="8">
        <v>0</v>
      </c>
      <c r="F269" s="8">
        <v>0</v>
      </c>
      <c r="G269" s="8">
        <v>0</v>
      </c>
    </row>
    <row r="270" spans="1:7" ht="47.25" hidden="1" x14ac:dyDescent="0.2">
      <c r="A270" s="6" t="s">
        <v>539</v>
      </c>
      <c r="B270" s="7" t="s">
        <v>540</v>
      </c>
      <c r="C270" s="9">
        <v>20.3</v>
      </c>
      <c r="D270" s="1"/>
      <c r="E270" s="8">
        <v>0</v>
      </c>
      <c r="F270" s="8">
        <v>0</v>
      </c>
      <c r="G270" s="8">
        <v>0</v>
      </c>
    </row>
    <row r="271" spans="1:7" ht="94.5" hidden="1" x14ac:dyDescent="0.2">
      <c r="A271" s="6" t="s">
        <v>541</v>
      </c>
      <c r="B271" s="7" t="s">
        <v>542</v>
      </c>
      <c r="C271" s="9">
        <v>2474.4</v>
      </c>
      <c r="D271" s="1"/>
      <c r="E271" s="8">
        <v>0</v>
      </c>
      <c r="F271" s="8">
        <v>0</v>
      </c>
      <c r="G271" s="8">
        <v>0</v>
      </c>
    </row>
    <row r="272" spans="1:7" ht="31.5" hidden="1" x14ac:dyDescent="0.2">
      <c r="A272" s="6" t="s">
        <v>543</v>
      </c>
      <c r="B272" s="7" t="s">
        <v>544</v>
      </c>
      <c r="C272" s="9">
        <v>44453.9</v>
      </c>
      <c r="D272" s="1"/>
      <c r="E272" s="8"/>
      <c r="F272" s="8"/>
      <c r="G272" s="8"/>
    </row>
    <row r="273" spans="1:7" ht="18.75" x14ac:dyDescent="0.2">
      <c r="A273" s="2" t="s">
        <v>486</v>
      </c>
      <c r="B273" s="4" t="s">
        <v>489</v>
      </c>
      <c r="C273" s="27">
        <f>C274+C276</f>
        <v>-4096.8</v>
      </c>
      <c r="D273" s="3">
        <v>136.1</v>
      </c>
      <c r="E273" s="23">
        <v>24.9</v>
      </c>
      <c r="F273" s="23">
        <v>24.3</v>
      </c>
      <c r="G273" s="23">
        <v>28.4</v>
      </c>
    </row>
    <row r="274" spans="1:7" ht="18.75" hidden="1" x14ac:dyDescent="0.2">
      <c r="A274" s="6" t="s">
        <v>545</v>
      </c>
      <c r="B274" s="7" t="s">
        <v>547</v>
      </c>
      <c r="C274" s="27">
        <f>C275</f>
        <v>7041.2</v>
      </c>
      <c r="D274" s="3"/>
      <c r="E274" s="23"/>
      <c r="F274" s="23"/>
      <c r="G274" s="23"/>
    </row>
    <row r="275" spans="1:7" ht="31.5" hidden="1" x14ac:dyDescent="0.2">
      <c r="A275" s="19" t="s">
        <v>546</v>
      </c>
      <c r="B275" s="20" t="s">
        <v>548</v>
      </c>
      <c r="C275" s="31">
        <v>7041.2</v>
      </c>
      <c r="D275" s="3"/>
      <c r="E275" s="23"/>
      <c r="F275" s="23"/>
      <c r="G275" s="23"/>
    </row>
    <row r="276" spans="1:7" ht="18.75" hidden="1" x14ac:dyDescent="0.2">
      <c r="A276" s="2" t="s">
        <v>487</v>
      </c>
      <c r="B276" s="2" t="s">
        <v>490</v>
      </c>
      <c r="C276" s="27">
        <f>C277</f>
        <v>-11138</v>
      </c>
      <c r="D276" s="3"/>
      <c r="E276" s="23">
        <v>24.9</v>
      </c>
      <c r="F276" s="23">
        <v>24.3</v>
      </c>
      <c r="G276" s="23">
        <v>28.4</v>
      </c>
    </row>
    <row r="277" spans="1:7" ht="31.5" hidden="1" x14ac:dyDescent="0.2">
      <c r="A277" s="1" t="s">
        <v>488</v>
      </c>
      <c r="B277" s="1" t="s">
        <v>491</v>
      </c>
      <c r="C277" s="31">
        <v>-11138</v>
      </c>
      <c r="D277" s="3"/>
      <c r="E277" s="38">
        <v>24.9</v>
      </c>
      <c r="F277" s="38">
        <v>24.3</v>
      </c>
      <c r="G277" s="38">
        <v>28.4</v>
      </c>
    </row>
    <row r="278" spans="1:7" ht="63" x14ac:dyDescent="0.2">
      <c r="A278" s="2" t="s">
        <v>549</v>
      </c>
      <c r="B278" s="2" t="s">
        <v>550</v>
      </c>
      <c r="C278" s="1">
        <v>0</v>
      </c>
      <c r="D278" s="9">
        <v>1672.9</v>
      </c>
      <c r="E278" s="1">
        <v>0</v>
      </c>
      <c r="F278" s="1">
        <v>0</v>
      </c>
      <c r="G278" s="1">
        <v>0</v>
      </c>
    </row>
    <row r="279" spans="1:7" ht="78.75" hidden="1" x14ac:dyDescent="0.2">
      <c r="A279" s="1" t="s">
        <v>551</v>
      </c>
      <c r="B279" s="2" t="s">
        <v>552</v>
      </c>
      <c r="C279" s="1">
        <v>0</v>
      </c>
      <c r="D279" s="9">
        <v>1672.9</v>
      </c>
      <c r="E279" s="1">
        <v>0</v>
      </c>
      <c r="F279" s="1">
        <v>0</v>
      </c>
      <c r="G279" s="1">
        <v>0</v>
      </c>
    </row>
    <row r="280" spans="1:7" ht="15.75" x14ac:dyDescent="0.2">
      <c r="A280" s="29" t="s">
        <v>553</v>
      </c>
      <c r="B280" s="2" t="s">
        <v>554</v>
      </c>
      <c r="C280" s="27">
        <v>17379619.999999996</v>
      </c>
      <c r="D280" s="27">
        <f>D281+D431</f>
        <v>27368394.699999999</v>
      </c>
      <c r="E280" s="28">
        <v>23906436.199999999</v>
      </c>
      <c r="F280" s="28">
        <v>17351306.5</v>
      </c>
      <c r="G280" s="28">
        <v>15936662.699999999</v>
      </c>
    </row>
    <row r="281" spans="1:7" ht="47.25" x14ac:dyDescent="0.2">
      <c r="A281" s="29" t="s">
        <v>555</v>
      </c>
      <c r="B281" s="2" t="s">
        <v>556</v>
      </c>
      <c r="C281" s="27">
        <v>17347714</v>
      </c>
      <c r="D281" s="27">
        <f>D282+D292+D375+D400</f>
        <v>27152755</v>
      </c>
      <c r="E281" s="28">
        <v>23466947.199999999</v>
      </c>
      <c r="F281" s="28">
        <v>16718035</v>
      </c>
      <c r="G281" s="28">
        <v>15078976.800000001</v>
      </c>
    </row>
    <row r="282" spans="1:7" ht="31.5" x14ac:dyDescent="0.2">
      <c r="A282" s="29" t="s">
        <v>557</v>
      </c>
      <c r="B282" s="2" t="s">
        <v>558</v>
      </c>
      <c r="C282" s="27">
        <v>6342969.2999999998</v>
      </c>
      <c r="D282" s="21">
        <v>7728206.7999999998</v>
      </c>
      <c r="E282" s="28">
        <v>5927650.2999999998</v>
      </c>
      <c r="F282" s="28">
        <v>1821857.5</v>
      </c>
      <c r="G282" s="28">
        <v>1030478.8</v>
      </c>
    </row>
    <row r="283" spans="1:7" ht="31.5" x14ac:dyDescent="0.2">
      <c r="A283" s="32" t="s">
        <v>559</v>
      </c>
      <c r="B283" s="1" t="s">
        <v>560</v>
      </c>
      <c r="C283" s="34">
        <v>4363017.3</v>
      </c>
      <c r="D283" s="34">
        <v>4720516.3</v>
      </c>
      <c r="E283" s="8">
        <v>4720516.3</v>
      </c>
      <c r="F283" s="8">
        <v>1649360.5</v>
      </c>
      <c r="G283" s="8">
        <v>854284.80000000005</v>
      </c>
    </row>
    <row r="284" spans="1:7" ht="31.5" x14ac:dyDescent="0.2">
      <c r="A284" s="32" t="s">
        <v>561</v>
      </c>
      <c r="B284" s="1" t="s">
        <v>562</v>
      </c>
      <c r="C284" s="34"/>
      <c r="D284" s="34">
        <v>822155.3</v>
      </c>
      <c r="E284" s="8"/>
      <c r="F284" s="8"/>
      <c r="G284" s="8"/>
    </row>
    <row r="285" spans="1:7" ht="63" x14ac:dyDescent="0.2">
      <c r="A285" s="32" t="s">
        <v>563</v>
      </c>
      <c r="B285" s="1" t="s">
        <v>564</v>
      </c>
      <c r="C285" s="34">
        <v>839239</v>
      </c>
      <c r="D285" s="34">
        <v>1229028</v>
      </c>
      <c r="E285" s="8">
        <v>986757</v>
      </c>
      <c r="F285" s="8">
        <v>0</v>
      </c>
      <c r="G285" s="8">
        <v>0</v>
      </c>
    </row>
    <row r="286" spans="1:7" ht="47.25" x14ac:dyDescent="0.2">
      <c r="A286" s="32" t="s">
        <v>565</v>
      </c>
      <c r="B286" s="1" t="s">
        <v>566</v>
      </c>
      <c r="C286" s="34">
        <v>223541</v>
      </c>
      <c r="D286" s="34">
        <v>214.79300000000001</v>
      </c>
      <c r="E286" s="8">
        <v>220377</v>
      </c>
      <c r="F286" s="8">
        <v>172497</v>
      </c>
      <c r="G286" s="8">
        <v>176194</v>
      </c>
    </row>
    <row r="287" spans="1:7" ht="47.25" x14ac:dyDescent="0.2">
      <c r="A287" s="19" t="s">
        <v>567</v>
      </c>
      <c r="B287" s="20" t="s">
        <v>568</v>
      </c>
      <c r="C287" s="34">
        <v>917172</v>
      </c>
      <c r="D287" s="34">
        <v>0</v>
      </c>
      <c r="E287" s="8"/>
      <c r="F287" s="8"/>
      <c r="G287" s="8"/>
    </row>
    <row r="288" spans="1:7" ht="94.5" x14ac:dyDescent="0.2">
      <c r="A288" s="19" t="s">
        <v>569</v>
      </c>
      <c r="B288" s="20" t="s">
        <v>570</v>
      </c>
      <c r="C288" s="34"/>
      <c r="D288" s="34">
        <v>504000</v>
      </c>
      <c r="E288" s="8"/>
      <c r="F288" s="8"/>
      <c r="G288" s="8"/>
    </row>
    <row r="289" spans="1:7" ht="63" x14ac:dyDescent="0.2">
      <c r="A289" s="19" t="s">
        <v>571</v>
      </c>
      <c r="B289" s="20" t="s">
        <v>572</v>
      </c>
      <c r="C289" s="34"/>
      <c r="D289" s="34">
        <v>80325</v>
      </c>
      <c r="E289" s="8"/>
      <c r="F289" s="8"/>
      <c r="G289" s="8"/>
    </row>
    <row r="290" spans="1:7" ht="63.75" x14ac:dyDescent="0.2">
      <c r="A290" s="19" t="s">
        <v>573</v>
      </c>
      <c r="B290" s="39" t="s">
        <v>574</v>
      </c>
      <c r="C290" s="34"/>
      <c r="D290" s="34">
        <v>109504.2</v>
      </c>
      <c r="E290" s="8"/>
      <c r="F290" s="8"/>
      <c r="G290" s="8"/>
    </row>
    <row r="291" spans="1:7" ht="76.5" x14ac:dyDescent="0.2">
      <c r="A291" s="19" t="s">
        <v>575</v>
      </c>
      <c r="B291" s="39" t="s">
        <v>576</v>
      </c>
      <c r="C291" s="34"/>
      <c r="D291" s="34">
        <v>47885</v>
      </c>
      <c r="E291" s="8"/>
      <c r="F291" s="8"/>
      <c r="G291" s="8"/>
    </row>
    <row r="292" spans="1:7" ht="31.5" x14ac:dyDescent="0.2">
      <c r="A292" s="29" t="s">
        <v>577</v>
      </c>
      <c r="B292" s="2" t="s">
        <v>578</v>
      </c>
      <c r="C292" s="21">
        <v>4119209.0000000005</v>
      </c>
      <c r="D292" s="40">
        <f>SUM(D293:D374)</f>
        <v>9187289.2999999989</v>
      </c>
      <c r="E292" s="28">
        <v>10853326.1</v>
      </c>
      <c r="F292" s="28">
        <v>9372386.5</v>
      </c>
      <c r="G292" s="28">
        <v>8817918.0999999996</v>
      </c>
    </row>
    <row r="293" spans="1:7" ht="31.5" x14ac:dyDescent="0.2">
      <c r="A293" s="32" t="s">
        <v>579</v>
      </c>
      <c r="B293" s="1" t="s">
        <v>580</v>
      </c>
      <c r="C293" s="34">
        <v>257643</v>
      </c>
      <c r="D293" s="41">
        <v>605701</v>
      </c>
      <c r="E293" s="8">
        <v>345282.8</v>
      </c>
      <c r="F293" s="8">
        <v>260401.9</v>
      </c>
      <c r="G293" s="8">
        <v>341477.7</v>
      </c>
    </row>
    <row r="294" spans="1:7" ht="47.25" x14ac:dyDescent="0.2">
      <c r="A294" s="19" t="s">
        <v>581</v>
      </c>
      <c r="B294" s="20" t="s">
        <v>582</v>
      </c>
      <c r="C294" s="34">
        <v>4549.8999999999996</v>
      </c>
      <c r="D294" s="41">
        <v>4676.2</v>
      </c>
      <c r="E294" s="8"/>
      <c r="F294" s="8"/>
      <c r="G294" s="8"/>
    </row>
    <row r="295" spans="1:7" ht="47.25" x14ac:dyDescent="0.2">
      <c r="A295" s="19" t="s">
        <v>583</v>
      </c>
      <c r="B295" s="20" t="s">
        <v>584</v>
      </c>
      <c r="C295" s="34">
        <v>0</v>
      </c>
      <c r="D295" s="41">
        <v>0</v>
      </c>
      <c r="E295" s="8"/>
      <c r="F295" s="8"/>
      <c r="G295" s="8"/>
    </row>
    <row r="296" spans="1:7" ht="47.25" x14ac:dyDescent="0.2">
      <c r="A296" s="32" t="s">
        <v>585</v>
      </c>
      <c r="B296" s="1" t="s">
        <v>586</v>
      </c>
      <c r="C296" s="34">
        <v>459.4</v>
      </c>
      <c r="D296" s="41">
        <v>482.4</v>
      </c>
      <c r="E296" s="8">
        <v>436.4</v>
      </c>
      <c r="F296" s="8">
        <v>444</v>
      </c>
      <c r="G296" s="8">
        <v>444</v>
      </c>
    </row>
    <row r="297" spans="1:7" ht="78.75" x14ac:dyDescent="0.2">
      <c r="A297" s="32" t="s">
        <v>587</v>
      </c>
      <c r="B297" s="1" t="s">
        <v>588</v>
      </c>
      <c r="C297" s="34">
        <v>6229.3</v>
      </c>
      <c r="D297" s="41">
        <v>7640.3</v>
      </c>
      <c r="E297" s="8">
        <v>5848.4</v>
      </c>
      <c r="F297" s="8">
        <v>6267.5</v>
      </c>
      <c r="G297" s="8">
        <v>6267.5</v>
      </c>
    </row>
    <row r="298" spans="1:7" ht="63" x14ac:dyDescent="0.2">
      <c r="A298" s="32" t="s">
        <v>589</v>
      </c>
      <c r="B298" s="1" t="s">
        <v>590</v>
      </c>
      <c r="C298" s="34">
        <v>49386.6</v>
      </c>
      <c r="D298" s="41">
        <v>45758.299999999996</v>
      </c>
      <c r="E298" s="8">
        <v>60131</v>
      </c>
      <c r="F298" s="8">
        <v>61220.4</v>
      </c>
      <c r="G298" s="8">
        <v>61220.4</v>
      </c>
    </row>
    <row r="299" spans="1:7" ht="63" x14ac:dyDescent="0.2">
      <c r="A299" s="32" t="s">
        <v>591</v>
      </c>
      <c r="B299" s="1" t="s">
        <v>592</v>
      </c>
      <c r="C299" s="34">
        <v>782726.9</v>
      </c>
      <c r="D299" s="41">
        <v>819300</v>
      </c>
      <c r="E299" s="8">
        <v>808080.6</v>
      </c>
      <c r="F299" s="8">
        <v>879588</v>
      </c>
      <c r="G299" s="8">
        <v>868658.5</v>
      </c>
    </row>
    <row r="300" spans="1:7" ht="94.5" x14ac:dyDescent="0.2">
      <c r="A300" s="32" t="s">
        <v>593</v>
      </c>
      <c r="B300" s="1" t="s">
        <v>594</v>
      </c>
      <c r="C300" s="34">
        <v>3910</v>
      </c>
      <c r="D300" s="41">
        <v>5712</v>
      </c>
      <c r="E300" s="8">
        <v>5544</v>
      </c>
      <c r="F300" s="8">
        <v>5610</v>
      </c>
      <c r="G300" s="8">
        <v>0</v>
      </c>
    </row>
    <row r="301" spans="1:7" ht="63" x14ac:dyDescent="0.2">
      <c r="A301" s="32" t="s">
        <v>595</v>
      </c>
      <c r="B301" s="1" t="s">
        <v>596</v>
      </c>
      <c r="C301" s="34">
        <v>7470.5</v>
      </c>
      <c r="D301" s="41">
        <v>8779.7999999999993</v>
      </c>
      <c r="E301" s="8">
        <v>11211.4</v>
      </c>
      <c r="F301" s="8">
        <v>10008</v>
      </c>
      <c r="G301" s="8">
        <v>9818.5</v>
      </c>
    </row>
    <row r="302" spans="1:7" ht="78.75" x14ac:dyDescent="0.2">
      <c r="A302" s="32" t="s">
        <v>597</v>
      </c>
      <c r="B302" s="1" t="s">
        <v>598</v>
      </c>
      <c r="C302" s="34">
        <v>125270.9</v>
      </c>
      <c r="D302" s="41">
        <f>432809-99000</f>
        <v>333809</v>
      </c>
      <c r="E302" s="8">
        <v>108930.2</v>
      </c>
      <c r="F302" s="8">
        <v>46989.9</v>
      </c>
      <c r="G302" s="8">
        <v>32751</v>
      </c>
    </row>
    <row r="303" spans="1:7" ht="110.25" x14ac:dyDescent="0.2">
      <c r="A303" s="32" t="s">
        <v>599</v>
      </c>
      <c r="B303" s="1" t="s">
        <v>600</v>
      </c>
      <c r="C303" s="34">
        <v>0</v>
      </c>
      <c r="D303" s="41">
        <v>0</v>
      </c>
      <c r="E303" s="8">
        <v>0</v>
      </c>
      <c r="F303" s="8">
        <v>0</v>
      </c>
      <c r="G303" s="8">
        <v>92984.3</v>
      </c>
    </row>
    <row r="304" spans="1:7" ht="94.5" x14ac:dyDescent="0.2">
      <c r="A304" s="32" t="s">
        <v>601</v>
      </c>
      <c r="B304" s="1" t="s">
        <v>602</v>
      </c>
      <c r="C304" s="34">
        <v>7500</v>
      </c>
      <c r="D304" s="41">
        <v>30870</v>
      </c>
      <c r="E304" s="8">
        <v>34230</v>
      </c>
      <c r="F304" s="8">
        <v>35062.5</v>
      </c>
      <c r="G304" s="8">
        <v>37187.5</v>
      </c>
    </row>
    <row r="305" spans="1:7" ht="94.5" x14ac:dyDescent="0.2">
      <c r="A305" s="32" t="s">
        <v>603</v>
      </c>
      <c r="B305" s="1" t="s">
        <v>604</v>
      </c>
      <c r="C305" s="34">
        <v>0</v>
      </c>
      <c r="D305" s="41">
        <v>32506.300000000003</v>
      </c>
      <c r="E305" s="8">
        <v>136950.6</v>
      </c>
      <c r="F305" s="8">
        <v>136951.5</v>
      </c>
      <c r="G305" s="8">
        <v>136930.5</v>
      </c>
    </row>
    <row r="306" spans="1:7" ht="63" x14ac:dyDescent="0.2">
      <c r="A306" s="19" t="s">
        <v>605</v>
      </c>
      <c r="B306" s="20" t="s">
        <v>606</v>
      </c>
      <c r="C306" s="34">
        <v>103778.7</v>
      </c>
      <c r="D306" s="41">
        <v>116209.8</v>
      </c>
      <c r="E306" s="8"/>
      <c r="F306" s="8"/>
      <c r="G306" s="8"/>
    </row>
    <row r="307" spans="1:7" ht="31.5" x14ac:dyDescent="0.2">
      <c r="A307" s="32" t="s">
        <v>607</v>
      </c>
      <c r="B307" s="1" t="s">
        <v>608</v>
      </c>
      <c r="C307" s="1">
        <v>0</v>
      </c>
      <c r="D307" s="41">
        <v>0</v>
      </c>
      <c r="E307" s="8">
        <v>0</v>
      </c>
      <c r="F307" s="8">
        <v>20800.900000000001</v>
      </c>
      <c r="G307" s="8">
        <v>0</v>
      </c>
    </row>
    <row r="308" spans="1:7" ht="63" x14ac:dyDescent="0.2">
      <c r="A308" s="19" t="s">
        <v>609</v>
      </c>
      <c r="B308" s="20" t="s">
        <v>610</v>
      </c>
      <c r="C308" s="34">
        <v>54094.6</v>
      </c>
      <c r="D308" s="41">
        <v>0</v>
      </c>
      <c r="E308" s="8"/>
      <c r="F308" s="8"/>
      <c r="G308" s="8"/>
    </row>
    <row r="309" spans="1:7" ht="63" x14ac:dyDescent="0.2">
      <c r="A309" s="32" t="s">
        <v>611</v>
      </c>
      <c r="B309" s="1" t="s">
        <v>612</v>
      </c>
      <c r="C309" s="34">
        <v>29015.1</v>
      </c>
      <c r="D309" s="41">
        <v>15161.300000000001</v>
      </c>
      <c r="E309" s="8">
        <v>14270.2</v>
      </c>
      <c r="F309" s="8">
        <v>15422.6</v>
      </c>
      <c r="G309" s="8">
        <v>21668.799999999999</v>
      </c>
    </row>
    <row r="310" spans="1:7" ht="31.5" x14ac:dyDescent="0.2">
      <c r="A310" s="32" t="s">
        <v>613</v>
      </c>
      <c r="B310" s="1" t="s">
        <v>614</v>
      </c>
      <c r="C310" s="34">
        <v>0</v>
      </c>
      <c r="D310" s="41">
        <v>0</v>
      </c>
      <c r="E310" s="8">
        <v>196863.5</v>
      </c>
      <c r="F310" s="8">
        <v>0</v>
      </c>
      <c r="G310" s="8">
        <v>0</v>
      </c>
    </row>
    <row r="311" spans="1:7" ht="31.5" x14ac:dyDescent="0.2">
      <c r="A311" s="32" t="s">
        <v>615</v>
      </c>
      <c r="B311" s="1" t="s">
        <v>616</v>
      </c>
      <c r="C311" s="34">
        <v>47187.8</v>
      </c>
      <c r="D311" s="41">
        <v>59848</v>
      </c>
      <c r="E311" s="8">
        <v>48358.6</v>
      </c>
      <c r="F311" s="8">
        <v>48788.1</v>
      </c>
      <c r="G311" s="8">
        <v>48788.1</v>
      </c>
    </row>
    <row r="312" spans="1:7" ht="47.25" x14ac:dyDescent="0.2">
      <c r="A312" s="32" t="s">
        <v>617</v>
      </c>
      <c r="B312" s="1" t="s">
        <v>618</v>
      </c>
      <c r="C312" s="34">
        <v>27627.200000000001</v>
      </c>
      <c r="D312" s="41">
        <v>26998.7</v>
      </c>
      <c r="E312" s="8">
        <v>28708.9</v>
      </c>
      <c r="F312" s="8">
        <v>28656.7</v>
      </c>
      <c r="G312" s="8">
        <v>29007.200000000001</v>
      </c>
    </row>
    <row r="313" spans="1:7" ht="63" x14ac:dyDescent="0.2">
      <c r="A313" s="32" t="s">
        <v>619</v>
      </c>
      <c r="B313" s="1" t="s">
        <v>620</v>
      </c>
      <c r="C313" s="34">
        <v>0</v>
      </c>
      <c r="D313" s="41">
        <v>221331.19999999998</v>
      </c>
      <c r="E313" s="8">
        <v>180571.5</v>
      </c>
      <c r="F313" s="8">
        <v>138318.70000000001</v>
      </c>
      <c r="G313" s="8">
        <v>182011.9</v>
      </c>
    </row>
    <row r="314" spans="1:7" ht="31.5" x14ac:dyDescent="0.2">
      <c r="A314" s="32" t="s">
        <v>621</v>
      </c>
      <c r="B314" s="1" t="s">
        <v>622</v>
      </c>
      <c r="C314" s="34">
        <v>12056</v>
      </c>
      <c r="D314" s="41">
        <v>12866.9</v>
      </c>
      <c r="E314" s="8">
        <v>11347.7</v>
      </c>
      <c r="F314" s="8">
        <v>33840.400000000001</v>
      </c>
      <c r="G314" s="8">
        <v>0</v>
      </c>
    </row>
    <row r="315" spans="1:7" ht="47.25" x14ac:dyDescent="0.2">
      <c r="A315" s="32" t="s">
        <v>623</v>
      </c>
      <c r="B315" s="1" t="s">
        <v>624</v>
      </c>
      <c r="C315" s="34">
        <v>81935</v>
      </c>
      <c r="D315" s="41">
        <v>62061.5</v>
      </c>
      <c r="E315" s="8">
        <v>8893.7000000000007</v>
      </c>
      <c r="F315" s="8">
        <v>12757.9</v>
      </c>
      <c r="G315" s="8">
        <v>12761.5</v>
      </c>
    </row>
    <row r="316" spans="1:7" ht="63" x14ac:dyDescent="0.2">
      <c r="A316" s="32" t="s">
        <v>625</v>
      </c>
      <c r="B316" s="1" t="s">
        <v>626</v>
      </c>
      <c r="C316" s="34">
        <v>25000</v>
      </c>
      <c r="D316" s="41">
        <v>49085.299999999996</v>
      </c>
      <c r="E316" s="8">
        <v>3196.7</v>
      </c>
      <c r="F316" s="8">
        <v>4965</v>
      </c>
      <c r="G316" s="8">
        <v>5295</v>
      </c>
    </row>
    <row r="317" spans="1:7" ht="47.25" x14ac:dyDescent="0.2">
      <c r="A317" s="32" t="s">
        <v>627</v>
      </c>
      <c r="B317" s="1" t="s">
        <v>628</v>
      </c>
      <c r="C317" s="34">
        <v>0</v>
      </c>
      <c r="D317" s="41"/>
      <c r="E317" s="8">
        <v>0</v>
      </c>
      <c r="F317" s="8">
        <v>65703.3</v>
      </c>
      <c r="G317" s="8">
        <v>63550.3</v>
      </c>
    </row>
    <row r="318" spans="1:7" ht="78.75" x14ac:dyDescent="0.2">
      <c r="A318" s="32" t="s">
        <v>629</v>
      </c>
      <c r="B318" s="1" t="s">
        <v>630</v>
      </c>
      <c r="C318" s="34">
        <v>38309.300000000003</v>
      </c>
      <c r="D318" s="41">
        <f>396771.2-182000-29000</f>
        <v>185771.2</v>
      </c>
      <c r="E318" s="8">
        <v>204350.5</v>
      </c>
      <c r="F318" s="8">
        <v>0</v>
      </c>
      <c r="G318" s="8">
        <v>0</v>
      </c>
    </row>
    <row r="319" spans="1:7" ht="63" x14ac:dyDescent="0.2">
      <c r="A319" s="32" t="s">
        <v>631</v>
      </c>
      <c r="B319" s="1" t="s">
        <v>632</v>
      </c>
      <c r="C319" s="34">
        <v>0</v>
      </c>
      <c r="D319" s="41">
        <v>262729.8</v>
      </c>
      <c r="E319" s="8">
        <v>262729.8</v>
      </c>
      <c r="F319" s="8">
        <v>0</v>
      </c>
      <c r="G319" s="8">
        <v>0</v>
      </c>
    </row>
    <row r="320" spans="1:7" ht="47.25" x14ac:dyDescent="0.2">
      <c r="A320" s="32" t="s">
        <v>633</v>
      </c>
      <c r="B320" s="1" t="s">
        <v>634</v>
      </c>
      <c r="C320" s="34">
        <v>77018.5</v>
      </c>
      <c r="D320" s="41">
        <v>165796.20000000001</v>
      </c>
      <c r="E320" s="8">
        <v>24759</v>
      </c>
      <c r="F320" s="8">
        <v>596891</v>
      </c>
      <c r="G320" s="8">
        <v>716080.8</v>
      </c>
    </row>
    <row r="321" spans="1:7" ht="31.5" x14ac:dyDescent="0.2">
      <c r="A321" s="32" t="s">
        <v>635</v>
      </c>
      <c r="B321" s="1" t="s">
        <v>636</v>
      </c>
      <c r="C321" s="34"/>
      <c r="D321" s="41">
        <v>16425.899999999998</v>
      </c>
      <c r="E321" s="8"/>
      <c r="F321" s="8"/>
      <c r="G321" s="8"/>
    </row>
    <row r="322" spans="1:7" ht="47.25" x14ac:dyDescent="0.2">
      <c r="A322" s="32" t="s">
        <v>637</v>
      </c>
      <c r="B322" s="1" t="s">
        <v>638</v>
      </c>
      <c r="C322" s="34">
        <v>0</v>
      </c>
      <c r="D322" s="41">
        <v>0</v>
      </c>
      <c r="E322" s="8">
        <v>0</v>
      </c>
      <c r="F322" s="8">
        <v>41690.5</v>
      </c>
      <c r="G322" s="8">
        <v>0</v>
      </c>
    </row>
    <row r="323" spans="1:7" ht="78.75" x14ac:dyDescent="0.2">
      <c r="A323" s="32" t="s">
        <v>639</v>
      </c>
      <c r="B323" s="1" t="s">
        <v>640</v>
      </c>
      <c r="C323" s="34">
        <v>0</v>
      </c>
      <c r="D323" s="41">
        <v>116577.5</v>
      </c>
      <c r="E323" s="8">
        <v>59819.4</v>
      </c>
      <c r="F323" s="8">
        <v>0</v>
      </c>
      <c r="G323" s="8">
        <v>0</v>
      </c>
    </row>
    <row r="324" spans="1:7" ht="78.75" x14ac:dyDescent="0.2">
      <c r="A324" s="32" t="s">
        <v>641</v>
      </c>
      <c r="B324" s="1" t="s">
        <v>642</v>
      </c>
      <c r="C324" s="34">
        <v>0</v>
      </c>
      <c r="D324" s="41">
        <v>9240</v>
      </c>
      <c r="E324" s="8">
        <v>9240</v>
      </c>
      <c r="F324" s="8">
        <v>7650</v>
      </c>
      <c r="G324" s="8">
        <v>9350</v>
      </c>
    </row>
    <row r="325" spans="1:7" ht="31.5" x14ac:dyDescent="0.2">
      <c r="A325" s="32" t="s">
        <v>643</v>
      </c>
      <c r="B325" s="1" t="s">
        <v>644</v>
      </c>
      <c r="C325" s="34">
        <v>0</v>
      </c>
      <c r="D325" s="41">
        <f>158793-158793</f>
        <v>0</v>
      </c>
      <c r="E325" s="8">
        <v>104115</v>
      </c>
      <c r="F325" s="8">
        <v>144972</v>
      </c>
      <c r="G325" s="8">
        <v>0</v>
      </c>
    </row>
    <row r="326" spans="1:7" ht="31.5" x14ac:dyDescent="0.2">
      <c r="A326" s="32" t="s">
        <v>645</v>
      </c>
      <c r="B326" s="1" t="s">
        <v>646</v>
      </c>
      <c r="C326" s="34">
        <v>0</v>
      </c>
      <c r="D326" s="41">
        <v>0</v>
      </c>
      <c r="E326" s="8">
        <v>19400</v>
      </c>
      <c r="F326" s="8">
        <v>4850</v>
      </c>
      <c r="G326" s="8">
        <v>4850</v>
      </c>
    </row>
    <row r="327" spans="1:7" ht="63" x14ac:dyDescent="0.2">
      <c r="A327" s="32" t="s">
        <v>647</v>
      </c>
      <c r="B327" s="1" t="s">
        <v>648</v>
      </c>
      <c r="C327" s="34"/>
      <c r="D327" s="41">
        <v>41742.800000000003</v>
      </c>
      <c r="E327" s="8"/>
      <c r="F327" s="8"/>
      <c r="G327" s="8"/>
    </row>
    <row r="328" spans="1:7" ht="78.75" x14ac:dyDescent="0.2">
      <c r="A328" s="32" t="s">
        <v>649</v>
      </c>
      <c r="B328" s="1" t="s">
        <v>650</v>
      </c>
      <c r="C328" s="34">
        <v>2897</v>
      </c>
      <c r="D328" s="41">
        <v>4745.3999999999996</v>
      </c>
      <c r="E328" s="8">
        <v>1218</v>
      </c>
      <c r="F328" s="8">
        <v>1722.8</v>
      </c>
      <c r="G328" s="8">
        <v>8145.6</v>
      </c>
    </row>
    <row r="329" spans="1:7" ht="47.25" x14ac:dyDescent="0.2">
      <c r="A329" s="32" t="s">
        <v>651</v>
      </c>
      <c r="B329" s="1" t="s">
        <v>652</v>
      </c>
      <c r="C329" s="34">
        <v>0</v>
      </c>
      <c r="D329" s="41">
        <v>1122660.5999999999</v>
      </c>
      <c r="E329" s="8">
        <v>1241842.8</v>
      </c>
      <c r="F329" s="8">
        <v>1236507.7</v>
      </c>
      <c r="G329" s="8">
        <v>1248019.5</v>
      </c>
    </row>
    <row r="330" spans="1:7" ht="63" x14ac:dyDescent="0.2">
      <c r="A330" s="32" t="s">
        <v>653</v>
      </c>
      <c r="B330" s="1" t="s">
        <v>654</v>
      </c>
      <c r="C330" s="34">
        <v>0</v>
      </c>
      <c r="D330" s="41">
        <v>219600</v>
      </c>
      <c r="E330" s="8">
        <v>533692</v>
      </c>
      <c r="F330" s="8">
        <v>559596.30000000005</v>
      </c>
      <c r="G330" s="8">
        <v>561008.1</v>
      </c>
    </row>
    <row r="331" spans="1:7" ht="63" x14ac:dyDescent="0.2">
      <c r="A331" s="32" t="s">
        <v>655</v>
      </c>
      <c r="B331" s="1" t="s">
        <v>656</v>
      </c>
      <c r="C331" s="34">
        <v>0</v>
      </c>
      <c r="D331" s="41">
        <v>0</v>
      </c>
      <c r="E331" s="8">
        <v>1014627.6</v>
      </c>
      <c r="F331" s="8">
        <v>1014627.6</v>
      </c>
      <c r="G331" s="8">
        <v>1014627.6</v>
      </c>
    </row>
    <row r="332" spans="1:7" ht="78.75" x14ac:dyDescent="0.2">
      <c r="A332" s="32" t="s">
        <v>657</v>
      </c>
      <c r="B332" s="1" t="s">
        <v>658</v>
      </c>
      <c r="C332" s="34">
        <v>11793.9</v>
      </c>
      <c r="D332" s="41">
        <v>17192</v>
      </c>
      <c r="E332" s="8">
        <v>16868.2</v>
      </c>
      <c r="F332" s="8">
        <v>16612.599999999999</v>
      </c>
      <c r="G332" s="8">
        <v>16612.599999999999</v>
      </c>
    </row>
    <row r="333" spans="1:7" ht="63" x14ac:dyDescent="0.2">
      <c r="A333" s="32" t="s">
        <v>659</v>
      </c>
      <c r="B333" s="1" t="s">
        <v>660</v>
      </c>
      <c r="C333" s="34">
        <v>0</v>
      </c>
      <c r="D333" s="41">
        <v>0</v>
      </c>
      <c r="E333" s="8">
        <v>220712.8</v>
      </c>
      <c r="F333" s="8">
        <v>220712.8</v>
      </c>
      <c r="G333" s="8">
        <v>220712.8</v>
      </c>
    </row>
    <row r="334" spans="1:7" ht="31.5" x14ac:dyDescent="0.2">
      <c r="A334" s="19" t="s">
        <v>661</v>
      </c>
      <c r="B334" s="20" t="s">
        <v>662</v>
      </c>
      <c r="C334" s="34">
        <v>10721</v>
      </c>
      <c r="D334" s="41">
        <v>0</v>
      </c>
      <c r="E334" s="8"/>
      <c r="F334" s="8"/>
      <c r="G334" s="8"/>
    </row>
    <row r="335" spans="1:7" ht="78.75" x14ac:dyDescent="0.2">
      <c r="A335" s="32" t="s">
        <v>663</v>
      </c>
      <c r="B335" s="1" t="s">
        <v>664</v>
      </c>
      <c r="C335" s="34">
        <v>0</v>
      </c>
      <c r="D335" s="41">
        <v>0</v>
      </c>
      <c r="E335" s="8">
        <v>6170.3</v>
      </c>
      <c r="F335" s="8">
        <v>0</v>
      </c>
      <c r="G335" s="8">
        <v>0</v>
      </c>
    </row>
    <row r="336" spans="1:7" ht="78.75" x14ac:dyDescent="0.2">
      <c r="A336" s="32" t="s">
        <v>665</v>
      </c>
      <c r="B336" s="1" t="s">
        <v>666</v>
      </c>
      <c r="C336" s="34"/>
      <c r="D336" s="41">
        <v>3063.4</v>
      </c>
      <c r="E336" s="8"/>
      <c r="F336" s="8"/>
      <c r="G336" s="8"/>
    </row>
    <row r="337" spans="1:7" ht="47.25" x14ac:dyDescent="0.2">
      <c r="A337" s="32" t="s">
        <v>667</v>
      </c>
      <c r="B337" s="1" t="s">
        <v>668</v>
      </c>
      <c r="C337" s="34">
        <v>20286.8</v>
      </c>
      <c r="D337" s="41">
        <v>19562.599999999999</v>
      </c>
      <c r="E337" s="8">
        <v>16375.1</v>
      </c>
      <c r="F337" s="8">
        <v>15510.4</v>
      </c>
      <c r="G337" s="8">
        <v>14939.3</v>
      </c>
    </row>
    <row r="338" spans="1:7" ht="63" x14ac:dyDescent="0.2">
      <c r="A338" s="32" t="s">
        <v>669</v>
      </c>
      <c r="B338" s="1" t="s">
        <v>670</v>
      </c>
      <c r="C338" s="34">
        <v>9634</v>
      </c>
      <c r="D338" s="41">
        <v>7647</v>
      </c>
      <c r="E338" s="8">
        <v>5871</v>
      </c>
      <c r="F338" s="8">
        <v>5272</v>
      </c>
      <c r="G338" s="8">
        <v>5130.6000000000004</v>
      </c>
    </row>
    <row r="339" spans="1:7" ht="63" x14ac:dyDescent="0.2">
      <c r="A339" s="32" t="s">
        <v>671</v>
      </c>
      <c r="B339" s="1" t="s">
        <v>672</v>
      </c>
      <c r="C339" s="34">
        <v>29756.1</v>
      </c>
      <c r="D339" s="41">
        <v>29756.9</v>
      </c>
      <c r="E339" s="8">
        <v>25492.2</v>
      </c>
      <c r="F339" s="8">
        <v>23262.9</v>
      </c>
      <c r="G339" s="8">
        <v>23262.9</v>
      </c>
    </row>
    <row r="340" spans="1:7" ht="47.25" x14ac:dyDescent="0.2">
      <c r="A340" s="32" t="s">
        <v>673</v>
      </c>
      <c r="B340" s="1" t="s">
        <v>674</v>
      </c>
      <c r="C340" s="34">
        <v>0</v>
      </c>
      <c r="D340" s="41">
        <v>44576.9</v>
      </c>
      <c r="E340" s="8">
        <v>53485.8</v>
      </c>
      <c r="F340" s="8">
        <v>59235.7</v>
      </c>
      <c r="G340" s="8">
        <v>57844</v>
      </c>
    </row>
    <row r="341" spans="1:7" ht="78.75" x14ac:dyDescent="0.2">
      <c r="A341" s="32" t="s">
        <v>675</v>
      </c>
      <c r="B341" s="1" t="s">
        <v>676</v>
      </c>
      <c r="C341" s="34">
        <v>0</v>
      </c>
      <c r="D341" s="41">
        <v>0</v>
      </c>
      <c r="E341" s="8">
        <v>10694.2</v>
      </c>
      <c r="F341" s="8">
        <v>0</v>
      </c>
      <c r="G341" s="8">
        <v>0</v>
      </c>
    </row>
    <row r="342" spans="1:7" ht="63" x14ac:dyDescent="0.2">
      <c r="A342" s="32" t="s">
        <v>677</v>
      </c>
      <c r="B342" s="1" t="s">
        <v>678</v>
      </c>
      <c r="C342" s="34">
        <v>0</v>
      </c>
      <c r="D342" s="41">
        <v>29086.2</v>
      </c>
      <c r="E342" s="8">
        <v>17965.599999999999</v>
      </c>
      <c r="F342" s="8">
        <v>28734.3</v>
      </c>
      <c r="G342" s="8">
        <v>15963.5</v>
      </c>
    </row>
    <row r="343" spans="1:7" ht="63" x14ac:dyDescent="0.2">
      <c r="A343" s="32" t="s">
        <v>679</v>
      </c>
      <c r="B343" s="1" t="s">
        <v>680</v>
      </c>
      <c r="C343" s="34"/>
      <c r="D343" s="41">
        <v>45364.2</v>
      </c>
      <c r="E343" s="8"/>
      <c r="F343" s="8"/>
      <c r="G343" s="8"/>
    </row>
    <row r="344" spans="1:7" ht="47.25" x14ac:dyDescent="0.2">
      <c r="A344" s="32" t="s">
        <v>681</v>
      </c>
      <c r="B344" s="1" t="s">
        <v>682</v>
      </c>
      <c r="C344" s="34">
        <v>35710.1</v>
      </c>
      <c r="D344" s="41">
        <v>21295.5</v>
      </c>
      <c r="E344" s="8">
        <v>37486.400000000001</v>
      </c>
      <c r="F344" s="8">
        <v>39363.300000000003</v>
      </c>
      <c r="G344" s="8">
        <v>36045.300000000003</v>
      </c>
    </row>
    <row r="345" spans="1:7" ht="47.25" x14ac:dyDescent="0.2">
      <c r="A345" s="32" t="s">
        <v>683</v>
      </c>
      <c r="B345" s="1" t="s">
        <v>684</v>
      </c>
      <c r="C345" s="34">
        <v>0</v>
      </c>
      <c r="D345" s="41">
        <v>142891.1</v>
      </c>
      <c r="E345" s="8">
        <v>737863.4</v>
      </c>
      <c r="F345" s="8">
        <v>860220.3</v>
      </c>
      <c r="G345" s="8">
        <v>1168950</v>
      </c>
    </row>
    <row r="346" spans="1:7" ht="63" x14ac:dyDescent="0.2">
      <c r="A346" s="32" t="s">
        <v>685</v>
      </c>
      <c r="B346" s="1" t="s">
        <v>686</v>
      </c>
      <c r="C346" s="34">
        <v>0</v>
      </c>
      <c r="D346" s="41">
        <v>0</v>
      </c>
      <c r="E346" s="8">
        <v>133022.70000000001</v>
      </c>
      <c r="F346" s="8">
        <v>132207.20000000001</v>
      </c>
      <c r="G346" s="8">
        <v>133425.79999999999</v>
      </c>
    </row>
    <row r="347" spans="1:7" ht="47.25" x14ac:dyDescent="0.2">
      <c r="A347" s="32" t="s">
        <v>687</v>
      </c>
      <c r="B347" s="1" t="s">
        <v>688</v>
      </c>
      <c r="C347" s="34">
        <v>0</v>
      </c>
      <c r="D347" s="41">
        <v>238421.69999999998</v>
      </c>
      <c r="E347" s="8">
        <v>209430.3</v>
      </c>
      <c r="F347" s="8">
        <v>208692</v>
      </c>
      <c r="G347" s="8">
        <v>207699.8</v>
      </c>
    </row>
    <row r="348" spans="1:7" ht="31.5" x14ac:dyDescent="0.2">
      <c r="A348" s="32" t="s">
        <v>689</v>
      </c>
      <c r="B348" s="1" t="s">
        <v>690</v>
      </c>
      <c r="C348" s="34">
        <v>0</v>
      </c>
      <c r="D348" s="41">
        <v>0</v>
      </c>
      <c r="E348" s="8">
        <v>7339.9</v>
      </c>
      <c r="F348" s="8">
        <v>6657.3</v>
      </c>
      <c r="G348" s="8">
        <v>11995.5</v>
      </c>
    </row>
    <row r="349" spans="1:7" ht="47.25" x14ac:dyDescent="0.2">
      <c r="A349" s="32" t="s">
        <v>691</v>
      </c>
      <c r="B349" s="1" t="s">
        <v>692</v>
      </c>
      <c r="C349" s="34">
        <v>0</v>
      </c>
      <c r="D349" s="41">
        <v>0</v>
      </c>
      <c r="E349" s="8">
        <v>0</v>
      </c>
      <c r="F349" s="8">
        <v>0</v>
      </c>
      <c r="G349" s="8">
        <v>23374.9</v>
      </c>
    </row>
    <row r="350" spans="1:7" ht="47.25" x14ac:dyDescent="0.2">
      <c r="A350" s="32" t="s">
        <v>693</v>
      </c>
      <c r="B350" s="1" t="s">
        <v>694</v>
      </c>
      <c r="C350" s="34">
        <v>13291.6</v>
      </c>
      <c r="D350" s="41">
        <v>13600</v>
      </c>
      <c r="E350" s="8">
        <v>12417.5</v>
      </c>
      <c r="F350" s="8">
        <v>11008.2</v>
      </c>
      <c r="G350" s="8">
        <v>10557</v>
      </c>
    </row>
    <row r="351" spans="1:7" ht="31.5" x14ac:dyDescent="0.2">
      <c r="A351" s="32" t="s">
        <v>695</v>
      </c>
      <c r="B351" s="1" t="s">
        <v>696</v>
      </c>
      <c r="C351" s="34">
        <v>40576.6</v>
      </c>
      <c r="D351" s="41">
        <v>11511.1</v>
      </c>
      <c r="E351" s="8">
        <v>72414.3</v>
      </c>
      <c r="F351" s="8">
        <v>45205</v>
      </c>
      <c r="G351" s="8">
        <v>37924.5</v>
      </c>
    </row>
    <row r="352" spans="1:7" ht="47.25" x14ac:dyDescent="0.2">
      <c r="A352" s="32" t="s">
        <v>697</v>
      </c>
      <c r="B352" s="1" t="s">
        <v>698</v>
      </c>
      <c r="C352" s="34">
        <v>498052.8</v>
      </c>
      <c r="D352" s="41">
        <f>703328.8-646000</f>
        <v>57328.800000000047</v>
      </c>
      <c r="E352" s="8">
        <v>321855.3</v>
      </c>
      <c r="F352" s="8">
        <v>320132</v>
      </c>
      <c r="G352" s="8">
        <v>0</v>
      </c>
    </row>
    <row r="353" spans="1:7" ht="47.25" x14ac:dyDescent="0.2">
      <c r="A353" s="32" t="s">
        <v>699</v>
      </c>
      <c r="B353" s="1" t="s">
        <v>700</v>
      </c>
      <c r="C353" s="34">
        <v>439776.3</v>
      </c>
      <c r="D353" s="41">
        <v>543100.80000000005</v>
      </c>
      <c r="E353" s="8">
        <v>312650.90000000002</v>
      </c>
      <c r="F353" s="8">
        <v>61643</v>
      </c>
      <c r="G353" s="8">
        <v>87248.7</v>
      </c>
    </row>
    <row r="354" spans="1:7" ht="94.5" x14ac:dyDescent="0.2">
      <c r="A354" s="19" t="s">
        <v>701</v>
      </c>
      <c r="B354" s="20" t="s">
        <v>702</v>
      </c>
      <c r="C354" s="34">
        <v>3246.7</v>
      </c>
      <c r="D354" s="41">
        <v>0</v>
      </c>
      <c r="E354" s="8"/>
      <c r="F354" s="8"/>
      <c r="G354" s="8"/>
    </row>
    <row r="355" spans="1:7" ht="63" x14ac:dyDescent="0.2">
      <c r="A355" s="32" t="s">
        <v>703</v>
      </c>
      <c r="B355" s="1" t="s">
        <v>704</v>
      </c>
      <c r="C355" s="34">
        <v>0</v>
      </c>
      <c r="D355" s="41">
        <v>0</v>
      </c>
      <c r="E355" s="8">
        <v>0</v>
      </c>
      <c r="F355" s="8">
        <v>15081</v>
      </c>
      <c r="G355" s="8">
        <v>0</v>
      </c>
    </row>
    <row r="356" spans="1:7" ht="47.25" x14ac:dyDescent="0.2">
      <c r="A356" s="19" t="s">
        <v>705</v>
      </c>
      <c r="B356" s="20" t="s">
        <v>706</v>
      </c>
      <c r="C356" s="34">
        <v>135292.29999999999</v>
      </c>
      <c r="D356" s="41">
        <v>0</v>
      </c>
      <c r="E356" s="8"/>
      <c r="F356" s="8"/>
      <c r="G356" s="8"/>
    </row>
    <row r="357" spans="1:7" ht="31.5" x14ac:dyDescent="0.2">
      <c r="A357" s="19" t="s">
        <v>707</v>
      </c>
      <c r="B357" s="20" t="s">
        <v>708</v>
      </c>
      <c r="C357" s="34">
        <v>74417.3</v>
      </c>
      <c r="D357" s="41">
        <v>0</v>
      </c>
      <c r="E357" s="8"/>
      <c r="F357" s="8"/>
      <c r="G357" s="8"/>
    </row>
    <row r="358" spans="1:7" ht="47.25" x14ac:dyDescent="0.2">
      <c r="A358" s="19" t="s">
        <v>709</v>
      </c>
      <c r="B358" s="20" t="s">
        <v>710</v>
      </c>
      <c r="C358" s="34">
        <v>186379.7</v>
      </c>
      <c r="D358" s="41">
        <v>0</v>
      </c>
      <c r="E358" s="8"/>
      <c r="F358" s="8"/>
      <c r="G358" s="8"/>
    </row>
    <row r="359" spans="1:7" ht="47.25" x14ac:dyDescent="0.2">
      <c r="A359" s="32" t="s">
        <v>711</v>
      </c>
      <c r="B359" s="1" t="s">
        <v>712</v>
      </c>
      <c r="C359" s="34">
        <v>58640</v>
      </c>
      <c r="D359" s="41">
        <v>62447.5</v>
      </c>
      <c r="E359" s="8">
        <v>66772.7</v>
      </c>
      <c r="F359" s="8">
        <v>65699.399999999994</v>
      </c>
      <c r="G359" s="8">
        <v>57342.9</v>
      </c>
    </row>
    <row r="360" spans="1:7" ht="47.25" x14ac:dyDescent="0.2">
      <c r="A360" s="32" t="s">
        <v>713</v>
      </c>
      <c r="B360" s="1" t="s">
        <v>714</v>
      </c>
      <c r="C360" s="34">
        <v>400291.7</v>
      </c>
      <c r="D360" s="41">
        <v>376911</v>
      </c>
      <c r="E360" s="8">
        <v>357096.6</v>
      </c>
      <c r="F360" s="8">
        <v>351991</v>
      </c>
      <c r="G360" s="8">
        <v>351991</v>
      </c>
    </row>
    <row r="361" spans="1:7" ht="31.5" x14ac:dyDescent="0.2">
      <c r="A361" s="19" t="s">
        <v>715</v>
      </c>
      <c r="B361" s="20" t="s">
        <v>716</v>
      </c>
      <c r="C361" s="42">
        <v>36388.400000000001</v>
      </c>
      <c r="D361" s="41">
        <v>0</v>
      </c>
      <c r="E361" s="8"/>
      <c r="F361" s="8"/>
      <c r="G361" s="8"/>
    </row>
    <row r="362" spans="1:7" ht="47.25" x14ac:dyDescent="0.2">
      <c r="A362" s="32" t="s">
        <v>717</v>
      </c>
      <c r="B362" s="1" t="s">
        <v>718</v>
      </c>
      <c r="C362" s="34">
        <v>36773.300000000003</v>
      </c>
      <c r="D362" s="41">
        <v>99378</v>
      </c>
      <c r="E362" s="8">
        <v>14700</v>
      </c>
      <c r="F362" s="8">
        <v>14990</v>
      </c>
      <c r="G362" s="8">
        <v>18281</v>
      </c>
    </row>
    <row r="363" spans="1:7" ht="31.5" x14ac:dyDescent="0.2">
      <c r="A363" s="32" t="s">
        <v>719</v>
      </c>
      <c r="B363" s="1" t="s">
        <v>720</v>
      </c>
      <c r="C363" s="34">
        <v>0</v>
      </c>
      <c r="D363" s="41">
        <v>8461.2999999999993</v>
      </c>
      <c r="E363" s="8">
        <v>4944.1000000000004</v>
      </c>
      <c r="F363" s="8">
        <v>3768.4</v>
      </c>
      <c r="G363" s="8">
        <v>3673.3</v>
      </c>
    </row>
    <row r="364" spans="1:7" ht="63" x14ac:dyDescent="0.2">
      <c r="A364" s="32" t="s">
        <v>721</v>
      </c>
      <c r="B364" s="1" t="s">
        <v>722</v>
      </c>
      <c r="C364" s="34">
        <v>0</v>
      </c>
      <c r="D364" s="41">
        <v>180048.9</v>
      </c>
      <c r="E364" s="8">
        <v>197461.7</v>
      </c>
      <c r="F364" s="8">
        <v>197461.7</v>
      </c>
      <c r="G364" s="8">
        <v>197461.7</v>
      </c>
    </row>
    <row r="365" spans="1:7" ht="126" x14ac:dyDescent="0.2">
      <c r="A365" s="32" t="s">
        <v>723</v>
      </c>
      <c r="B365" s="1" t="s">
        <v>724</v>
      </c>
      <c r="C365" s="34">
        <v>0</v>
      </c>
      <c r="D365" s="41">
        <v>0</v>
      </c>
      <c r="E365" s="8">
        <v>20895.099999999999</v>
      </c>
      <c r="F365" s="8">
        <v>51090</v>
      </c>
      <c r="G365" s="8">
        <v>9874.2000000000007</v>
      </c>
    </row>
    <row r="366" spans="1:7" ht="78.75" x14ac:dyDescent="0.2">
      <c r="A366" s="19" t="s">
        <v>725</v>
      </c>
      <c r="B366" s="20" t="s">
        <v>726</v>
      </c>
      <c r="C366" s="34">
        <v>12122.8</v>
      </c>
      <c r="D366" s="41">
        <v>0</v>
      </c>
      <c r="E366" s="8"/>
      <c r="F366" s="8"/>
      <c r="G366" s="8"/>
    </row>
    <row r="367" spans="1:7" ht="47.25" x14ac:dyDescent="0.2">
      <c r="A367" s="32" t="s">
        <v>727</v>
      </c>
      <c r="B367" s="1" t="s">
        <v>728</v>
      </c>
      <c r="C367" s="34">
        <v>0</v>
      </c>
      <c r="D367" s="41">
        <v>2222400</v>
      </c>
      <c r="E367" s="8">
        <v>1803492.5</v>
      </c>
      <c r="F367" s="8">
        <v>197460</v>
      </c>
      <c r="G367" s="8">
        <v>0</v>
      </c>
    </row>
    <row r="368" spans="1:7" ht="94.5" x14ac:dyDescent="0.2">
      <c r="A368" s="32" t="s">
        <v>729</v>
      </c>
      <c r="B368" s="1" t="s">
        <v>730</v>
      </c>
      <c r="C368" s="34">
        <v>0</v>
      </c>
      <c r="D368" s="41">
        <v>0</v>
      </c>
      <c r="E368" s="8">
        <v>108345</v>
      </c>
      <c r="F368" s="8">
        <v>554289</v>
      </c>
      <c r="G368" s="8">
        <v>189399.5</v>
      </c>
    </row>
    <row r="369" spans="1:7" ht="63" x14ac:dyDescent="0.2">
      <c r="A369" s="32" t="s">
        <v>731</v>
      </c>
      <c r="B369" s="1" t="s">
        <v>732</v>
      </c>
      <c r="C369" s="34">
        <v>0</v>
      </c>
      <c r="D369" s="41">
        <v>0</v>
      </c>
      <c r="E369" s="8">
        <v>0</v>
      </c>
      <c r="F369" s="8">
        <v>0</v>
      </c>
      <c r="G369" s="8">
        <v>387020.1</v>
      </c>
    </row>
    <row r="370" spans="1:7" ht="110.25" x14ac:dyDescent="0.2">
      <c r="A370" s="32" t="s">
        <v>733</v>
      </c>
      <c r="B370" s="1" t="s">
        <v>734</v>
      </c>
      <c r="C370" s="34">
        <v>280689.2</v>
      </c>
      <c r="D370" s="41">
        <v>345664.69999999995</v>
      </c>
      <c r="E370" s="8">
        <v>500028.8</v>
      </c>
      <c r="F370" s="8">
        <v>403499.5</v>
      </c>
      <c r="G370" s="8">
        <v>0</v>
      </c>
    </row>
    <row r="371" spans="1:7" ht="63" x14ac:dyDescent="0.2">
      <c r="A371" s="32" t="s">
        <v>735</v>
      </c>
      <c r="B371" s="1" t="s">
        <v>736</v>
      </c>
      <c r="C371" s="34">
        <v>0</v>
      </c>
      <c r="D371" s="41">
        <v>0</v>
      </c>
      <c r="E371" s="8">
        <v>0</v>
      </c>
      <c r="F371" s="8">
        <v>42282.3</v>
      </c>
      <c r="G371" s="8">
        <v>0</v>
      </c>
    </row>
    <row r="372" spans="1:7" ht="63" x14ac:dyDescent="0.2">
      <c r="A372" s="32" t="s">
        <v>737</v>
      </c>
      <c r="B372" s="1" t="s">
        <v>738</v>
      </c>
      <c r="C372" s="34">
        <v>40855.699999999997</v>
      </c>
      <c r="D372" s="41">
        <v>46861.600000000006</v>
      </c>
      <c r="E372" s="8">
        <v>76823.399999999994</v>
      </c>
      <c r="F372" s="8">
        <v>0</v>
      </c>
      <c r="G372" s="8">
        <v>18282.900000000001</v>
      </c>
    </row>
    <row r="373" spans="1:7" ht="31.5" x14ac:dyDescent="0.2">
      <c r="A373" s="32" t="s">
        <v>739</v>
      </c>
      <c r="B373" s="1" t="s">
        <v>740</v>
      </c>
      <c r="C373" s="34"/>
      <c r="D373" s="41">
        <v>16630.7</v>
      </c>
      <c r="E373" s="8"/>
      <c r="F373" s="8"/>
      <c r="G373" s="8"/>
    </row>
    <row r="374" spans="1:7" ht="15.75" x14ac:dyDescent="0.2">
      <c r="A374" s="19" t="s">
        <v>741</v>
      </c>
      <c r="B374" s="20" t="s">
        <v>742</v>
      </c>
      <c r="C374" s="34">
        <v>447</v>
      </c>
      <c r="D374" s="41">
        <v>0</v>
      </c>
      <c r="E374" s="8"/>
      <c r="F374" s="8"/>
      <c r="G374" s="8"/>
    </row>
    <row r="375" spans="1:7" ht="31.5" x14ac:dyDescent="0.2">
      <c r="A375" s="29" t="s">
        <v>743</v>
      </c>
      <c r="B375" s="2" t="s">
        <v>744</v>
      </c>
      <c r="C375" s="28">
        <v>3237686.5999999996</v>
      </c>
      <c r="D375" s="40">
        <v>5017365.3000000007</v>
      </c>
      <c r="E375" s="28">
        <v>4239840.5999999996</v>
      </c>
      <c r="F375" s="28">
        <v>4004295.3</v>
      </c>
      <c r="G375" s="28">
        <v>4068683.8</v>
      </c>
    </row>
    <row r="376" spans="1:7" ht="31.5" x14ac:dyDescent="0.2">
      <c r="A376" s="32" t="s">
        <v>745</v>
      </c>
      <c r="B376" s="1" t="s">
        <v>746</v>
      </c>
      <c r="C376" s="34">
        <v>3502.9</v>
      </c>
      <c r="D376" s="43">
        <v>7330</v>
      </c>
      <c r="E376" s="8">
        <v>21331.7</v>
      </c>
      <c r="F376" s="8">
        <v>20355.900000000001</v>
      </c>
      <c r="G376" s="8">
        <v>34229.5</v>
      </c>
    </row>
    <row r="377" spans="1:7" ht="47.25" x14ac:dyDescent="0.2">
      <c r="A377" s="32" t="s">
        <v>747</v>
      </c>
      <c r="B377" s="1" t="s">
        <v>748</v>
      </c>
      <c r="C377" s="34">
        <v>30313.4</v>
      </c>
      <c r="D377" s="43">
        <v>31507.3</v>
      </c>
      <c r="E377" s="8">
        <v>30033.1</v>
      </c>
      <c r="F377" s="8">
        <v>30331.8</v>
      </c>
      <c r="G377" s="8">
        <v>31484.6</v>
      </c>
    </row>
    <row r="378" spans="1:7" ht="63" x14ac:dyDescent="0.2">
      <c r="A378" s="32" t="s">
        <v>749</v>
      </c>
      <c r="B378" s="1" t="s">
        <v>750</v>
      </c>
      <c r="C378" s="34">
        <v>716.8</v>
      </c>
      <c r="D378" s="43">
        <v>708.7</v>
      </c>
      <c r="E378" s="8">
        <v>786.3</v>
      </c>
      <c r="F378" s="8">
        <v>4747.6000000000004</v>
      </c>
      <c r="G378" s="8">
        <v>375.4</v>
      </c>
    </row>
    <row r="379" spans="1:7" ht="47.25" x14ac:dyDescent="0.2">
      <c r="A379" s="32" t="s">
        <v>751</v>
      </c>
      <c r="B379" s="1" t="s">
        <v>752</v>
      </c>
      <c r="C379" s="34">
        <v>11869.7</v>
      </c>
      <c r="D379" s="43">
        <v>14469.699999999999</v>
      </c>
      <c r="E379" s="8">
        <v>13619.7</v>
      </c>
      <c r="F379" s="8">
        <v>13624.3</v>
      </c>
      <c r="G379" s="8">
        <v>15361.2</v>
      </c>
    </row>
    <row r="380" spans="1:7" ht="47.25" x14ac:dyDescent="0.2">
      <c r="A380" s="32" t="s">
        <v>753</v>
      </c>
      <c r="B380" s="1" t="s">
        <v>754</v>
      </c>
      <c r="C380" s="34">
        <v>272065.2</v>
      </c>
      <c r="D380" s="43">
        <v>309855.2</v>
      </c>
      <c r="E380" s="8">
        <v>248677.5</v>
      </c>
      <c r="F380" s="8">
        <v>276738.8</v>
      </c>
      <c r="G380" s="8">
        <v>286270.5</v>
      </c>
    </row>
    <row r="381" spans="1:7" ht="110.25" x14ac:dyDescent="0.2">
      <c r="A381" s="32" t="s">
        <v>755</v>
      </c>
      <c r="B381" s="1" t="s">
        <v>756</v>
      </c>
      <c r="C381" s="34">
        <v>76237.3</v>
      </c>
      <c r="D381" s="43">
        <v>29262.399999999998</v>
      </c>
      <c r="E381" s="8">
        <v>22891.8</v>
      </c>
      <c r="F381" s="8">
        <v>16542.5</v>
      </c>
      <c r="G381" s="8">
        <v>14869.6</v>
      </c>
    </row>
    <row r="382" spans="1:7" ht="63" x14ac:dyDescent="0.2">
      <c r="A382" s="32" t="s">
        <v>757</v>
      </c>
      <c r="B382" s="1" t="s">
        <v>758</v>
      </c>
      <c r="C382" s="34">
        <v>10062.200000000001</v>
      </c>
      <c r="D382" s="43">
        <v>9182.1</v>
      </c>
      <c r="E382" s="8">
        <v>6145.3</v>
      </c>
      <c r="F382" s="8">
        <v>6116.4</v>
      </c>
      <c r="G382" s="8">
        <v>5364.9</v>
      </c>
    </row>
    <row r="383" spans="1:7" ht="63" x14ac:dyDescent="0.2">
      <c r="A383" s="32" t="s">
        <v>759</v>
      </c>
      <c r="B383" s="1" t="s">
        <v>760</v>
      </c>
      <c r="C383" s="34">
        <v>31489.3</v>
      </c>
      <c r="D383" s="43">
        <v>28358.6</v>
      </c>
      <c r="E383" s="8">
        <v>33781.599999999999</v>
      </c>
      <c r="F383" s="8">
        <v>34599.699999999997</v>
      </c>
      <c r="G383" s="8">
        <v>35613.9</v>
      </c>
    </row>
    <row r="384" spans="1:7" ht="78.75" x14ac:dyDescent="0.2">
      <c r="A384" s="32" t="s">
        <v>761</v>
      </c>
      <c r="B384" s="1" t="s">
        <v>762</v>
      </c>
      <c r="C384" s="34">
        <v>12195.1</v>
      </c>
      <c r="D384" s="43">
        <v>8831.5</v>
      </c>
      <c r="E384" s="8">
        <v>7602.1</v>
      </c>
      <c r="F384" s="8">
        <v>7594.8</v>
      </c>
      <c r="G384" s="8">
        <v>6850.8</v>
      </c>
    </row>
    <row r="385" spans="1:7" ht="63" x14ac:dyDescent="0.2">
      <c r="A385" s="32" t="s">
        <v>763</v>
      </c>
      <c r="B385" s="1" t="s">
        <v>764</v>
      </c>
      <c r="C385" s="34">
        <v>72888.100000000006</v>
      </c>
      <c r="D385" s="43">
        <v>75203.900000000009</v>
      </c>
      <c r="E385" s="8">
        <v>77234.399999999994</v>
      </c>
      <c r="F385" s="8">
        <v>80323.399999999994</v>
      </c>
      <c r="G385" s="8">
        <v>83534.100000000006</v>
      </c>
    </row>
    <row r="386" spans="1:7" ht="63" x14ac:dyDescent="0.2">
      <c r="A386" s="32" t="s">
        <v>765</v>
      </c>
      <c r="B386" s="1" t="s">
        <v>766</v>
      </c>
      <c r="C386" s="34">
        <v>16.3</v>
      </c>
      <c r="D386" s="43">
        <v>16.7</v>
      </c>
      <c r="E386" s="8">
        <v>17.3</v>
      </c>
      <c r="F386" s="8">
        <v>18</v>
      </c>
      <c r="G386" s="8">
        <v>18.7</v>
      </c>
    </row>
    <row r="387" spans="1:7" ht="47.25" x14ac:dyDescent="0.2">
      <c r="A387" s="32" t="s">
        <v>767</v>
      </c>
      <c r="B387" s="1" t="s">
        <v>768</v>
      </c>
      <c r="C387" s="34">
        <v>1017415.7</v>
      </c>
      <c r="D387" s="43">
        <v>1002418.4</v>
      </c>
      <c r="E387" s="8">
        <v>884064.1</v>
      </c>
      <c r="F387" s="8">
        <v>883815.2</v>
      </c>
      <c r="G387" s="8">
        <v>883815.2</v>
      </c>
    </row>
    <row r="388" spans="1:7" ht="47.25" x14ac:dyDescent="0.2">
      <c r="A388" s="32" t="s">
        <v>769</v>
      </c>
      <c r="B388" s="1" t="s">
        <v>770</v>
      </c>
      <c r="C388" s="34">
        <v>8653.5</v>
      </c>
      <c r="D388" s="43">
        <v>9244.9</v>
      </c>
      <c r="E388" s="8">
        <v>9816.6</v>
      </c>
      <c r="F388" s="8">
        <v>10279.200000000001</v>
      </c>
      <c r="G388" s="8">
        <v>10690.4</v>
      </c>
    </row>
    <row r="389" spans="1:7" ht="78.75" x14ac:dyDescent="0.2">
      <c r="A389" s="32" t="s">
        <v>771</v>
      </c>
      <c r="B389" s="1" t="s">
        <v>772</v>
      </c>
      <c r="C389" s="34">
        <v>4243.8</v>
      </c>
      <c r="D389" s="43">
        <v>4893.9000000000005</v>
      </c>
      <c r="E389" s="8">
        <v>5142.2</v>
      </c>
      <c r="F389" s="8">
        <v>5332.9</v>
      </c>
      <c r="G389" s="8">
        <v>5544.9</v>
      </c>
    </row>
    <row r="390" spans="1:7" ht="63" x14ac:dyDescent="0.2">
      <c r="A390" s="32" t="s">
        <v>773</v>
      </c>
      <c r="B390" s="1" t="s">
        <v>774</v>
      </c>
      <c r="C390" s="34">
        <v>151.5</v>
      </c>
      <c r="D390" s="43">
        <v>156.1</v>
      </c>
      <c r="E390" s="8">
        <v>154.4</v>
      </c>
      <c r="F390" s="8">
        <v>154.4</v>
      </c>
      <c r="G390" s="8">
        <v>154.4</v>
      </c>
    </row>
    <row r="391" spans="1:7" ht="47.25" x14ac:dyDescent="0.2">
      <c r="A391" s="32" t="s">
        <v>775</v>
      </c>
      <c r="B391" s="1" t="s">
        <v>776</v>
      </c>
      <c r="C391" s="34">
        <v>350400.7</v>
      </c>
      <c r="D391" s="43">
        <v>1236985</v>
      </c>
      <c r="E391" s="8">
        <v>695249.9</v>
      </c>
      <c r="F391" s="8">
        <v>448202.7</v>
      </c>
      <c r="G391" s="8">
        <v>452907.1</v>
      </c>
    </row>
    <row r="392" spans="1:7" ht="94.5" x14ac:dyDescent="0.2">
      <c r="A392" s="32" t="s">
        <v>777</v>
      </c>
      <c r="B392" s="1" t="s">
        <v>778</v>
      </c>
      <c r="C392" s="34">
        <v>397330.8</v>
      </c>
      <c r="D392" s="43">
        <v>487023.8</v>
      </c>
      <c r="E392" s="8">
        <v>498700.6</v>
      </c>
      <c r="F392" s="8">
        <v>517188.1</v>
      </c>
      <c r="G392" s="8">
        <v>537745.4</v>
      </c>
    </row>
    <row r="393" spans="1:7" ht="31.5" x14ac:dyDescent="0.2">
      <c r="A393" s="32" t="s">
        <v>779</v>
      </c>
      <c r="B393" s="1" t="s">
        <v>780</v>
      </c>
      <c r="C393" s="34">
        <v>66485.3</v>
      </c>
      <c r="D393" s="43">
        <v>40473.700000000004</v>
      </c>
      <c r="E393" s="8">
        <v>34156</v>
      </c>
      <c r="F393" s="8">
        <v>32866.199999999997</v>
      </c>
      <c r="G393" s="8">
        <v>36461</v>
      </c>
    </row>
    <row r="394" spans="1:7" ht="78.75" x14ac:dyDescent="0.2">
      <c r="A394" s="32" t="s">
        <v>781</v>
      </c>
      <c r="B394" s="1" t="s">
        <v>782</v>
      </c>
      <c r="C394" s="34">
        <v>21618</v>
      </c>
      <c r="D394" s="43">
        <v>22770</v>
      </c>
      <c r="E394" s="8">
        <v>35323.4</v>
      </c>
      <c r="F394" s="8">
        <v>12297.3</v>
      </c>
      <c r="G394" s="8">
        <v>0</v>
      </c>
    </row>
    <row r="395" spans="1:7" ht="78.75" x14ac:dyDescent="0.2">
      <c r="A395" s="32" t="s">
        <v>783</v>
      </c>
      <c r="B395" s="1" t="s">
        <v>784</v>
      </c>
      <c r="C395" s="34">
        <v>32902.800000000003</v>
      </c>
      <c r="D395" s="43">
        <v>17019.100000000002</v>
      </c>
      <c r="E395" s="8">
        <v>17440</v>
      </c>
      <c r="F395" s="8">
        <v>11182.3</v>
      </c>
      <c r="G395" s="8">
        <v>3880</v>
      </c>
    </row>
    <row r="396" spans="1:7" ht="110.25" x14ac:dyDescent="0.2">
      <c r="A396" s="32" t="s">
        <v>785</v>
      </c>
      <c r="B396" s="1" t="s">
        <v>786</v>
      </c>
      <c r="C396" s="34">
        <v>279163.5</v>
      </c>
      <c r="D396" s="43">
        <v>297624.90000000002</v>
      </c>
      <c r="E396" s="8">
        <v>300319.40000000002</v>
      </c>
      <c r="F396" s="8">
        <v>300319.40000000002</v>
      </c>
      <c r="G396" s="8">
        <v>300319.40000000002</v>
      </c>
    </row>
    <row r="397" spans="1:7" ht="31.5" x14ac:dyDescent="0.2">
      <c r="A397" s="32" t="s">
        <v>787</v>
      </c>
      <c r="B397" s="1" t="s">
        <v>788</v>
      </c>
      <c r="C397" s="34">
        <v>0</v>
      </c>
      <c r="D397" s="43">
        <v>0</v>
      </c>
      <c r="E397" s="8">
        <v>19465.900000000001</v>
      </c>
      <c r="F397" s="8">
        <v>0</v>
      </c>
      <c r="G397" s="8">
        <v>0</v>
      </c>
    </row>
    <row r="398" spans="1:7" ht="47.25" x14ac:dyDescent="0.2">
      <c r="A398" s="32" t="s">
        <v>789</v>
      </c>
      <c r="B398" s="1" t="s">
        <v>790</v>
      </c>
      <c r="C398" s="34">
        <v>418784.1</v>
      </c>
      <c r="D398" s="43">
        <v>1218422</v>
      </c>
      <c r="E398" s="8">
        <v>1159396.8999999999</v>
      </c>
      <c r="F398" s="8">
        <v>1171969.6000000001</v>
      </c>
      <c r="G398" s="8">
        <v>1182369.3999999999</v>
      </c>
    </row>
    <row r="399" spans="1:7" ht="31.5" x14ac:dyDescent="0.2">
      <c r="A399" s="32" t="s">
        <v>791</v>
      </c>
      <c r="B399" s="1" t="s">
        <v>792</v>
      </c>
      <c r="C399" s="34">
        <v>119180.6</v>
      </c>
      <c r="D399" s="43">
        <v>165607.40000000002</v>
      </c>
      <c r="E399" s="8">
        <v>118490.4</v>
      </c>
      <c r="F399" s="8">
        <v>119694.8</v>
      </c>
      <c r="G399" s="8">
        <v>140823.4</v>
      </c>
    </row>
    <row r="400" spans="1:7" ht="15.75" x14ac:dyDescent="0.2">
      <c r="A400" s="29" t="s">
        <v>793</v>
      </c>
      <c r="B400" s="2" t="s">
        <v>794</v>
      </c>
      <c r="C400" s="28">
        <v>3647849.1</v>
      </c>
      <c r="D400" s="40">
        <f>SUM(D401:D430)</f>
        <v>5219893.5999999996</v>
      </c>
      <c r="E400" s="28">
        <v>2446130.2000000002</v>
      </c>
      <c r="F400" s="28">
        <v>1519495.7</v>
      </c>
      <c r="G400" s="28">
        <v>1161896.1000000001</v>
      </c>
    </row>
    <row r="401" spans="1:7" ht="63" x14ac:dyDescent="0.2">
      <c r="A401" s="32" t="s">
        <v>795</v>
      </c>
      <c r="B401" s="1" t="s">
        <v>796</v>
      </c>
      <c r="C401" s="34">
        <v>9526</v>
      </c>
      <c r="D401" s="34">
        <v>12114.5</v>
      </c>
      <c r="E401" s="8">
        <v>7598.4</v>
      </c>
      <c r="F401" s="8">
        <v>7598.4</v>
      </c>
      <c r="G401" s="8">
        <v>7598.4</v>
      </c>
    </row>
    <row r="402" spans="1:7" ht="63" x14ac:dyDescent="0.2">
      <c r="A402" s="32" t="s">
        <v>797</v>
      </c>
      <c r="B402" s="1" t="s">
        <v>798</v>
      </c>
      <c r="C402" s="34">
        <v>2133.5</v>
      </c>
      <c r="D402" s="34">
        <v>2788.4</v>
      </c>
      <c r="E402" s="8">
        <v>1500</v>
      </c>
      <c r="F402" s="8">
        <v>1500</v>
      </c>
      <c r="G402" s="8">
        <v>1500</v>
      </c>
    </row>
    <row r="403" spans="1:7" ht="78.75" x14ac:dyDescent="0.2">
      <c r="A403" s="19" t="s">
        <v>799</v>
      </c>
      <c r="B403" s="20" t="s">
        <v>800</v>
      </c>
      <c r="C403" s="34">
        <v>254652.5</v>
      </c>
      <c r="D403" s="34">
        <v>131194.29999999999</v>
      </c>
      <c r="E403" s="8"/>
      <c r="F403" s="8"/>
      <c r="G403" s="8"/>
    </row>
    <row r="404" spans="1:7" ht="47.25" x14ac:dyDescent="0.2">
      <c r="A404" s="32" t="s">
        <v>801</v>
      </c>
      <c r="B404" s="1" t="s">
        <v>802</v>
      </c>
      <c r="C404" s="34">
        <v>100751.9</v>
      </c>
      <c r="D404" s="34">
        <v>107646.8</v>
      </c>
      <c r="E404" s="8">
        <v>110935.1</v>
      </c>
      <c r="F404" s="8">
        <v>110935.1</v>
      </c>
      <c r="G404" s="8">
        <v>110935.1</v>
      </c>
    </row>
    <row r="405" spans="1:7" ht="63" x14ac:dyDescent="0.2">
      <c r="A405" s="32" t="s">
        <v>803</v>
      </c>
      <c r="B405" s="1" t="s">
        <v>804</v>
      </c>
      <c r="C405" s="34">
        <v>255427.8</v>
      </c>
      <c r="D405" s="34">
        <f>546226.7-19000+114.9</f>
        <v>527341.6</v>
      </c>
      <c r="E405" s="8">
        <v>182446</v>
      </c>
      <c r="F405" s="8">
        <v>218283.6</v>
      </c>
      <c r="G405" s="8">
        <v>56758.9</v>
      </c>
    </row>
    <row r="406" spans="1:7" ht="78.75" x14ac:dyDescent="0.2">
      <c r="A406" s="19" t="s">
        <v>805</v>
      </c>
      <c r="B406" s="20" t="s">
        <v>806</v>
      </c>
      <c r="C406" s="34">
        <v>12794</v>
      </c>
      <c r="D406" s="34">
        <v>0</v>
      </c>
      <c r="E406" s="8"/>
      <c r="F406" s="8"/>
      <c r="G406" s="8"/>
    </row>
    <row r="407" spans="1:7" ht="63" x14ac:dyDescent="0.2">
      <c r="A407" s="32" t="s">
        <v>807</v>
      </c>
      <c r="B407" s="1" t="s">
        <v>808</v>
      </c>
      <c r="C407" s="34">
        <v>162498.29999999999</v>
      </c>
      <c r="D407" s="34">
        <v>164553.40000000002</v>
      </c>
      <c r="E407" s="8">
        <v>119115.1</v>
      </c>
      <c r="F407" s="8">
        <v>191815.3</v>
      </c>
      <c r="G407" s="8">
        <v>104176.2</v>
      </c>
    </row>
    <row r="408" spans="1:7" ht="78.75" x14ac:dyDescent="0.2">
      <c r="A408" s="32" t="s">
        <v>809</v>
      </c>
      <c r="B408" s="1" t="s">
        <v>810</v>
      </c>
      <c r="C408" s="34"/>
      <c r="D408" s="34">
        <f>76025.87602587-76025.87602587</f>
        <v>0</v>
      </c>
      <c r="E408" s="8"/>
      <c r="F408" s="8"/>
      <c r="G408" s="8"/>
    </row>
    <row r="409" spans="1:7" ht="110.25" x14ac:dyDescent="0.2">
      <c r="A409" s="32" t="s">
        <v>811</v>
      </c>
      <c r="B409" s="1" t="s">
        <v>812</v>
      </c>
      <c r="C409" s="34">
        <v>130.9</v>
      </c>
      <c r="D409" s="34">
        <v>107.5</v>
      </c>
      <c r="E409" s="8">
        <v>107.5</v>
      </c>
      <c r="F409" s="8">
        <v>107.5</v>
      </c>
      <c r="G409" s="8">
        <v>107.5</v>
      </c>
    </row>
    <row r="410" spans="1:7" ht="63" x14ac:dyDescent="0.2">
      <c r="A410" s="19" t="s">
        <v>813</v>
      </c>
      <c r="B410" s="20" t="s">
        <v>814</v>
      </c>
      <c r="C410" s="34">
        <v>232.8</v>
      </c>
      <c r="D410" s="34">
        <v>0</v>
      </c>
      <c r="E410" s="8"/>
      <c r="F410" s="8"/>
      <c r="G410" s="8"/>
    </row>
    <row r="411" spans="1:7" ht="204.75" x14ac:dyDescent="0.2">
      <c r="A411" s="32" t="s">
        <v>815</v>
      </c>
      <c r="B411" s="1" t="s">
        <v>816</v>
      </c>
      <c r="C411" s="34">
        <v>3943.9</v>
      </c>
      <c r="D411" s="34">
        <v>3813</v>
      </c>
      <c r="E411" s="8">
        <v>3833.1</v>
      </c>
      <c r="F411" s="8">
        <v>3833.1</v>
      </c>
      <c r="G411" s="8">
        <v>3833.1</v>
      </c>
    </row>
    <row r="412" spans="1:7" ht="63" x14ac:dyDescent="0.2">
      <c r="A412" s="32" t="s">
        <v>817</v>
      </c>
      <c r="B412" s="1" t="s">
        <v>818</v>
      </c>
      <c r="C412" s="34"/>
      <c r="D412" s="34">
        <v>96500</v>
      </c>
      <c r="E412" s="8"/>
      <c r="F412" s="8"/>
      <c r="G412" s="8"/>
    </row>
    <row r="413" spans="1:7" ht="31.5" x14ac:dyDescent="0.2">
      <c r="A413" s="19" t="s">
        <v>819</v>
      </c>
      <c r="B413" s="20" t="s">
        <v>820</v>
      </c>
      <c r="C413" s="34">
        <v>30112.7</v>
      </c>
      <c r="D413" s="34">
        <v>0</v>
      </c>
      <c r="E413" s="8"/>
      <c r="F413" s="8"/>
      <c r="G413" s="8"/>
    </row>
    <row r="414" spans="1:7" ht="63" x14ac:dyDescent="0.2">
      <c r="A414" s="19" t="s">
        <v>821</v>
      </c>
      <c r="B414" s="20" t="s">
        <v>822</v>
      </c>
      <c r="C414" s="34">
        <v>19672.7</v>
      </c>
      <c r="D414" s="34">
        <v>0</v>
      </c>
      <c r="E414" s="8"/>
      <c r="F414" s="8"/>
      <c r="G414" s="8"/>
    </row>
    <row r="415" spans="1:7" ht="78.75" x14ac:dyDescent="0.2">
      <c r="A415" s="32" t="s">
        <v>823</v>
      </c>
      <c r="B415" s="1" t="s">
        <v>824</v>
      </c>
      <c r="C415" s="34">
        <v>5134.8999999999996</v>
      </c>
      <c r="D415" s="34">
        <v>0</v>
      </c>
      <c r="E415" s="8">
        <v>25500</v>
      </c>
      <c r="F415" s="8">
        <v>20029.2</v>
      </c>
      <c r="G415" s="8">
        <v>20014.900000000001</v>
      </c>
    </row>
    <row r="416" spans="1:7" ht="78.75" x14ac:dyDescent="0.2">
      <c r="A416" s="32" t="s">
        <v>825</v>
      </c>
      <c r="B416" s="1" t="s">
        <v>826</v>
      </c>
      <c r="C416" s="34">
        <v>0</v>
      </c>
      <c r="D416" s="34">
        <v>194200</v>
      </c>
      <c r="E416" s="8">
        <v>582697.1</v>
      </c>
      <c r="F416" s="8">
        <v>582697.1</v>
      </c>
      <c r="G416" s="8">
        <v>582697.1</v>
      </c>
    </row>
    <row r="417" spans="1:7" ht="63" x14ac:dyDescent="0.2">
      <c r="A417" s="32" t="s">
        <v>827</v>
      </c>
      <c r="B417" s="1" t="s">
        <v>828</v>
      </c>
      <c r="C417" s="34">
        <v>1907923.8</v>
      </c>
      <c r="D417" s="34">
        <v>686902.7</v>
      </c>
      <c r="E417" s="8">
        <v>376440</v>
      </c>
      <c r="F417" s="8">
        <v>0</v>
      </c>
      <c r="G417" s="8">
        <v>0</v>
      </c>
    </row>
    <row r="418" spans="1:7" ht="47.25" x14ac:dyDescent="0.2">
      <c r="A418" s="32" t="s">
        <v>829</v>
      </c>
      <c r="B418" s="1" t="s">
        <v>830</v>
      </c>
      <c r="C418" s="34"/>
      <c r="D418" s="34">
        <v>261800</v>
      </c>
      <c r="E418" s="8"/>
      <c r="F418" s="8"/>
      <c r="G418" s="8"/>
    </row>
    <row r="419" spans="1:7" ht="47.25" x14ac:dyDescent="0.2">
      <c r="A419" s="19" t="s">
        <v>831</v>
      </c>
      <c r="B419" s="20" t="s">
        <v>832</v>
      </c>
      <c r="C419" s="34">
        <v>720</v>
      </c>
      <c r="D419" s="34">
        <v>0</v>
      </c>
      <c r="E419" s="8"/>
      <c r="F419" s="8"/>
      <c r="G419" s="8"/>
    </row>
    <row r="420" spans="1:7" ht="94.5" x14ac:dyDescent="0.2">
      <c r="A420" s="32" t="s">
        <v>833</v>
      </c>
      <c r="B420" s="1" t="s">
        <v>834</v>
      </c>
      <c r="C420" s="34">
        <v>0</v>
      </c>
      <c r="D420" s="34">
        <v>0</v>
      </c>
      <c r="E420" s="8">
        <v>100000</v>
      </c>
      <c r="F420" s="8">
        <v>100000</v>
      </c>
      <c r="G420" s="8">
        <v>0</v>
      </c>
    </row>
    <row r="421" spans="1:7" ht="141.75" x14ac:dyDescent="0.2">
      <c r="A421" s="32" t="s">
        <v>835</v>
      </c>
      <c r="B421" s="1" t="s">
        <v>836</v>
      </c>
      <c r="C421" s="34">
        <v>1354.3</v>
      </c>
      <c r="D421" s="34">
        <v>1846</v>
      </c>
      <c r="E421" s="8">
        <v>1595.8</v>
      </c>
      <c r="F421" s="8">
        <v>1596.3</v>
      </c>
      <c r="G421" s="8">
        <v>1596.3</v>
      </c>
    </row>
    <row r="422" spans="1:7" ht="78.75" x14ac:dyDescent="0.2">
      <c r="A422" s="32" t="s">
        <v>837</v>
      </c>
      <c r="B422" s="1" t="s">
        <v>838</v>
      </c>
      <c r="C422" s="34">
        <v>3640</v>
      </c>
      <c r="D422" s="34">
        <v>181360</v>
      </c>
      <c r="E422" s="8">
        <v>290000</v>
      </c>
      <c r="F422" s="8">
        <v>0</v>
      </c>
      <c r="G422" s="8">
        <v>0</v>
      </c>
    </row>
    <row r="423" spans="1:7" ht="63" x14ac:dyDescent="0.2">
      <c r="A423" s="32" t="s">
        <v>839</v>
      </c>
      <c r="B423" s="1" t="s">
        <v>840</v>
      </c>
      <c r="C423" s="34">
        <v>704170</v>
      </c>
      <c r="D423" s="34">
        <v>534842</v>
      </c>
      <c r="E423" s="8">
        <v>311901.7</v>
      </c>
      <c r="F423" s="8">
        <v>280720</v>
      </c>
      <c r="G423" s="8">
        <v>272298.5</v>
      </c>
    </row>
    <row r="424" spans="1:7" ht="47.25" x14ac:dyDescent="0.2">
      <c r="A424" s="32" t="s">
        <v>841</v>
      </c>
      <c r="B424" s="1" t="s">
        <v>842</v>
      </c>
      <c r="C424" s="34">
        <v>0</v>
      </c>
      <c r="D424" s="34">
        <v>300</v>
      </c>
      <c r="E424" s="8">
        <v>1300</v>
      </c>
      <c r="F424" s="8">
        <v>0</v>
      </c>
      <c r="G424" s="8">
        <v>0</v>
      </c>
    </row>
    <row r="425" spans="1:7" ht="47.25" x14ac:dyDescent="0.2">
      <c r="A425" s="32" t="s">
        <v>843</v>
      </c>
      <c r="B425" s="1" t="s">
        <v>844</v>
      </c>
      <c r="C425" s="34">
        <v>0</v>
      </c>
      <c r="D425" s="34">
        <v>0</v>
      </c>
      <c r="E425" s="8">
        <v>15000</v>
      </c>
      <c r="F425" s="8">
        <v>0</v>
      </c>
      <c r="G425" s="8">
        <v>0</v>
      </c>
    </row>
    <row r="426" spans="1:7" ht="78.75" x14ac:dyDescent="0.2">
      <c r="A426" s="32" t="s">
        <v>845</v>
      </c>
      <c r="B426" s="1" t="s">
        <v>846</v>
      </c>
      <c r="C426" s="34">
        <v>2977.2</v>
      </c>
      <c r="D426" s="34">
        <v>410.5</v>
      </c>
      <c r="E426" s="8">
        <v>379.9</v>
      </c>
      <c r="F426" s="8">
        <v>380.1</v>
      </c>
      <c r="G426" s="8">
        <v>380.1</v>
      </c>
    </row>
    <row r="427" spans="1:7" ht="47.25" x14ac:dyDescent="0.2">
      <c r="A427" s="19" t="s">
        <v>847</v>
      </c>
      <c r="B427" s="20" t="s">
        <v>848</v>
      </c>
      <c r="C427" s="34">
        <v>63475.9</v>
      </c>
      <c r="D427" s="34">
        <v>0</v>
      </c>
      <c r="E427" s="8"/>
      <c r="F427" s="8"/>
      <c r="G427" s="8"/>
    </row>
    <row r="428" spans="1:7" ht="63" x14ac:dyDescent="0.2">
      <c r="A428" s="19" t="s">
        <v>849</v>
      </c>
      <c r="B428" s="20" t="s">
        <v>850</v>
      </c>
      <c r="C428" s="34">
        <v>81317.899999999994</v>
      </c>
      <c r="D428" s="34">
        <v>0</v>
      </c>
      <c r="E428" s="8"/>
      <c r="F428" s="8"/>
      <c r="G428" s="8"/>
    </row>
    <row r="429" spans="1:7" ht="47.25" x14ac:dyDescent="0.2">
      <c r="A429" s="19" t="s">
        <v>851</v>
      </c>
      <c r="B429" s="20" t="s">
        <v>852</v>
      </c>
      <c r="C429" s="34">
        <v>25258.1</v>
      </c>
      <c r="D429" s="34">
        <v>2119231.4</v>
      </c>
      <c r="E429" s="8"/>
      <c r="F429" s="8"/>
      <c r="G429" s="8"/>
    </row>
    <row r="430" spans="1:7" ht="31.5" x14ac:dyDescent="0.2">
      <c r="A430" s="32" t="s">
        <v>853</v>
      </c>
      <c r="B430" s="1" t="s">
        <v>854</v>
      </c>
      <c r="C430" s="34">
        <v>0</v>
      </c>
      <c r="D430" s="34">
        <v>192941.5</v>
      </c>
      <c r="E430" s="8">
        <v>315780.5</v>
      </c>
      <c r="F430" s="8">
        <v>0</v>
      </c>
      <c r="G430" s="8">
        <v>0</v>
      </c>
    </row>
    <row r="431" spans="1:7" ht="47.25" x14ac:dyDescent="0.2">
      <c r="A431" s="29" t="s">
        <v>855</v>
      </c>
      <c r="B431" s="2" t="s">
        <v>856</v>
      </c>
      <c r="C431" s="21">
        <v>140281.9</v>
      </c>
      <c r="D431" s="21">
        <f>D432</f>
        <v>215639.7</v>
      </c>
      <c r="E431" s="28">
        <v>439489</v>
      </c>
      <c r="F431" s="28">
        <v>633271.5</v>
      </c>
      <c r="G431" s="28">
        <v>857685.9</v>
      </c>
    </row>
    <row r="432" spans="1:7" ht="110.25" x14ac:dyDescent="0.2">
      <c r="A432" s="32" t="s">
        <v>857</v>
      </c>
      <c r="B432" s="1" t="s">
        <v>858</v>
      </c>
      <c r="C432" s="21">
        <v>140281.9</v>
      </c>
      <c r="D432" s="34">
        <f>317639.7-102000</f>
        <v>215639.7</v>
      </c>
      <c r="E432" s="8">
        <v>439489</v>
      </c>
      <c r="F432" s="8">
        <v>633271.5</v>
      </c>
      <c r="G432" s="8">
        <v>857685.9</v>
      </c>
    </row>
    <row r="433" spans="1:7" ht="31.5" x14ac:dyDescent="0.2">
      <c r="A433" s="6" t="s">
        <v>859</v>
      </c>
      <c r="B433" s="7" t="s">
        <v>860</v>
      </c>
      <c r="C433" s="21">
        <v>-109.5</v>
      </c>
      <c r="D433" s="1"/>
      <c r="E433" s="8"/>
      <c r="F433" s="8"/>
      <c r="G433" s="8"/>
    </row>
    <row r="434" spans="1:7" ht="31.5" x14ac:dyDescent="0.2">
      <c r="A434" s="19" t="s">
        <v>861</v>
      </c>
      <c r="B434" s="20" t="s">
        <v>862</v>
      </c>
      <c r="C434" s="21">
        <v>-109.5</v>
      </c>
      <c r="D434" s="1"/>
      <c r="E434" s="8"/>
      <c r="F434" s="8"/>
      <c r="G434" s="8"/>
    </row>
    <row r="435" spans="1:7" ht="15.75" x14ac:dyDescent="0.2">
      <c r="A435" s="6" t="s">
        <v>863</v>
      </c>
      <c r="B435" s="7" t="s">
        <v>864</v>
      </c>
      <c r="C435" s="21">
        <v>249</v>
      </c>
      <c r="D435" s="29"/>
      <c r="E435" s="22"/>
      <c r="F435" s="22"/>
      <c r="G435" s="22"/>
    </row>
    <row r="436" spans="1:7" ht="31.5" x14ac:dyDescent="0.2">
      <c r="A436" s="19" t="s">
        <v>865</v>
      </c>
      <c r="B436" s="20" t="s">
        <v>866</v>
      </c>
      <c r="C436" s="21">
        <v>249</v>
      </c>
      <c r="D436" s="22"/>
      <c r="E436" s="22"/>
      <c r="F436" s="22"/>
      <c r="G436" s="22"/>
    </row>
    <row r="437" spans="1:7" ht="78.75" x14ac:dyDescent="0.2">
      <c r="A437" s="6" t="s">
        <v>867</v>
      </c>
      <c r="B437" s="7" t="s">
        <v>868</v>
      </c>
      <c r="C437" s="21">
        <v>156303.69999999998</v>
      </c>
      <c r="D437" s="22"/>
      <c r="E437" s="22"/>
      <c r="F437" s="22"/>
      <c r="G437" s="22"/>
    </row>
    <row r="438" spans="1:7" ht="47.25" x14ac:dyDescent="0.2">
      <c r="A438" s="6" t="s">
        <v>869</v>
      </c>
      <c r="B438" s="7" t="s">
        <v>870</v>
      </c>
      <c r="C438" s="21">
        <v>-264819.09999999998</v>
      </c>
      <c r="D438" s="22"/>
      <c r="E438" s="22"/>
      <c r="F438" s="22"/>
      <c r="G438" s="22"/>
    </row>
  </sheetData>
  <mergeCells count="5">
    <mergeCell ref="A7:B7"/>
    <mergeCell ref="A2:G2"/>
    <mergeCell ref="C3:G3"/>
    <mergeCell ref="A3:A5"/>
    <mergeCell ref="B3:B5"/>
  </mergeCells>
  <pageMargins left="0.39370078740157483" right="0.39370078740157483" top="0.59055118110236227" bottom="0.59055118110236227" header="0.31496062992125984" footer="0.31496062992125984"/>
  <pageSetup paperSize="9" scale="70" orientation="landscape"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D6" sqref="AD6"/>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Table1</vt:lpstr>
      <vt:lpstr>Лист1</vt:lpstr>
      <vt:lpstr>Table1!Заголовки_для_печати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2020-12-11T08:59:27Z</dcterms:modified>
</cp:coreProperties>
</file>