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OBMEN\ПРОЕКТ БЮДЖЕТА 2018-2020\ПРОЕКТ ЗАКОНА 2018 -2020\материалы отделов\МЕТОДИКИ И РАСЧЕТЫ МБТ\Расчеты распределения\"/>
    </mc:Choice>
  </mc:AlternateContent>
  <bookViews>
    <workbookView xWindow="0" yWindow="0" windowWidth="28800" windowHeight="14235"/>
  </bookViews>
  <sheets>
    <sheet name="ИБР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ИБР!$A$4:$AE$4</definedName>
    <definedName name="Группа_1">'[1]Дот Сбаланс - Рейтинг ЭКОНОМИКА'!$B$7:$B$11</definedName>
    <definedName name="Группа_2">'[1]Расчет Дот. сбаланс'!$F$6:$F$10</definedName>
    <definedName name="Группа_3">'[1]Расчет Дот. сбаланс'!$F$11:$F$14</definedName>
    <definedName name="Группа_4">'[1]Расчет Дот. сбаланс'!$F$15:$F$22</definedName>
    <definedName name="Группа_5">'[1]Расчет Дот. сбаланс'!$F$23:$F$36</definedName>
    <definedName name="Группа_6">'[1]Расчет Дот. сбаланс'!$F$37:$F$45</definedName>
    <definedName name="Группа_7">'[1]Расчет Дот. сбаланс'!$F$46:$F$47</definedName>
    <definedName name="Группы">'[1]Расчет Дот. сбаланс'!$F$5:$F$47</definedName>
    <definedName name="Доп_нормативы" localSheetId="0">#REF!</definedName>
    <definedName name="Доп_нормативы">#REF!</definedName>
    <definedName name="_xlnm.Print_Titles" localSheetId="0">ИБР!$B:$B</definedName>
    <definedName name="Наименование_по_ОКТМО">[2]ОКТМО!$B$2:$C$413</definedName>
    <definedName name="Нал_дох" localSheetId="0">#REF!</definedName>
    <definedName name="Нал_дох">#REF!</definedName>
    <definedName name="НД">ИБР!#REF!</definedName>
    <definedName name="_xlnm.Print_Area" localSheetId="0">ИБР!$A$1:$AE$58</definedName>
    <definedName name="Рейтинг_для_стимулирования">'[1]Дот Сбаланс - Рейтинг ЭКОНОМИКА'!$CD$7:$CZ$46</definedName>
    <definedName name="Рейтинг_за_НД">'[3]Рейтинг за НД'!$B$4:$I$43</definedName>
    <definedName name="Рейтинг_разв_ЭК">'[1]Дот Сбаланс - Рейтинг ЭКОНОМИКА'!$CP$6:$CZ$46</definedName>
    <definedName name="ЭК_ПОТЕНЦИАЛ">'[1]Дот Сбаланс - Рейтинг ЭКОНОМИКА'!$D$4:$CO$46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" i="1" l="1"/>
  <c r="T10" i="1" l="1"/>
  <c r="R10" i="1"/>
  <c r="P10" i="1"/>
  <c r="N10" i="1"/>
  <c r="K10" i="1"/>
  <c r="I10" i="1"/>
  <c r="U10" i="1" l="1"/>
  <c r="Y10" i="1" s="1"/>
  <c r="Z10" i="1" s="1"/>
  <c r="AE10" i="1" l="1"/>
  <c r="N47" i="1" l="1"/>
  <c r="N46" i="1"/>
  <c r="N40" i="1"/>
  <c r="N32" i="1"/>
  <c r="N24" i="1"/>
  <c r="N17" i="1"/>
  <c r="N11" i="1"/>
  <c r="N9" i="1"/>
  <c r="N8" i="1"/>
  <c r="N7" i="1"/>
  <c r="N6" i="1"/>
  <c r="N5" i="1"/>
  <c r="N45" i="1"/>
  <c r="N44" i="1"/>
  <c r="N43" i="1"/>
  <c r="N42" i="1"/>
  <c r="N41" i="1"/>
  <c r="N39" i="1"/>
  <c r="N38" i="1"/>
  <c r="N37" i="1"/>
  <c r="N36" i="1"/>
  <c r="N35" i="1"/>
  <c r="N34" i="1"/>
  <c r="N33" i="1"/>
  <c r="N31" i="1"/>
  <c r="N30" i="1"/>
  <c r="N29" i="1"/>
  <c r="N28" i="1"/>
  <c r="N27" i="1"/>
  <c r="N26" i="1"/>
  <c r="N25" i="1"/>
  <c r="N23" i="1"/>
  <c r="N22" i="1"/>
  <c r="N21" i="1"/>
  <c r="N20" i="1"/>
  <c r="N19" i="1"/>
  <c r="N18" i="1"/>
  <c r="N16" i="1"/>
  <c r="N15" i="1"/>
  <c r="N14" i="1"/>
  <c r="N13" i="1"/>
  <c r="N12" i="1"/>
  <c r="AE47" i="1" l="1"/>
  <c r="T47" i="1"/>
  <c r="R47" i="1"/>
  <c r="P47" i="1"/>
  <c r="K47" i="1"/>
  <c r="I47" i="1"/>
  <c r="AE46" i="1"/>
  <c r="T46" i="1"/>
  <c r="R46" i="1"/>
  <c r="P46" i="1"/>
  <c r="K46" i="1"/>
  <c r="I46" i="1"/>
  <c r="AE38" i="1"/>
  <c r="T38" i="1"/>
  <c r="R38" i="1"/>
  <c r="P38" i="1"/>
  <c r="K38" i="1"/>
  <c r="I38" i="1"/>
  <c r="AE36" i="1"/>
  <c r="T36" i="1"/>
  <c r="R36" i="1"/>
  <c r="P36" i="1"/>
  <c r="K36" i="1"/>
  <c r="I36" i="1"/>
  <c r="AE19" i="1"/>
  <c r="T19" i="1"/>
  <c r="R19" i="1"/>
  <c r="P19" i="1"/>
  <c r="K19" i="1"/>
  <c r="I19" i="1"/>
  <c r="AE18" i="1"/>
  <c r="T18" i="1"/>
  <c r="R18" i="1"/>
  <c r="P18" i="1"/>
  <c r="K18" i="1"/>
  <c r="I18" i="1"/>
  <c r="AE23" i="1"/>
  <c r="T23" i="1"/>
  <c r="R23" i="1"/>
  <c r="P23" i="1"/>
  <c r="K23" i="1"/>
  <c r="I23" i="1"/>
  <c r="AE42" i="1"/>
  <c r="T42" i="1"/>
  <c r="R42" i="1"/>
  <c r="P42" i="1"/>
  <c r="K42" i="1"/>
  <c r="I42" i="1"/>
  <c r="AE29" i="1"/>
  <c r="T29" i="1"/>
  <c r="R29" i="1"/>
  <c r="P29" i="1"/>
  <c r="K29" i="1"/>
  <c r="I29" i="1"/>
  <c r="AE40" i="1"/>
  <c r="T40" i="1"/>
  <c r="R40" i="1"/>
  <c r="P40" i="1"/>
  <c r="K40" i="1"/>
  <c r="I40" i="1"/>
  <c r="AE33" i="1"/>
  <c r="T33" i="1"/>
  <c r="R33" i="1"/>
  <c r="P33" i="1"/>
  <c r="K33" i="1"/>
  <c r="I33" i="1"/>
  <c r="AE26" i="1"/>
  <c r="T26" i="1"/>
  <c r="R26" i="1"/>
  <c r="P26" i="1"/>
  <c r="K26" i="1"/>
  <c r="I26" i="1"/>
  <c r="AE44" i="1"/>
  <c r="T44" i="1"/>
  <c r="R44" i="1"/>
  <c r="P44" i="1"/>
  <c r="K44" i="1"/>
  <c r="I44" i="1"/>
  <c r="AE24" i="1"/>
  <c r="T24" i="1"/>
  <c r="R24" i="1"/>
  <c r="P24" i="1"/>
  <c r="K24" i="1"/>
  <c r="I24" i="1"/>
  <c r="AE21" i="1"/>
  <c r="T21" i="1"/>
  <c r="R21" i="1"/>
  <c r="P21" i="1"/>
  <c r="K21" i="1"/>
  <c r="I21" i="1"/>
  <c r="AE37" i="1"/>
  <c r="T37" i="1"/>
  <c r="R37" i="1"/>
  <c r="P37" i="1"/>
  <c r="K37" i="1"/>
  <c r="I37" i="1"/>
  <c r="AE30" i="1"/>
  <c r="T30" i="1"/>
  <c r="R30" i="1"/>
  <c r="P30" i="1"/>
  <c r="K30" i="1"/>
  <c r="I30" i="1"/>
  <c r="AE17" i="1"/>
  <c r="T17" i="1"/>
  <c r="R17" i="1"/>
  <c r="P17" i="1"/>
  <c r="K17" i="1"/>
  <c r="I17" i="1"/>
  <c r="AE43" i="1"/>
  <c r="T43" i="1"/>
  <c r="R43" i="1"/>
  <c r="P43" i="1"/>
  <c r="K43" i="1"/>
  <c r="I43" i="1"/>
  <c r="AE32" i="1"/>
  <c r="T32" i="1"/>
  <c r="R32" i="1"/>
  <c r="P32" i="1"/>
  <c r="K32" i="1"/>
  <c r="I32" i="1"/>
  <c r="AE25" i="1"/>
  <c r="T25" i="1"/>
  <c r="R25" i="1"/>
  <c r="P25" i="1"/>
  <c r="K25" i="1"/>
  <c r="I25" i="1"/>
  <c r="AE14" i="1"/>
  <c r="T14" i="1"/>
  <c r="R14" i="1"/>
  <c r="P14" i="1"/>
  <c r="K14" i="1"/>
  <c r="I14" i="1"/>
  <c r="AE34" i="1"/>
  <c r="T34" i="1"/>
  <c r="R34" i="1"/>
  <c r="P34" i="1"/>
  <c r="K34" i="1"/>
  <c r="I34" i="1"/>
  <c r="AE45" i="1"/>
  <c r="T45" i="1"/>
  <c r="R45" i="1"/>
  <c r="P45" i="1"/>
  <c r="K45" i="1"/>
  <c r="I45" i="1"/>
  <c r="AE16" i="1"/>
  <c r="T16" i="1"/>
  <c r="R16" i="1"/>
  <c r="P16" i="1"/>
  <c r="K16" i="1"/>
  <c r="I16" i="1"/>
  <c r="AE22" i="1"/>
  <c r="T22" i="1"/>
  <c r="R22" i="1"/>
  <c r="P22" i="1"/>
  <c r="K22" i="1"/>
  <c r="I22" i="1"/>
  <c r="AE15" i="1"/>
  <c r="T15" i="1"/>
  <c r="R15" i="1"/>
  <c r="P15" i="1"/>
  <c r="K15" i="1"/>
  <c r="I15" i="1"/>
  <c r="AE35" i="1"/>
  <c r="T35" i="1"/>
  <c r="R35" i="1"/>
  <c r="P35" i="1"/>
  <c r="K35" i="1"/>
  <c r="I35" i="1"/>
  <c r="AE28" i="1"/>
  <c r="T28" i="1"/>
  <c r="R28" i="1"/>
  <c r="P28" i="1"/>
  <c r="K28" i="1"/>
  <c r="I28" i="1"/>
  <c r="AE39" i="1"/>
  <c r="T39" i="1"/>
  <c r="R39" i="1"/>
  <c r="P39" i="1"/>
  <c r="K39" i="1"/>
  <c r="I39" i="1"/>
  <c r="AE20" i="1"/>
  <c r="T20" i="1"/>
  <c r="R20" i="1"/>
  <c r="P20" i="1"/>
  <c r="K20" i="1"/>
  <c r="I20" i="1"/>
  <c r="AE27" i="1"/>
  <c r="T27" i="1"/>
  <c r="R27" i="1"/>
  <c r="P27" i="1"/>
  <c r="K27" i="1"/>
  <c r="I27" i="1"/>
  <c r="AE13" i="1"/>
  <c r="T13" i="1"/>
  <c r="R13" i="1"/>
  <c r="P13" i="1"/>
  <c r="K13" i="1"/>
  <c r="I13" i="1"/>
  <c r="AE41" i="1"/>
  <c r="T41" i="1"/>
  <c r="R41" i="1"/>
  <c r="P41" i="1"/>
  <c r="K41" i="1"/>
  <c r="I41" i="1"/>
  <c r="AE12" i="1"/>
  <c r="T12" i="1"/>
  <c r="R12" i="1"/>
  <c r="P12" i="1"/>
  <c r="K12" i="1"/>
  <c r="I12" i="1"/>
  <c r="AE31" i="1"/>
  <c r="T31" i="1"/>
  <c r="R31" i="1"/>
  <c r="P31" i="1"/>
  <c r="K31" i="1"/>
  <c r="I31" i="1"/>
  <c r="AE11" i="1"/>
  <c r="T11" i="1"/>
  <c r="R11" i="1"/>
  <c r="P11" i="1"/>
  <c r="K11" i="1"/>
  <c r="I11" i="1"/>
  <c r="AE9" i="1"/>
  <c r="T9" i="1"/>
  <c r="R9" i="1"/>
  <c r="P9" i="1"/>
  <c r="K9" i="1"/>
  <c r="I9" i="1"/>
  <c r="AE5" i="1"/>
  <c r="T5" i="1"/>
  <c r="R5" i="1"/>
  <c r="P5" i="1"/>
  <c r="K5" i="1"/>
  <c r="I5" i="1"/>
  <c r="AE8" i="1"/>
  <c r="T8" i="1"/>
  <c r="R8" i="1"/>
  <c r="P8" i="1"/>
  <c r="K8" i="1"/>
  <c r="I8" i="1"/>
  <c r="AE7" i="1"/>
  <c r="T7" i="1"/>
  <c r="R7" i="1"/>
  <c r="P7" i="1"/>
  <c r="K7" i="1"/>
  <c r="I7" i="1"/>
  <c r="AE6" i="1"/>
  <c r="T6" i="1"/>
  <c r="R6" i="1"/>
  <c r="P6" i="1"/>
  <c r="K6" i="1"/>
  <c r="I6" i="1"/>
  <c r="AE3" i="1"/>
  <c r="U18" i="1" l="1"/>
  <c r="U46" i="1"/>
  <c r="U6" i="1"/>
  <c r="U41" i="1"/>
  <c r="U39" i="1"/>
  <c r="U22" i="1"/>
  <c r="U40" i="1"/>
  <c r="U9" i="1"/>
  <c r="U14" i="1"/>
  <c r="U17" i="1"/>
  <c r="U24" i="1"/>
  <c r="U12" i="1"/>
  <c r="U20" i="1"/>
  <c r="U15" i="1"/>
  <c r="U34" i="1"/>
  <c r="U43" i="1"/>
  <c r="U21" i="1"/>
  <c r="U33" i="1"/>
  <c r="U23" i="1"/>
  <c r="U38" i="1"/>
  <c r="U5" i="1"/>
  <c r="U27" i="1"/>
  <c r="U35" i="1"/>
  <c r="U45" i="1"/>
  <c r="U32" i="1"/>
  <c r="U37" i="1"/>
  <c r="U26" i="1"/>
  <c r="U42" i="1"/>
  <c r="U36" i="1"/>
  <c r="U31" i="1"/>
  <c r="U8" i="1"/>
  <c r="U13" i="1"/>
  <c r="U28" i="1"/>
  <c r="U16" i="1"/>
  <c r="U25" i="1"/>
  <c r="U30" i="1"/>
  <c r="U44" i="1"/>
  <c r="U29" i="1"/>
  <c r="U19" i="1"/>
  <c r="U47" i="1"/>
  <c r="U7" i="1"/>
  <c r="U11" i="1"/>
  <c r="X6" i="1"/>
  <c r="X11" i="1"/>
  <c r="X12" i="1"/>
  <c r="X27" i="1"/>
  <c r="X20" i="1"/>
  <c r="X35" i="1"/>
  <c r="X15" i="1"/>
  <c r="X45" i="1"/>
  <c r="X34" i="1"/>
  <c r="Y34" i="1" s="1"/>
  <c r="X32" i="1"/>
  <c r="X43" i="1"/>
  <c r="X37" i="1"/>
  <c r="X21" i="1"/>
  <c r="X44" i="1"/>
  <c r="X26" i="1"/>
  <c r="X40" i="1"/>
  <c r="Y40" i="1" s="1"/>
  <c r="X29" i="1"/>
  <c r="X42" i="1"/>
  <c r="X18" i="1"/>
  <c r="Y18" i="1" s="1"/>
  <c r="X19" i="1"/>
  <c r="X36" i="1"/>
  <c r="X46" i="1"/>
  <c r="Y46" i="1" s="1"/>
  <c r="X47" i="1"/>
  <c r="Y21" i="1" l="1"/>
  <c r="Y43" i="1"/>
  <c r="Y15" i="1"/>
  <c r="Y42" i="1"/>
  <c r="Y26" i="1"/>
  <c r="Y29" i="1"/>
  <c r="Y12" i="1"/>
  <c r="Z12" i="1" s="1"/>
  <c r="Y20" i="1"/>
  <c r="Z20" i="1" s="1"/>
  <c r="Y6" i="1"/>
  <c r="Z6" i="1" s="1"/>
  <c r="Y45" i="1"/>
  <c r="Z45" i="1" s="1"/>
  <c r="Y37" i="1"/>
  <c r="Z37" i="1" s="1"/>
  <c r="X30" i="1"/>
  <c r="Y30" i="1" s="1"/>
  <c r="Z30" i="1" s="1"/>
  <c r="X25" i="1"/>
  <c r="Y25" i="1" s="1"/>
  <c r="Z25" i="1" s="1"/>
  <c r="X16" i="1"/>
  <c r="Y16" i="1" s="1"/>
  <c r="Z16" i="1" s="1"/>
  <c r="X28" i="1"/>
  <c r="Y28" i="1" s="1"/>
  <c r="Z28" i="1" s="1"/>
  <c r="X13" i="1"/>
  <c r="Y13" i="1" s="1"/>
  <c r="Z13" i="1" s="1"/>
  <c r="X7" i="1"/>
  <c r="Y7" i="1" s="1"/>
  <c r="Z7" i="1" s="1"/>
  <c r="X38" i="1"/>
  <c r="Y38" i="1" s="1"/>
  <c r="Z38" i="1" s="1"/>
  <c r="X23" i="1"/>
  <c r="Y23" i="1" s="1"/>
  <c r="Z23" i="1" s="1"/>
  <c r="X33" i="1"/>
  <c r="Y33" i="1" s="1"/>
  <c r="Z33" i="1" s="1"/>
  <c r="X24" i="1"/>
  <c r="Y24" i="1" s="1"/>
  <c r="Z24" i="1" s="1"/>
  <c r="X17" i="1"/>
  <c r="Y17" i="1" s="1"/>
  <c r="Z17" i="1" s="1"/>
  <c r="X14" i="1"/>
  <c r="Y14" i="1" s="1"/>
  <c r="Z14" i="1" s="1"/>
  <c r="X5" i="1"/>
  <c r="X8" i="1"/>
  <c r="Y8" i="1" s="1"/>
  <c r="Z8" i="1" s="1"/>
  <c r="Y44" i="1"/>
  <c r="Z44" i="1" s="1"/>
  <c r="Y35" i="1"/>
  <c r="Z35" i="1" s="1"/>
  <c r="X22" i="1"/>
  <c r="Y22" i="1" s="1"/>
  <c r="Z22" i="1" s="1"/>
  <c r="X39" i="1"/>
  <c r="Y39" i="1" s="1"/>
  <c r="Z39" i="1" s="1"/>
  <c r="X41" i="1"/>
  <c r="Y41" i="1" s="1"/>
  <c r="Z41" i="1" s="1"/>
  <c r="Y19" i="1"/>
  <c r="Z19" i="1" s="1"/>
  <c r="X31" i="1"/>
  <c r="Y31" i="1" s="1"/>
  <c r="Z31" i="1" s="1"/>
  <c r="Y47" i="1"/>
  <c r="Z47" i="1" s="1"/>
  <c r="Y36" i="1"/>
  <c r="Z36" i="1" s="1"/>
  <c r="X9" i="1"/>
  <c r="Y9" i="1" s="1"/>
  <c r="Z9" i="1" s="1"/>
  <c r="Y32" i="1"/>
  <c r="Z32" i="1" s="1"/>
  <c r="Y27" i="1"/>
  <c r="Z27" i="1" s="1"/>
  <c r="Y11" i="1"/>
  <c r="Z11" i="1" s="1"/>
  <c r="Z18" i="1"/>
  <c r="Z26" i="1"/>
  <c r="Z34" i="1"/>
  <c r="Z29" i="1"/>
  <c r="Z21" i="1"/>
  <c r="Z15" i="1"/>
  <c r="Z46" i="1"/>
  <c r="Z40" i="1"/>
  <c r="Z43" i="1"/>
  <c r="Z42" i="1"/>
  <c r="Y5" i="1" l="1"/>
  <c r="Z5" i="1" s="1"/>
  <c r="AA5" i="1" s="1"/>
  <c r="AA6" i="1"/>
  <c r="AB6" i="1" s="1"/>
  <c r="AC6" i="1" s="1"/>
  <c r="AA10" i="1"/>
  <c r="AB10" i="1" s="1"/>
  <c r="AC10" i="1" s="1"/>
  <c r="AA9" i="1"/>
  <c r="AB9" i="1" s="1"/>
  <c r="AA20" i="1"/>
  <c r="AB20" i="1" s="1"/>
  <c r="AA11" i="1"/>
  <c r="AB11" i="1" s="1"/>
  <c r="AA27" i="1"/>
  <c r="AB27" i="1" s="1"/>
  <c r="AA40" i="1"/>
  <c r="AA46" i="1"/>
  <c r="AB46" i="1" s="1"/>
  <c r="AA44" i="1"/>
  <c r="AB44" i="1" s="1"/>
  <c r="AA15" i="1"/>
  <c r="AB15" i="1" s="1"/>
  <c r="AA17" i="1"/>
  <c r="AB17" i="1" s="1"/>
  <c r="AA14" i="1"/>
  <c r="AB14" i="1" s="1"/>
  <c r="AA32" i="1"/>
  <c r="AB32" i="1" s="1"/>
  <c r="AA23" i="1"/>
  <c r="AB23" i="1" s="1"/>
  <c r="AA29" i="1"/>
  <c r="AB29" i="1" s="1"/>
  <c r="AA37" i="1"/>
  <c r="AB37" i="1" s="1"/>
  <c r="AA45" i="1"/>
  <c r="AB45" i="1" s="1"/>
  <c r="AA41" i="1"/>
  <c r="AB41" i="1" s="1"/>
  <c r="AA38" i="1"/>
  <c r="AB38" i="1" s="1"/>
  <c r="AA26" i="1"/>
  <c r="AB26" i="1" s="1"/>
  <c r="AA39" i="1"/>
  <c r="AB39" i="1" s="1"/>
  <c r="AA47" i="1"/>
  <c r="AB47" i="1" s="1"/>
  <c r="AA18" i="1"/>
  <c r="AB18" i="1" s="1"/>
  <c r="AA7" i="1"/>
  <c r="AB7" i="1" s="1"/>
  <c r="AA36" i="1"/>
  <c r="AB36" i="1" s="1"/>
  <c r="AC44" i="1"/>
  <c r="AA8" i="1"/>
  <c r="AB8" i="1" s="1"/>
  <c r="AA42" i="1"/>
  <c r="AB42" i="1" s="1"/>
  <c r="AA16" i="1"/>
  <c r="AB16" i="1" s="1"/>
  <c r="AA13" i="1"/>
  <c r="AB13" i="1" s="1"/>
  <c r="AA22" i="1"/>
  <c r="AB22" i="1" s="1"/>
  <c r="AC20" i="1"/>
  <c r="AA35" i="1"/>
  <c r="AB35" i="1" s="1"/>
  <c r="AA31" i="1"/>
  <c r="AB31" i="1" s="1"/>
  <c r="AA25" i="1"/>
  <c r="AB25" i="1" s="1"/>
  <c r="AA28" i="1"/>
  <c r="AB28" i="1" s="1"/>
  <c r="AA19" i="1"/>
  <c r="AB19" i="1" s="1"/>
  <c r="AA43" i="1"/>
  <c r="AB43" i="1" s="1"/>
  <c r="AA30" i="1"/>
  <c r="AB30" i="1" s="1"/>
  <c r="AA24" i="1"/>
  <c r="AB24" i="1" s="1"/>
  <c r="AA12" i="1"/>
  <c r="AB12" i="1" s="1"/>
  <c r="AA33" i="1"/>
  <c r="AB33" i="1" s="1"/>
  <c r="AA21" i="1"/>
  <c r="AB21" i="1" s="1"/>
  <c r="AA34" i="1"/>
  <c r="AB34" i="1" s="1"/>
  <c r="AB40" i="1" l="1"/>
  <c r="AC40" i="1" s="1"/>
  <c r="AB5" i="1"/>
  <c r="AC5" i="1" s="1"/>
  <c r="AC27" i="1"/>
  <c r="AC11" i="1"/>
  <c r="AC15" i="1"/>
  <c r="AC14" i="1"/>
  <c r="AC46" i="1"/>
  <c r="AC17" i="1"/>
  <c r="AC28" i="1"/>
  <c r="AC13" i="1"/>
  <c r="AC38" i="1"/>
  <c r="AC26" i="1"/>
  <c r="AC25" i="1"/>
  <c r="AC16" i="1"/>
  <c r="AC41" i="1"/>
  <c r="AC23" i="1"/>
  <c r="AC33" i="1"/>
  <c r="AC9" i="1"/>
  <c r="AC42" i="1"/>
  <c r="AC18" i="1"/>
  <c r="AC45" i="1"/>
  <c r="AC32" i="1"/>
  <c r="AC22" i="1"/>
  <c r="AC43" i="1"/>
  <c r="AC31" i="1"/>
  <c r="AC8" i="1"/>
  <c r="AC47" i="1"/>
  <c r="AC24" i="1"/>
  <c r="AC19" i="1"/>
  <c r="AC35" i="1"/>
  <c r="AC39" i="1"/>
  <c r="AC34" i="1"/>
  <c r="AC37" i="1"/>
  <c r="AC7" i="1"/>
  <c r="AC30" i="1"/>
  <c r="AC21" i="1"/>
  <c r="AC36" i="1"/>
  <c r="AC29" i="1"/>
  <c r="AB50" i="1" l="1"/>
  <c r="AD30" i="1" s="1"/>
  <c r="AC12" i="1"/>
  <c r="AD5" i="1" l="1"/>
  <c r="AD29" i="1"/>
  <c r="AD7" i="1"/>
  <c r="AD26" i="1"/>
  <c r="AD19" i="1"/>
  <c r="AD20" i="1"/>
  <c r="AD16" i="1"/>
  <c r="AD18" i="1"/>
  <c r="AD17" i="1"/>
  <c r="AD22" i="1"/>
  <c r="AD21" i="1"/>
  <c r="AD33" i="1"/>
  <c r="AD34" i="1"/>
  <c r="AD23" i="1"/>
  <c r="AD27" i="1"/>
  <c r="AD35" i="1"/>
  <c r="AD28" i="1"/>
  <c r="AD24" i="1"/>
  <c r="AD12" i="1"/>
  <c r="AD25" i="1"/>
  <c r="AD8" i="1"/>
  <c r="AD9" i="1"/>
  <c r="AD31" i="1"/>
  <c r="AD10" i="1"/>
  <c r="AD6" i="1"/>
  <c r="AD11" i="1"/>
  <c r="AD36" i="1"/>
  <c r="AD32" i="1"/>
  <c r="AD43" i="1"/>
  <c r="AD39" i="1"/>
  <c r="AD46" i="1"/>
  <c r="AD38" i="1"/>
  <c r="AD37" i="1"/>
  <c r="AD42" i="1"/>
  <c r="AD47" i="1"/>
  <c r="AD45" i="1"/>
  <c r="AD44" i="1"/>
  <c r="AD41" i="1"/>
  <c r="AD40" i="1"/>
  <c r="AD15" i="1"/>
  <c r="AD13" i="1"/>
  <c r="AD14" i="1"/>
</calcChain>
</file>

<file path=xl/sharedStrings.xml><?xml version="1.0" encoding="utf-8"?>
<sst xmlns="http://schemas.openxmlformats.org/spreadsheetml/2006/main" count="179" uniqueCount="98">
  <si>
    <t>Тип МО</t>
  </si>
  <si>
    <t>Наименование муниципального района (городского округа)</t>
  </si>
  <si>
    <t>Группа МО</t>
  </si>
  <si>
    <t>ИБР</t>
  </si>
  <si>
    <t>ГО</t>
  </si>
  <si>
    <t>г. Вышний Волочек</t>
  </si>
  <si>
    <t>группа 2</t>
  </si>
  <si>
    <t>группа 1</t>
  </si>
  <si>
    <t>г. Кимры</t>
  </si>
  <si>
    <t>г. Ржев</t>
  </si>
  <si>
    <t>группа 3</t>
  </si>
  <si>
    <t>г. Тверь</t>
  </si>
  <si>
    <t>группа 4</t>
  </si>
  <si>
    <t>г. Торжок</t>
  </si>
  <si>
    <t>группа 5</t>
  </si>
  <si>
    <t>МР</t>
  </si>
  <si>
    <t>группа 6</t>
  </si>
  <si>
    <t>Андреапольский</t>
  </si>
  <si>
    <t>группа 7</t>
  </si>
  <si>
    <t>Бежецкий</t>
  </si>
  <si>
    <t>Бельский</t>
  </si>
  <si>
    <t>Бологовский</t>
  </si>
  <si>
    <t>Весьегонский</t>
  </si>
  <si>
    <t>Вышневолоцкий</t>
  </si>
  <si>
    <t>Жарковский</t>
  </si>
  <si>
    <t>Западнодвинский</t>
  </si>
  <si>
    <t>Зубцовский</t>
  </si>
  <si>
    <t>Калининский</t>
  </si>
  <si>
    <t>Калязинский</t>
  </si>
  <si>
    <t>Кашинский</t>
  </si>
  <si>
    <t>Кесовогорский</t>
  </si>
  <si>
    <t>Кимрский</t>
  </si>
  <si>
    <t>Конаковский</t>
  </si>
  <si>
    <t>Краснохолмский</t>
  </si>
  <si>
    <t>Кувшиновский</t>
  </si>
  <si>
    <t>Лесной</t>
  </si>
  <si>
    <t>Лихославльский</t>
  </si>
  <si>
    <t>Максатихинский</t>
  </si>
  <si>
    <t>Молоковский</t>
  </si>
  <si>
    <t>Нелидовский</t>
  </si>
  <si>
    <t>Оленинский</t>
  </si>
  <si>
    <t>Пеновский</t>
  </si>
  <si>
    <t>Рамешковский</t>
  </si>
  <si>
    <t>Ржевский</t>
  </si>
  <si>
    <t>Сандовский</t>
  </si>
  <si>
    <t>Селижаровский</t>
  </si>
  <si>
    <t>Сонковский</t>
  </si>
  <si>
    <t>Спировский</t>
  </si>
  <si>
    <t>Старицкий</t>
  </si>
  <si>
    <t>Торжокский</t>
  </si>
  <si>
    <t>Торопецкий</t>
  </si>
  <si>
    <t>Фировский</t>
  </si>
  <si>
    <t>ЗАТО Озерный</t>
  </si>
  <si>
    <t>ЗАТО Солнечный</t>
  </si>
  <si>
    <t>Налоги</t>
  </si>
  <si>
    <t>Нормативы отчислений по БК</t>
  </si>
  <si>
    <t>Единые нормативы отчислений</t>
  </si>
  <si>
    <t>МР (сп)</t>
  </si>
  <si>
    <t>МР (гп)</t>
  </si>
  <si>
    <t>НДФЛ (без иностранцев)</t>
  </si>
  <si>
    <t>НДФЛ иностранцев</t>
  </si>
  <si>
    <t>ЕНВД</t>
  </si>
  <si>
    <t>Земельный налог</t>
  </si>
  <si>
    <t>НИФЛ</t>
  </si>
  <si>
    <t>Патенты</t>
  </si>
  <si>
    <t>ЕСХН</t>
  </si>
  <si>
    <t>Государственная пошлина</t>
  </si>
  <si>
    <t>Расчет индекса бюджетных расходов для распределения дотаций на выравнивание на 2018 год и плановый период 2019 и 2020 годов</t>
  </si>
  <si>
    <t>Численность населения на 01.01.2016 (чел.)</t>
  </si>
  <si>
    <r>
      <t xml:space="preserve">Расчетные поступления налога на доходы физических лиц в бюджетную систему Тверской области с территории </t>
    </r>
    <r>
      <rPr>
        <b/>
        <sz val="11"/>
        <color theme="1"/>
        <rFont val="Calibri"/>
        <family val="2"/>
        <charset val="204"/>
        <scheme val="minor"/>
      </rPr>
      <t>городских поселений (городских округов) в 2017</t>
    </r>
    <r>
      <rPr>
        <sz val="11"/>
        <color theme="1"/>
        <rFont val="Calibri"/>
        <family val="2"/>
        <scheme val="minor"/>
      </rPr>
      <t xml:space="preserve"> году (тыс. руб.)</t>
    </r>
  </si>
  <si>
    <r>
      <t xml:space="preserve">Расчетные поступления налога на доходы физических лиц, уплачиваемого </t>
    </r>
    <r>
      <rPr>
        <b/>
        <sz val="11"/>
        <color theme="1"/>
        <rFont val="Calibri"/>
        <family val="2"/>
        <charset val="204"/>
        <scheme val="minor"/>
      </rPr>
      <t>иностранными гражданами</t>
    </r>
    <r>
      <rPr>
        <sz val="11"/>
        <color theme="1"/>
        <rFont val="Calibri"/>
        <family val="2"/>
        <scheme val="minor"/>
      </rPr>
      <t xml:space="preserve"> в виде фиксированного авансового платежа в бюджетную систему Тверской области, с территории </t>
    </r>
    <r>
      <rPr>
        <b/>
        <sz val="11"/>
        <color theme="1"/>
        <rFont val="Calibri"/>
        <family val="2"/>
        <charset val="204"/>
        <scheme val="minor"/>
      </rPr>
      <t>городских поселений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charset val="204"/>
        <scheme val="minor"/>
      </rPr>
      <t>городских округов)</t>
    </r>
    <r>
      <rPr>
        <sz val="11"/>
        <color theme="1"/>
        <rFont val="Calibri"/>
        <family val="2"/>
        <scheme val="minor"/>
      </rPr>
      <t xml:space="preserve"> в 2017 году (тыс. руб.)</t>
    </r>
  </si>
  <si>
    <r>
      <t xml:space="preserve">Расчетные поступления налога на доходы физических лиц в бюджетную систему Тверской области с территории </t>
    </r>
    <r>
      <rPr>
        <b/>
        <sz val="11"/>
        <color theme="1"/>
        <rFont val="Calibri"/>
        <family val="2"/>
        <charset val="204"/>
        <scheme val="minor"/>
      </rPr>
      <t>сельских поселений</t>
    </r>
    <r>
      <rPr>
        <sz val="11"/>
        <color theme="1"/>
        <rFont val="Calibri"/>
        <family val="2"/>
        <scheme val="minor"/>
      </rPr>
      <t xml:space="preserve"> в 2017 году (тыс. руб.)</t>
    </r>
  </si>
  <si>
    <r>
      <t xml:space="preserve">Расчетные поступления налога на доходы физических лиц, уплачиваемого </t>
    </r>
    <r>
      <rPr>
        <b/>
        <sz val="11"/>
        <color theme="1"/>
        <rFont val="Calibri"/>
        <family val="2"/>
        <charset val="204"/>
        <scheme val="minor"/>
      </rPr>
      <t>иностранными гражданами</t>
    </r>
    <r>
      <rPr>
        <sz val="11"/>
        <color theme="1"/>
        <rFont val="Calibri"/>
        <family val="2"/>
        <scheme val="minor"/>
      </rPr>
      <t xml:space="preserve"> в виде фиксированного авансового платежа в бюджетную систему Тверской области, с территории</t>
    </r>
    <r>
      <rPr>
        <b/>
        <sz val="11"/>
        <color theme="1"/>
        <rFont val="Calibri"/>
        <family val="2"/>
        <charset val="204"/>
        <scheme val="minor"/>
      </rPr>
      <t xml:space="preserve"> сельских поселений</t>
    </r>
    <r>
      <rPr>
        <sz val="11"/>
        <color theme="1"/>
        <rFont val="Calibri"/>
        <family val="2"/>
        <scheme val="minor"/>
      </rPr>
      <t xml:space="preserve"> в 2017 году (тыс. руб.)</t>
    </r>
  </si>
  <si>
    <t>Налоговый потенциал по налогу на доходы физических лиц на 2017 год (тыс. руб.)</t>
  </si>
  <si>
    <t>Расчетные поступления единого налога на вмененный доход для отдельных видов деятельности в бюджетную систему Тверской области в 2017 году (тыс. руб.)</t>
  </si>
  <si>
    <t>Налоговый потенциал по единому налогу на вмененный доход для отдельных видов деятельности на 2017 год (тыс. руб.)</t>
  </si>
  <si>
    <r>
      <t xml:space="preserve">Расчетные поступления единого сельскохозяйственного налога в бюджетную систему Тверской области с территории </t>
    </r>
    <r>
      <rPr>
        <b/>
        <sz val="11"/>
        <color theme="1"/>
        <rFont val="Calibri"/>
        <family val="2"/>
        <charset val="204"/>
        <scheme val="minor"/>
      </rPr>
      <t>городских поселений (городских округов)</t>
    </r>
    <r>
      <rPr>
        <sz val="11"/>
        <color theme="1"/>
        <rFont val="Calibri"/>
        <family val="2"/>
        <scheme val="minor"/>
      </rPr>
      <t xml:space="preserve"> в 2017 году (тыс. руб.)</t>
    </r>
  </si>
  <si>
    <r>
      <t xml:space="preserve">Расчетные поступления единого сельскохозяйственного налога в бюджетную систему Тверской области с территории </t>
    </r>
    <r>
      <rPr>
        <b/>
        <sz val="11"/>
        <color theme="1"/>
        <rFont val="Calibri"/>
        <family val="2"/>
        <charset val="204"/>
        <scheme val="minor"/>
      </rPr>
      <t>сельских</t>
    </r>
    <r>
      <rPr>
        <sz val="11"/>
        <color theme="1"/>
        <rFont val="Calibri"/>
        <family val="2"/>
        <scheme val="minor"/>
      </rPr>
      <t xml:space="preserve"> поселений в 2017 году (тыс. руб.)</t>
    </r>
  </si>
  <si>
    <t>Налоговый потенциал по единому сельскохозяйственному налогу на 2017 год (тыс. руб.)</t>
  </si>
  <si>
    <t>Расчетные поступления земельного налога в бюджетную систему Тверской области в 2017 году (тыс. руб.)</t>
  </si>
  <si>
    <t>Налоговый потенциал по земельному налогу на 201 год (тыс. руб.)</t>
  </si>
  <si>
    <t>Расчетные поступления налога на имущество физических лиц в бюджетную систему Тверской области в 201 году (тыс. руб.)</t>
  </si>
  <si>
    <t>Налоговый потенциал по налогу на имущество физических лиц на 2017 год (тыс. руб.)</t>
  </si>
  <si>
    <t>Расчетные поступления налога, взимаемого в связи с применением патентной системы налогообложения, в бюджетную систему Тверской области в 2017 году (тыс. руб.)</t>
  </si>
  <si>
    <t>Налоговый потенциал по налогу, взимаемому с применением патентной системы налогообложения, на 2017 год (тыс. руб.)</t>
  </si>
  <si>
    <t>Налоговый потенциал на 2017 год (тыс. руб.)</t>
  </si>
  <si>
    <t>Дотации на выравнивание бюджетной обеспеченности 2017 г.</t>
  </si>
  <si>
    <t>Дотации на сбалансированность местных бюджетов на 2017 год, тыс. руб.</t>
  </si>
  <si>
    <t>Объем выравнивающих и балансирующих межбюджетных трансфертов на 2017 год, тыс. руб.</t>
  </si>
  <si>
    <t>Итоговый уровень стабильных расходов за счет стабильных доходов на 2017 год, тыс. руб.</t>
  </si>
  <si>
    <t>Стабильные доходы на душу населения на 2017 год  (руб. / чел.)</t>
  </si>
  <si>
    <t>Минимальный уровень стабильных доходов на душу населения на 2017 год по группе</t>
  </si>
  <si>
    <t>Объем расходов, осуществляемых за счет стабильных доходов, минимальный по группе в расчете на душу населения в 2017 году (руб. / чел.)</t>
  </si>
  <si>
    <t>Объем расходов, осуществляемых за счет стабильных доходов, минимальный по группе в расчете на душу населения в 2017 году увеличенный на ИПЦ (руб. / чел.)</t>
  </si>
  <si>
    <t>Осташковский ГО</t>
  </si>
  <si>
    <t>Удомельский ГО</t>
  </si>
  <si>
    <t>Прогнозное значение индекса потребительских цен на 2018 год</t>
  </si>
  <si>
    <t>Средний объем расходов, осуществляемых за счет стабильных доходов, в расчете на душу населения в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</si>
</sst>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#,##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1"/>
      <color theme="8" tint="-0.249977111117893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Fill="1"/>
    <xf numFmtId="0" fontId="3" fillId="0" borderId="0" xfId="0" applyFont="1" applyFill="1"/>
    <xf numFmtId="3" fontId="0" fillId="0" borderId="0" xfId="0" applyNumberFormat="1" applyFill="1"/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5" xfId="0" applyFill="1" applyBorder="1"/>
    <xf numFmtId="3" fontId="0" fillId="0" borderId="6" xfId="0" applyNumberFormat="1" applyFill="1" applyBorder="1"/>
    <xf numFmtId="3" fontId="0" fillId="0" borderId="7" xfId="0" applyNumberFormat="1" applyFill="1" applyBorder="1"/>
    <xf numFmtId="3" fontId="0" fillId="0" borderId="8" xfId="0" applyNumberFormat="1" applyFill="1" applyBorder="1"/>
    <xf numFmtId="3" fontId="5" fillId="0" borderId="5" xfId="0" applyNumberFormat="1" applyFont="1" applyFill="1" applyBorder="1"/>
    <xf numFmtId="3" fontId="0" fillId="0" borderId="9" xfId="0" applyNumberFormat="1" applyFill="1" applyBorder="1"/>
    <xf numFmtId="3" fontId="7" fillId="0" borderId="7" xfId="0" applyNumberFormat="1" applyFont="1" applyFill="1" applyBorder="1"/>
    <xf numFmtId="0" fontId="0" fillId="0" borderId="10" xfId="0" applyFill="1" applyBorder="1"/>
    <xf numFmtId="0" fontId="0" fillId="0" borderId="16" xfId="0" applyFill="1" applyBorder="1"/>
    <xf numFmtId="3" fontId="0" fillId="0" borderId="17" xfId="0" applyNumberFormat="1" applyFill="1" applyBorder="1"/>
    <xf numFmtId="3" fontId="0" fillId="0" borderId="15" xfId="0" applyNumberFormat="1" applyFill="1" applyBorder="1"/>
    <xf numFmtId="3" fontId="0" fillId="0" borderId="18" xfId="0" applyNumberFormat="1" applyFill="1" applyBorder="1"/>
    <xf numFmtId="3" fontId="5" fillId="0" borderId="16" xfId="0" applyNumberFormat="1" applyFont="1" applyFill="1" applyBorder="1"/>
    <xf numFmtId="3" fontId="0" fillId="0" borderId="19" xfId="0" applyNumberFormat="1" applyFill="1" applyBorder="1"/>
    <xf numFmtId="3" fontId="7" fillId="0" borderId="15" xfId="0" applyNumberFormat="1" applyFont="1" applyFill="1" applyBorder="1"/>
    <xf numFmtId="0" fontId="0" fillId="0" borderId="20" xfId="0" applyFill="1" applyBorder="1"/>
    <xf numFmtId="0" fontId="9" fillId="0" borderId="7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1" fillId="0" borderId="11" xfId="1" applyFill="1" applyBorder="1" applyAlignment="1">
      <alignment vertical="center" wrapText="1"/>
    </xf>
    <xf numFmtId="9" fontId="1" fillId="0" borderId="7" xfId="1" applyNumberFormat="1" applyFill="1" applyBorder="1" applyAlignment="1">
      <alignment vertical="center"/>
    </xf>
    <xf numFmtId="9" fontId="1" fillId="0" borderId="12" xfId="1" applyNumberFormat="1" applyFill="1" applyBorder="1" applyAlignment="1">
      <alignment vertical="center"/>
    </xf>
    <xf numFmtId="9" fontId="1" fillId="0" borderId="11" xfId="1" applyNumberFormat="1" applyFill="1" applyBorder="1" applyAlignment="1">
      <alignment vertical="center"/>
    </xf>
    <xf numFmtId="0" fontId="1" fillId="0" borderId="12" xfId="1" applyFill="1" applyBorder="1" applyAlignment="1">
      <alignment vertical="center"/>
    </xf>
    <xf numFmtId="0" fontId="1" fillId="0" borderId="13" xfId="1" applyFill="1" applyBorder="1" applyAlignment="1">
      <alignment vertical="center"/>
    </xf>
    <xf numFmtId="9" fontId="1" fillId="0" borderId="15" xfId="1" applyNumberFormat="1" applyFill="1" applyBorder="1" applyAlignment="1">
      <alignment vertical="center"/>
    </xf>
    <xf numFmtId="0" fontId="1" fillId="0" borderId="14" xfId="1" applyFill="1" applyBorder="1" applyAlignment="1">
      <alignment vertical="center"/>
    </xf>
    <xf numFmtId="9" fontId="1" fillId="0" borderId="13" xfId="1" applyNumberFormat="1" applyFill="1" applyBorder="1" applyAlignment="1">
      <alignment vertical="center"/>
    </xf>
    <xf numFmtId="3" fontId="10" fillId="0" borderId="5" xfId="0" applyNumberFormat="1" applyFont="1" applyFill="1" applyBorder="1"/>
    <xf numFmtId="3" fontId="10" fillId="0" borderId="16" xfId="0" applyNumberFormat="1" applyFont="1" applyFill="1" applyBorder="1"/>
    <xf numFmtId="0" fontId="1" fillId="0" borderId="24" xfId="1" applyFill="1" applyBorder="1" applyAlignment="1">
      <alignment vertical="center" wrapText="1"/>
    </xf>
    <xf numFmtId="9" fontId="1" fillId="0" borderId="25" xfId="1" applyNumberFormat="1" applyFill="1" applyBorder="1" applyAlignment="1">
      <alignment vertical="center"/>
    </xf>
    <xf numFmtId="0" fontId="0" fillId="0" borderId="11" xfId="0" applyFill="1" applyBorder="1"/>
    <xf numFmtId="0" fontId="0" fillId="0" borderId="7" xfId="0" applyFill="1" applyBorder="1"/>
    <xf numFmtId="3" fontId="10" fillId="0" borderId="9" xfId="0" applyNumberFormat="1" applyFont="1" applyFill="1" applyBorder="1"/>
    <xf numFmtId="3" fontId="1" fillId="0" borderId="6" xfId="0" applyNumberFormat="1" applyFont="1" applyFill="1" applyBorder="1"/>
    <xf numFmtId="3" fontId="8" fillId="0" borderId="7" xfId="0" applyNumberFormat="1" applyFont="1" applyFill="1" applyBorder="1"/>
    <xf numFmtId="164" fontId="10" fillId="0" borderId="9" xfId="0" applyNumberFormat="1" applyFont="1" applyFill="1" applyBorder="1"/>
    <xf numFmtId="164" fontId="10" fillId="0" borderId="19" xfId="0" applyNumberFormat="1" applyFont="1" applyFill="1" applyBorder="1"/>
    <xf numFmtId="3" fontId="10" fillId="0" borderId="26" xfId="0" applyNumberFormat="1" applyFont="1" applyFill="1" applyBorder="1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/>
    <xf numFmtId="3" fontId="6" fillId="0" borderId="16" xfId="0" applyNumberFormat="1" applyFont="1" applyFill="1" applyBorder="1"/>
    <xf numFmtId="3" fontId="6" fillId="0" borderId="9" xfId="0" applyNumberFormat="1" applyFont="1" applyFill="1" applyBorder="1"/>
    <xf numFmtId="3" fontId="6" fillId="0" borderId="19" xfId="0" applyNumberFormat="1" applyFont="1" applyFill="1" applyBorder="1"/>
    <xf numFmtId="0" fontId="0" fillId="0" borderId="27" xfId="0" applyFill="1" applyBorder="1"/>
    <xf numFmtId="3" fontId="0" fillId="0" borderId="28" xfId="0" applyNumberFormat="1" applyFill="1" applyBorder="1"/>
    <xf numFmtId="3" fontId="0" fillId="0" borderId="29" xfId="0" applyNumberFormat="1" applyFill="1" applyBorder="1"/>
    <xf numFmtId="3" fontId="0" fillId="0" borderId="30" xfId="0" applyNumberFormat="1" applyFill="1" applyBorder="1"/>
    <xf numFmtId="3" fontId="6" fillId="0" borderId="27" xfId="0" applyNumberFormat="1" applyFont="1" applyFill="1" applyBorder="1"/>
    <xf numFmtId="3" fontId="0" fillId="0" borderId="31" xfId="0" applyNumberFormat="1" applyFill="1" applyBorder="1"/>
    <xf numFmtId="3" fontId="6" fillId="0" borderId="31" xfId="0" applyNumberFormat="1" applyFont="1" applyFill="1" applyBorder="1"/>
    <xf numFmtId="3" fontId="5" fillId="0" borderId="27" xfId="0" applyNumberFormat="1" applyFont="1" applyFill="1" applyBorder="1"/>
    <xf numFmtId="3" fontId="10" fillId="0" borderId="27" xfId="0" applyNumberFormat="1" applyFont="1" applyFill="1" applyBorder="1"/>
    <xf numFmtId="3" fontId="10" fillId="0" borderId="31" xfId="0" applyNumberFormat="1" applyFont="1" applyFill="1" applyBorder="1"/>
    <xf numFmtId="164" fontId="10" fillId="0" borderId="31" xfId="0" applyNumberFormat="1" applyFont="1" applyFill="1" applyBorder="1"/>
    <xf numFmtId="3" fontId="1" fillId="0" borderId="28" xfId="0" applyNumberFormat="1" applyFont="1" applyFill="1" applyBorder="1"/>
    <xf numFmtId="3" fontId="8" fillId="0" borderId="29" xfId="0" applyNumberFormat="1" applyFont="1" applyFill="1" applyBorder="1"/>
    <xf numFmtId="0" fontId="0" fillId="0" borderId="32" xfId="0" applyFill="1" applyBorder="1"/>
    <xf numFmtId="3" fontId="7" fillId="0" borderId="29" xfId="0" applyNumberFormat="1" applyFont="1" applyFill="1" applyBorder="1"/>
    <xf numFmtId="0" fontId="0" fillId="0" borderId="33" xfId="0" applyFill="1" applyBorder="1"/>
    <xf numFmtId="3" fontId="0" fillId="0" borderId="34" xfId="0" applyNumberFormat="1" applyFill="1" applyBorder="1"/>
    <xf numFmtId="3" fontId="0" fillId="0" borderId="35" xfId="0" applyNumberFormat="1" applyFill="1" applyBorder="1"/>
    <xf numFmtId="3" fontId="0" fillId="0" borderId="36" xfId="0" applyNumberFormat="1" applyFill="1" applyBorder="1"/>
    <xf numFmtId="3" fontId="6" fillId="0" borderId="33" xfId="0" applyNumberFormat="1" applyFont="1" applyFill="1" applyBorder="1"/>
    <xf numFmtId="3" fontId="0" fillId="0" borderId="37" xfId="0" applyNumberFormat="1" applyFill="1" applyBorder="1"/>
    <xf numFmtId="3" fontId="6" fillId="0" borderId="37" xfId="0" applyNumberFormat="1" applyFont="1" applyFill="1" applyBorder="1"/>
    <xf numFmtId="3" fontId="5" fillId="0" borderId="33" xfId="0" applyNumberFormat="1" applyFont="1" applyFill="1" applyBorder="1"/>
    <xf numFmtId="3" fontId="10" fillId="0" borderId="33" xfId="0" applyNumberFormat="1" applyFont="1" applyFill="1" applyBorder="1"/>
    <xf numFmtId="3" fontId="10" fillId="0" borderId="37" xfId="0" applyNumberFormat="1" applyFont="1" applyFill="1" applyBorder="1"/>
    <xf numFmtId="164" fontId="10" fillId="0" borderId="37" xfId="0" applyNumberFormat="1" applyFont="1" applyFill="1" applyBorder="1"/>
    <xf numFmtId="3" fontId="1" fillId="0" borderId="34" xfId="0" applyNumberFormat="1" applyFont="1" applyFill="1" applyBorder="1"/>
    <xf numFmtId="3" fontId="8" fillId="0" borderId="35" xfId="0" applyNumberFormat="1" applyFont="1" applyFill="1" applyBorder="1"/>
    <xf numFmtId="0" fontId="0" fillId="0" borderId="38" xfId="0" applyFill="1" applyBorder="1"/>
    <xf numFmtId="0" fontId="0" fillId="0" borderId="39" xfId="0" applyFill="1" applyBorder="1"/>
    <xf numFmtId="0" fontId="7" fillId="0" borderId="39" xfId="0" applyFont="1" applyFill="1" applyBorder="1"/>
    <xf numFmtId="3" fontId="7" fillId="0" borderId="40" xfId="0" applyNumberFormat="1" applyFont="1" applyFill="1" applyBorder="1"/>
    <xf numFmtId="3" fontId="7" fillId="0" borderId="41" xfId="0" applyNumberFormat="1" applyFont="1" applyFill="1" applyBorder="1"/>
    <xf numFmtId="3" fontId="0" fillId="0" borderId="41" xfId="0" applyNumberFormat="1" applyFill="1" applyBorder="1"/>
    <xf numFmtId="3" fontId="0" fillId="0" borderId="42" xfId="0" applyNumberFormat="1" applyFill="1" applyBorder="1"/>
    <xf numFmtId="3" fontId="6" fillId="0" borderId="39" xfId="0" applyNumberFormat="1" applyFont="1" applyFill="1" applyBorder="1"/>
    <xf numFmtId="3" fontId="0" fillId="0" borderId="43" xfId="0" applyNumberFormat="1" applyFill="1" applyBorder="1"/>
    <xf numFmtId="3" fontId="0" fillId="0" borderId="40" xfId="0" applyNumberFormat="1" applyFill="1" applyBorder="1"/>
    <xf numFmtId="3" fontId="6" fillId="0" borderId="43" xfId="0" applyNumberFormat="1" applyFont="1" applyFill="1" applyBorder="1"/>
    <xf numFmtId="3" fontId="5" fillId="0" borderId="39" xfId="0" applyNumberFormat="1" applyFont="1" applyFill="1" applyBorder="1"/>
    <xf numFmtId="3" fontId="10" fillId="0" borderId="39" xfId="0" applyNumberFormat="1" applyFont="1" applyFill="1" applyBorder="1"/>
    <xf numFmtId="3" fontId="10" fillId="0" borderId="43" xfId="0" applyNumberFormat="1" applyFont="1" applyFill="1" applyBorder="1"/>
    <xf numFmtId="164" fontId="10" fillId="0" borderId="43" xfId="0" applyNumberFormat="1" applyFont="1" applyFill="1" applyBorder="1"/>
    <xf numFmtId="3" fontId="1" fillId="0" borderId="40" xfId="0" applyNumberFormat="1" applyFont="1" applyFill="1" applyBorder="1"/>
    <xf numFmtId="3" fontId="8" fillId="0" borderId="41" xfId="0" applyNumberFormat="1" applyFont="1" applyFill="1" applyBorder="1"/>
    <xf numFmtId="0" fontId="0" fillId="0" borderId="44" xfId="0" applyFill="1" applyBorder="1"/>
    <xf numFmtId="164" fontId="0" fillId="0" borderId="0" xfId="0" applyNumberFormat="1" applyFill="1"/>
    <xf numFmtId="165" fontId="0" fillId="0" borderId="0" xfId="2" applyNumberFormat="1" applyFont="1" applyFill="1"/>
    <xf numFmtId="166" fontId="6" fillId="0" borderId="33" xfId="0" applyNumberFormat="1" applyFont="1" applyFill="1" applyBorder="1"/>
    <xf numFmtId="166" fontId="6" fillId="0" borderId="27" xfId="0" applyNumberFormat="1" applyFont="1" applyFill="1" applyBorder="1"/>
    <xf numFmtId="166" fontId="6" fillId="0" borderId="5" xfId="0" applyNumberFormat="1" applyFont="1" applyFill="1" applyBorder="1"/>
    <xf numFmtId="166" fontId="6" fillId="0" borderId="39" xfId="0" applyNumberFormat="1" applyFont="1" applyFill="1" applyBorder="1"/>
    <xf numFmtId="166" fontId="6" fillId="0" borderId="16" xfId="0" applyNumberFormat="1" applyFont="1" applyFill="1" applyBorder="1"/>
    <xf numFmtId="165" fontId="0" fillId="0" borderId="1" xfId="2" applyNumberFormat="1" applyFont="1" applyFill="1" applyBorder="1"/>
    <xf numFmtId="164" fontId="0" fillId="0" borderId="1" xfId="0" applyNumberFormat="1" applyFill="1" applyBorder="1"/>
    <xf numFmtId="0" fontId="0" fillId="0" borderId="45" xfId="0" applyFill="1" applyBorder="1"/>
    <xf numFmtId="3" fontId="1" fillId="0" borderId="46" xfId="0" applyNumberFormat="1" applyFont="1" applyFill="1" applyBorder="1"/>
    <xf numFmtId="3" fontId="8" fillId="0" borderId="47" xfId="0" applyNumberFormat="1" applyFont="1" applyFill="1" applyBorder="1"/>
    <xf numFmtId="3" fontId="0" fillId="0" borderId="46" xfId="0" applyNumberFormat="1" applyFill="1" applyBorder="1"/>
    <xf numFmtId="3" fontId="0" fillId="0" borderId="47" xfId="0" applyNumberFormat="1" applyFill="1" applyBorder="1"/>
    <xf numFmtId="3" fontId="0" fillId="0" borderId="48" xfId="0" applyNumberFormat="1" applyFill="1" applyBorder="1"/>
    <xf numFmtId="3" fontId="6" fillId="0" borderId="45" xfId="0" applyNumberFormat="1" applyFont="1" applyFill="1" applyBorder="1"/>
    <xf numFmtId="3" fontId="0" fillId="0" borderId="49" xfId="0" applyNumberFormat="1" applyFill="1" applyBorder="1"/>
    <xf numFmtId="164" fontId="10" fillId="0" borderId="49" xfId="0" applyNumberFormat="1" applyFont="1" applyFill="1" applyBorder="1"/>
    <xf numFmtId="166" fontId="6" fillId="0" borderId="45" xfId="0" applyNumberFormat="1" applyFont="1" applyFill="1" applyBorder="1"/>
    <xf numFmtId="0" fontId="0" fillId="0" borderId="50" xfId="0" applyFill="1" applyBorder="1"/>
    <xf numFmtId="0" fontId="9" fillId="0" borderId="21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1;&#1054;/2016/&#1052;&#1041;&#1054;%20&#1084;&#1077;&#1090;&#1086;&#1076;&#1080;&#1082;&#1072;/&#1056;&#1072;&#1089;&#1095;&#1077;&#1090;&#1099;%20&#1076;&#1083;&#1103;%20&#1073;&#1102;&#1076;&#1078;&#1077;&#1090;&#1072;/&#1044;&#1085;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1;&#1054;/2016/&#1052;&#1041;&#1054;%20&#1084;&#1077;&#1090;&#1086;&#1076;&#1080;&#1082;&#1072;/&#1056;&#1072;&#1089;&#1095;&#1077;&#1090;&#1099;%20&#1076;&#1083;&#1103;%20&#1073;&#1102;&#1076;&#1078;&#1077;&#1090;&#1072;/&#1055;&#1056;&#1054;&#1045;&#1050;&#1058;%20&#1047;&#1040;&#1050;&#1054;&#1053;&#1040;/&#1056;&#1072;&#1089;&#1095;&#1077;&#1090;&#1099;%20&#1076;&#1083;&#1103;%20&#1050;&#1057;&#1055;/&#1044;&#1086;&#1090;&#1072;&#1094;&#1080;&#1080;%20&#1085;&#1072;%20&#1074;&#1099;&#1088;&#1072;&#1074;&#1085;&#1080;&#1074;&#1072;&#1085;&#1080;&#1077;%20-%20&#1052;&#1056;_&#1043;&#1054;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1;&#1054;/2016/&#1052;&#1041;&#1054;%20&#1084;&#1077;&#1090;&#1086;&#1076;&#1080;&#1082;&#1072;/&#1056;&#1072;&#1089;&#1095;&#1077;&#1090;&#1099;%20&#1076;&#1083;&#1103;%20&#1073;&#1102;&#1076;&#1078;&#1077;&#1090;&#1072;/&#1044;&#1086;&#1090;&#1072;&#1094;&#1080;&#1080;%20&#1085;&#1072;%20&#1089;&#1073;&#1072;&#1083;&#1072;&#1085;&#1089;&#1080;&#1088;&#1086;&#1074;&#1072;&#1085;&#1085;&#1086;&#1089;&#1090;&#1100;/&#1044;&#1086;&#1090;&#1072;&#1094;&#1080;&#1103;%20&#1085;&#1072;%20&#1089;&#1073;&#1072;&#1083;&#1072;&#1085;&#1089;&#1080;&#1088;&#1086;&#1074;&#1072;&#1085;&#1085;&#1086;&#1089;&#1090;&#1100;_2017%20&#1087;&#1086;%20&#1085;&#1086;&#1074;&#1086;&#1081;%20&#1084;&#1077;&#1090;&#1086;&#1076;&#1080;&#1082;&#1077;_&#1073;&#1077;&#1079;%20&#1091;&#1089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т Сбаланс - Рейтинг ЭКОНОМИКА"/>
      <sheetName val="Расчет Дот. сбаланс"/>
    </sheetNames>
    <sheetDataSet>
      <sheetData sheetId="0">
        <row r="4">
          <cell r="D4" t="str">
            <v>Наименование муниципального района (городского округа)</v>
          </cell>
          <cell r="E4" t="str">
            <v>Численность населения на 01.01.16,
чел.</v>
          </cell>
          <cell r="F4" t="str">
            <v>Оценка развития промышленного производства по виду "Обрабатывающее производство"</v>
          </cell>
          <cell r="Q4" t="str">
            <v>Наименование муниципального образования</v>
          </cell>
          <cell r="R4" t="str">
            <v>Оценка инвестиционного развития</v>
          </cell>
          <cell r="AB4" t="str">
            <v>Наименование муниципального образования</v>
          </cell>
          <cell r="AC4" t="str">
            <v>Оценка развития розничной торговли</v>
          </cell>
          <cell r="AN4" t="str">
            <v>Наименование муниципального образования</v>
          </cell>
          <cell r="AO4" t="str">
            <v>Оценка уровня заработной платы</v>
          </cell>
          <cell r="AY4" t="str">
            <v>Наименование муниципального образования</v>
          </cell>
          <cell r="AZ4" t="str">
            <v>Оценка доли работников по крупным и средним предприятиям</v>
          </cell>
          <cell r="BJ4" t="str">
            <v>Наименование муниципального образования</v>
          </cell>
          <cell r="BK4" t="str">
            <v>Оценка объема жилищного строительства</v>
          </cell>
          <cell r="BS4" t="str">
            <v>Наименование муниципального образования</v>
          </cell>
          <cell r="BT4" t="str">
            <v>Оценка развития малого и среднего бизнеса</v>
          </cell>
          <cell r="CD4" t="str">
            <v>Наименование муниципального образования</v>
          </cell>
          <cell r="CE4" t="str">
            <v>Оценка развития сельсхого хозяйства</v>
          </cell>
        </row>
        <row r="5">
          <cell r="F5" t="str">
            <v>Стимулирует к привлечению новых предприятий (развитию имеющихся, выводу из тени)  по виду деятельности "Обрабатывающее производство", как следствие новые рабочие места, увеличение налогооблагаемой базы</v>
          </cell>
          <cell r="R5" t="str">
            <v>Стимулирование к привлечению инвестиций в муниципальное образование, повышению инвестиционной привлекательности муниципального образования</v>
          </cell>
          <cell r="AC5" t="str">
            <v>Стимулирует к привлечению новых предприятий розничной торговли (развитию имеющихся, выводу из тени), как следствие новые рабочие места, увеличение налогооблагаемой базы</v>
          </cell>
          <cell r="AO5" t="str">
            <v>Стимулирование к принятию мер по выплате "белой" заработной платы</v>
          </cell>
          <cell r="AZ5" t="str">
            <v>Стимулирует к созданию рабочих мест на крупных предприятиях</v>
          </cell>
          <cell r="BK5" t="str">
            <v>Снижение социальной напряженности, стимулирование к сохранению количества и привдлечению рабочих и специалистов в МО</v>
          </cell>
          <cell r="BT5" t="str">
            <v>Стимулирование к привлечению новых субъектов малого и среднего предпринимательства (развитию имеющихся, выводу из тени), как следствие новые рабочие места, увеличение налогооблагаемой базы</v>
          </cell>
          <cell r="CE5" t="str">
            <v>Стимулирование к обеспечению условий для развития сельского хозяйства на территориях МО</v>
          </cell>
        </row>
        <row r="6">
          <cell r="F6" t="str">
            <v>Объем отгруженных товаров собственного производства по виду эк. деятельности "Обрабатывающие производства" (D) за 2015 год,
(тыс.руб.)</v>
          </cell>
          <cell r="G6" t="str">
            <v>Объем отгруженных товаров собственного производства по видам эк. деятельности "Обрабатывающие производства" (D) в расчете на 1 жителя,
(руб./чел.)</v>
          </cell>
          <cell r="H6" t="str">
            <v>Объем отгруженных товаров собственного производства по видам эк. деятельности "Обрабатывающие производства" (D) в расчете на 1 жителя в среднем по группе,
(руб./чел.)</v>
          </cell>
          <cell r="I6" t="str">
            <v>Объем отгруженных товаров собственного производства по видам эк. деятельности "Обрабатывающие производства" (D) в расчете на 1 жителя от среднего по группе</v>
          </cell>
          <cell r="J6" t="str">
            <v>Значение коэффициента по 5-бальной шкале</v>
          </cell>
          <cell r="K6" t="str">
            <v>Объем отгруженных товаров собственного производства по виду эк. деятельности "Обрабатывающие производства" (D) за 2014 год,
(тыс. руб.)</v>
          </cell>
          <cell r="L6" t="str">
            <v>Темп роста к 2014 году,
%</v>
          </cell>
          <cell r="M6" t="str">
            <v>Темп роста к 2014 году в среднем по группе,
%</v>
          </cell>
          <cell r="N6" t="str">
            <v>Отклонение темпа роста от среднего по группе</v>
          </cell>
          <cell r="O6" t="str">
            <v>Значение коэффициента по 5-бальной шкале</v>
          </cell>
          <cell r="P6" t="str">
            <v>Суммарное значение коэффициента по 5-бальной шкале</v>
          </cell>
          <cell r="R6" t="str">
            <v>Объем инвестиций в основной капитал (за исключением бюджетных средств) в расчете на душу населения за 2015 год,
(руб./чел.)</v>
          </cell>
          <cell r="S6" t="str">
            <v>Объем инвестиций в основной капитал (за исключением бюджетных средств) в расчете на душу населения за 2015 год в среднем по группе,
(руб./чел.)</v>
          </cell>
          <cell r="T6" t="str">
            <v>Отклонение объема инвестиций в основной капитал (за исключением бюджетных средств) в расчете на душу населения за 2015 год от среднего по группе</v>
          </cell>
          <cell r="U6" t="str">
            <v>Значение коэффициента по 5-бальной шкале</v>
          </cell>
          <cell r="V6" t="str">
            <v>Объем инвестиций в основной капитал (за исключением бюджетных средств) в расчете на душу населения за 2014 год,
(руб.)</v>
          </cell>
          <cell r="W6" t="str">
            <v>Темп роста к 2014 году,
%</v>
          </cell>
          <cell r="X6" t="str">
            <v>Темп роста к 2014 году в среднем по группе,
%</v>
          </cell>
          <cell r="Y6" t="str">
            <v>Отклонение темпа роста от среднего по группе</v>
          </cell>
          <cell r="Z6" t="str">
            <v>Значение коэффициента по 5-бальной шкале</v>
          </cell>
          <cell r="AA6" t="str">
            <v>Суммарное значение коэффициента по 5-бальной шкале</v>
          </cell>
          <cell r="AC6" t="str">
            <v>Оборот розничной торговли в 2015 году,
(тыс.руб.)</v>
          </cell>
          <cell r="AD6" t="str">
            <v>Оборот розничной торговли в 2015 году на душу населения,
(руб/чел.)</v>
          </cell>
          <cell r="AE6" t="str">
            <v>Оборот розничной торговли в 2015 году на душу населения в среднем по группе,
(руб./чел.)</v>
          </cell>
          <cell r="AF6" t="str">
            <v>Отклонение оборота розничной торговли от среднего по группе</v>
          </cell>
          <cell r="AG6" t="str">
            <v>Значение коэффициента по 5-бальной шкале</v>
          </cell>
          <cell r="AH6" t="str">
            <v>Оборот розничной торговли в 2014 году,
тыс.рублей</v>
          </cell>
          <cell r="AI6" t="str">
            <v>Темп роста к 2014 году,
%</v>
          </cell>
          <cell r="AJ6" t="str">
            <v>Темп роста к 2014 году в среднем по группе,
%</v>
          </cell>
          <cell r="AK6" t="str">
            <v>Отклонение темпа роста от среднего по группе</v>
          </cell>
          <cell r="AL6" t="str">
            <v>Значение коэффициента по 5-бальной шкале</v>
          </cell>
          <cell r="AM6" t="str">
            <v>Суммарное значение коэффициента по 5-бальной шкале</v>
          </cell>
          <cell r="AO6" t="str">
            <v>Среднемесячная номинальная начисленная заработная плата без учета социальной сферы и гос.управления в 2015 году,
(руб./чел.)</v>
          </cell>
          <cell r="AP6" t="str">
            <v>Среднемесячная номинальная начисленная заработная плата без учета социальной сферы и гос.управления в 2015 году в среднем по группе,
(руб./чел.)</v>
          </cell>
          <cell r="AQ6" t="str">
            <v>Отклонение среднемесячной номинальной начисленной заработной платы без учета социальной сферы и гос.управления в 2015 году от среднего по группе</v>
          </cell>
          <cell r="AR6" t="str">
            <v>Значение коэффициента по 5-бальной шкале</v>
          </cell>
          <cell r="AS6" t="str">
            <v>Среднемесячная номинальная начисленная заработная плата без учета социальной сферы и гос.управления в 2014 году,
рублей</v>
          </cell>
          <cell r="AT6" t="str">
            <v>Темп роста к 2014 году,
%</v>
          </cell>
          <cell r="AU6" t="str">
            <v>Темп роста к 2014 году в среднем по группе,
%</v>
          </cell>
          <cell r="AV6" t="str">
            <v>Отклонение темпа роста от среднего по группе</v>
          </cell>
          <cell r="AW6" t="str">
            <v>Значение коэффициента по 5-бальной шкале</v>
          </cell>
          <cell r="AX6" t="str">
            <v>Суммарное значение коэффициента по 5-бальной шкале</v>
          </cell>
          <cell r="AZ6" t="str">
            <v>Доля среднесписочной численности работников организаций по крупным и средним предприятиям и организациям без учета социальной сферы и гос. управления в общей численности работников в 2015 году,
%</v>
          </cell>
          <cell r="BA6" t="str">
            <v>Доля среднесписочной численности работников организаций по крупным и средним предприятиям и организациям без учета социальной сферы и гос. управления в общей численности работников в 2015 году в среднем по группе,
%</v>
          </cell>
          <cell r="BB6" t="str">
            <v>Отклонение доли среднесписочной численности работников организаций по крупным и средним предприятиям и организациям без учета социальной сферы и гос. управления в общей численности работников в 2015 году от среднего по группе</v>
          </cell>
          <cell r="BC6" t="str">
            <v>Значение коэффициента по 5-бальной шкале</v>
          </cell>
          <cell r="BD6" t="str">
            <v>Доля среднесписочной численности работников организаций по крупным и средним предприятиям и организациям  без учета социальной сферы и гос. управления в общей численности работников в 2014 году,
%</v>
          </cell>
          <cell r="BE6" t="str">
            <v>Коэффициент динамики доли среднесписочной численности работников организаций по крупным и средним предприятиям и организациям</v>
          </cell>
          <cell r="BF6" t="str">
            <v>Коэффициент динамики доли среднесписочной численности работников организаций по крупным и средним предприятиям и организациям в среднем по группе</v>
          </cell>
          <cell r="BG6" t="str">
            <v>Отклонение коэффициента динамики доли среднесписочной численности работников организаций по крупным и средним предприятиям и организациям от среднего по группе</v>
          </cell>
          <cell r="BH6" t="str">
            <v>Значение коэффициента по 5-бальной шкале</v>
          </cell>
          <cell r="BI6" t="str">
            <v>Суммарное значение коэффициента по 5-бальной шкале</v>
          </cell>
          <cell r="BK6" t="str">
            <v>Жилищное строительство по муниципальным образованиям (включая индивидуальное жилищное строительство), введено- кв.м общей площади
за 2015 год</v>
          </cell>
          <cell r="BL6" t="str">
            <v>Жилищное строительство по муниципальным образованиям (включая индивидуальное жилищное строительство), введено- кв.м общей площади
за 2014 год</v>
          </cell>
          <cell r="BM6" t="str">
            <v>Жилищное строительство по муниципальным образованиям (включая индивидуальное жилищное строительство), введено- кв.м общей площади
за 2013 год</v>
          </cell>
          <cell r="BN6" t="str">
            <v>Среднее за 2 года (без учета года, где было максимальное значение)</v>
          </cell>
          <cell r="BO6" t="str">
            <v>Среднее за 2 года (без учета года, где было максимальное значение) на душу населения</v>
          </cell>
          <cell r="BP6" t="str">
            <v>Введено общей площади жилья на душу населения в среднем по группе</v>
          </cell>
          <cell r="BQ6" t="str">
            <v>Отклонение введеной общей площади жилья на  душу населения от среднего по группе</v>
          </cell>
          <cell r="BR6" t="str">
            <v>Значение коэффициента по 5-бальной шкале</v>
          </cell>
          <cell r="BT6" t="str">
            <v>Число субъектов малого и среднего предпринимательства на 10000 жителей на 01.01.2016</v>
          </cell>
          <cell r="BU6" t="str">
            <v>Число субъектов малого и среднего предпринимательства на 10000 жителей на 01.01.2015 в среднем по группе</v>
          </cell>
          <cell r="BV6" t="str">
            <v>Отклонение числа субъектов малого и среднего предпринимательства на 10 000 жителей от среднего по группе</v>
          </cell>
          <cell r="BW6" t="str">
            <v>Значение коэффициента по 5-бальной шкале</v>
          </cell>
          <cell r="BX6" t="str">
            <v>Число субъектов малого и среднего предпринимательства на 10000 жителей на 01.01.2015</v>
          </cell>
          <cell r="BY6" t="str">
            <v>Темп роста,
%</v>
          </cell>
          <cell r="BZ6" t="str">
            <v>Темп роста в среднем по группе,
%</v>
          </cell>
          <cell r="CA6" t="str">
            <v>Отклонение темпа роста от среднего по группе</v>
          </cell>
          <cell r="CB6" t="str">
            <v>Значение коэффициента по 5-бальной шкале</v>
          </cell>
          <cell r="CC6" t="str">
            <v>Суммарное значение коэффициента по 5-бальной шкале</v>
          </cell>
          <cell r="CE6" t="str">
            <v>Продукция сельского хозяйства в 2014 г. по хозяйствам всех категорий (в факт. ценах; тыс. руб.)</v>
          </cell>
          <cell r="CF6" t="str">
            <v>Продукция сельского хозяйства в 2014 г. по хозяйствам всех категорий на душу населения (в факт. ценах; тыс. руб.)</v>
          </cell>
          <cell r="CG6" t="str">
            <v>Объем продукции сельского хозяйства в среднем по группе</v>
          </cell>
          <cell r="CH6" t="str">
            <v>Отклонение объема продукции сельского хозяйства от среднего по группе</v>
          </cell>
          <cell r="CI6" t="str">
            <v>Значение коэффициента по 5-бальной шкале</v>
          </cell>
          <cell r="CJ6" t="str">
            <v>Продукция сельского хозяйства в 2013 г. по хозяйствам всех категорий (в факт. ценах; тыс. руб.)</v>
          </cell>
          <cell r="CK6" t="str">
            <v>Темп роста,
%</v>
          </cell>
          <cell r="CL6" t="str">
            <v>Темп роста в среднем по группе,
%</v>
          </cell>
          <cell r="CM6" t="str">
            <v>Отклонение темпа роста от среднего по группе</v>
          </cell>
          <cell r="CN6" t="str">
            <v>Значение коэффициента по 5-бальной шкале</v>
          </cell>
          <cell r="CO6" t="str">
            <v>Суммарное значение коэффициента по 5-бальной шкале</v>
          </cell>
          <cell r="CP6" t="str">
            <v>Наименование муниципального образования</v>
          </cell>
          <cell r="CQ6" t="str">
            <v>Коэффициент развития промышленного производства</v>
          </cell>
          <cell r="CR6" t="str">
            <v>Коэффициент инвестиционного развития</v>
          </cell>
          <cell r="CS6" t="str">
            <v>Коэффициент развития розничной торговли</v>
          </cell>
          <cell r="CT6" t="str">
            <v>Коэффициент уровня заработной платы</v>
          </cell>
          <cell r="CU6" t="str">
            <v>Коэффициент доли работников по крупным и средним предприятиям</v>
          </cell>
          <cell r="CV6" t="str">
            <v>Коэффициент жилищного строительства</v>
          </cell>
          <cell r="CW6" t="str">
            <v>Коэффициент развития малого и среднего бизнеса</v>
          </cell>
          <cell r="CX6" t="str">
            <v>Коэффициент развития сельского хозяйства</v>
          </cell>
          <cell r="CY6" t="str">
            <v>Итоговое (суммарное) значение критериев</v>
          </cell>
          <cell r="CZ6" t="str">
            <v>Итоговый рейтинг МО</v>
          </cell>
        </row>
        <row r="7">
          <cell r="B7">
            <v>1</v>
          </cell>
          <cell r="D7" t="str">
            <v>г. Вышний Волочек</v>
          </cell>
          <cell r="E7">
            <v>48177</v>
          </cell>
          <cell r="F7">
            <v>3298946</v>
          </cell>
          <cell r="G7">
            <v>68475.53811984972</v>
          </cell>
          <cell r="H7">
            <v>115691.89332036054</v>
          </cell>
          <cell r="I7">
            <v>0.59187844674851353</v>
          </cell>
          <cell r="J7">
            <v>1.6921950900449434</v>
          </cell>
          <cell r="K7">
            <v>3182873</v>
          </cell>
          <cell r="L7">
            <v>103.64679960526229</v>
          </cell>
          <cell r="M7">
            <v>100.74913087498631</v>
          </cell>
          <cell r="N7">
            <v>1.0287612280633123</v>
          </cell>
          <cell r="O7">
            <v>2.6113148694377828</v>
          </cell>
          <cell r="P7">
            <v>2.1517549797413631</v>
          </cell>
          <cell r="Q7" t="str">
            <v>г. Вышний Волочек</v>
          </cell>
          <cell r="R7">
            <v>11024</v>
          </cell>
          <cell r="S7">
            <v>31408</v>
          </cell>
          <cell r="T7">
            <v>0.35099337748344372</v>
          </cell>
          <cell r="U7">
            <v>1.2770625806665126</v>
          </cell>
          <cell r="V7">
            <v>11035</v>
          </cell>
          <cell r="W7">
            <v>99.900317172632541</v>
          </cell>
          <cell r="X7">
            <v>86.632685098714319</v>
          </cell>
          <cell r="Y7">
            <v>1.1531481110022195</v>
          </cell>
          <cell r="Z7">
            <v>2.6517138993079516</v>
          </cell>
          <cell r="AA7">
            <v>1.9643882399872321</v>
          </cell>
          <cell r="AB7" t="str">
            <v>г. Вышний Волочек</v>
          </cell>
          <cell r="AC7">
            <v>3047746</v>
          </cell>
          <cell r="AD7">
            <v>63261.431803557716</v>
          </cell>
          <cell r="AE7">
            <v>48614.34651368812</v>
          </cell>
          <cell r="AF7">
            <v>1.3012914158116984</v>
          </cell>
          <cell r="AG7">
            <v>5</v>
          </cell>
          <cell r="AH7">
            <v>2401232</v>
          </cell>
          <cell r="AI7">
            <v>126.92426221206448</v>
          </cell>
          <cell r="AJ7">
            <v>110.26130348390348</v>
          </cell>
          <cell r="AK7">
            <v>1.1511224536774458</v>
          </cell>
          <cell r="AL7">
            <v>5</v>
          </cell>
          <cell r="AM7">
            <v>5</v>
          </cell>
          <cell r="AN7" t="str">
            <v>г. Вышний Волочек</v>
          </cell>
          <cell r="AO7">
            <v>21823</v>
          </cell>
          <cell r="AP7">
            <v>27872.799999999999</v>
          </cell>
          <cell r="AQ7">
            <v>0.78294968571510581</v>
          </cell>
          <cell r="AR7">
            <v>1</v>
          </cell>
          <cell r="AS7">
            <v>20983.767933815059</v>
          </cell>
          <cell r="AT7">
            <v>103.9994345573777</v>
          </cell>
          <cell r="AU7">
            <v>104.56793975463586</v>
          </cell>
          <cell r="AV7">
            <v>0.99456329350475747</v>
          </cell>
          <cell r="AW7">
            <v>2.2705627136763771</v>
          </cell>
          <cell r="AX7">
            <v>1.6352813568381885</v>
          </cell>
          <cell r="AY7" t="str">
            <v>г. Вышний Волочек</v>
          </cell>
          <cell r="AZ7">
            <v>53.6</v>
          </cell>
          <cell r="BA7">
            <v>63.640000000000008</v>
          </cell>
          <cell r="BB7">
            <v>0.84223758642363289</v>
          </cell>
          <cell r="BC7">
            <v>1</v>
          </cell>
          <cell r="BD7">
            <v>53.37917155794063</v>
          </cell>
          <cell r="BE7">
            <v>100.41369776939995</v>
          </cell>
          <cell r="BF7">
            <v>99.693728911439933</v>
          </cell>
          <cell r="BG7">
            <v>1.007221806886164</v>
          </cell>
          <cell r="BH7">
            <v>4.6231806647411791</v>
          </cell>
          <cell r="BI7">
            <v>2.8115903323705895</v>
          </cell>
          <cell r="BJ7" t="str">
            <v>г. Вышний Волочек</v>
          </cell>
          <cell r="BK7">
            <v>4741</v>
          </cell>
          <cell r="BL7">
            <v>6575</v>
          </cell>
          <cell r="BM7">
            <v>4426</v>
          </cell>
          <cell r="BN7">
            <v>4583.5</v>
          </cell>
          <cell r="BO7">
            <v>95.138759158934761</v>
          </cell>
          <cell r="BP7">
            <v>116.92606299342745</v>
          </cell>
          <cell r="BQ7">
            <v>0.81366597594483803</v>
          </cell>
          <cell r="BR7">
            <v>2.6600600991208023</v>
          </cell>
          <cell r="BS7" t="str">
            <v>г. Вышний Волочек</v>
          </cell>
          <cell r="BT7">
            <v>356.4</v>
          </cell>
          <cell r="BU7">
            <v>333.62</v>
          </cell>
          <cell r="BV7">
            <v>1.0682812781008333</v>
          </cell>
          <cell r="BW7">
            <v>2.8002244668911338</v>
          </cell>
          <cell r="BX7">
            <v>365.2</v>
          </cell>
          <cell r="BY7">
            <v>97.590361445783131</v>
          </cell>
          <cell r="BZ7">
            <v>100.92527116895826</v>
          </cell>
          <cell r="CA7">
            <v>0.96695664341994003</v>
          </cell>
          <cell r="CB7">
            <v>1</v>
          </cell>
          <cell r="CC7">
            <v>1.9001122334455669</v>
          </cell>
          <cell r="CD7" t="str">
            <v>г. Вышний Волочек</v>
          </cell>
          <cell r="CE7">
            <v>67137</v>
          </cell>
          <cell r="CF7">
            <v>1393.5487888411483</v>
          </cell>
          <cell r="CG7">
            <v>2797.6059009705946</v>
          </cell>
          <cell r="CH7">
            <v>0.49812190786331767</v>
          </cell>
          <cell r="CI7">
            <v>1</v>
          </cell>
          <cell r="CJ7">
            <v>70378</v>
          </cell>
          <cell r="CK7">
            <v>95.394867714342553</v>
          </cell>
          <cell r="CL7">
            <v>96.645106793523126</v>
          </cell>
          <cell r="CM7">
            <v>0.98706360703960272</v>
          </cell>
          <cell r="CN7">
            <v>2.645898327998776</v>
          </cell>
          <cell r="CO7">
            <v>1.822949163999388</v>
          </cell>
          <cell r="CP7" t="str">
            <v>г. Вышний Волочек</v>
          </cell>
          <cell r="CQ7">
            <v>2.1517549797413631</v>
          </cell>
          <cell r="CR7">
            <v>1.9643882399872321</v>
          </cell>
          <cell r="CS7">
            <v>5</v>
          </cell>
          <cell r="CT7">
            <v>1.6352813568381885</v>
          </cell>
          <cell r="CU7">
            <v>2.8115903323705895</v>
          </cell>
          <cell r="CV7">
            <v>2.6600600991208023</v>
          </cell>
          <cell r="CW7">
            <v>1.9001122334455669</v>
          </cell>
          <cell r="CX7">
            <v>1.822949163999388</v>
          </cell>
          <cell r="CY7">
            <v>19.946136405503132</v>
          </cell>
          <cell r="CZ7">
            <v>4</v>
          </cell>
        </row>
        <row r="8">
          <cell r="B8">
            <v>1</v>
          </cell>
          <cell r="D8" t="str">
            <v>г. Кимры</v>
          </cell>
          <cell r="E8">
            <v>46101</v>
          </cell>
          <cell r="F8">
            <v>1504489</v>
          </cell>
          <cell r="G8">
            <v>32634.628316088587</v>
          </cell>
          <cell r="H8"/>
          <cell r="I8">
            <v>0.28208223912215324</v>
          </cell>
          <cell r="J8">
            <v>1.2340932640565145</v>
          </cell>
          <cell r="K8">
            <v>1713904</v>
          </cell>
          <cell r="L8">
            <v>87.781404326029929</v>
          </cell>
          <cell r="M8"/>
          <cell r="N8">
            <v>0.87128696360619462</v>
          </cell>
          <cell r="O8">
            <v>1.9638743135035392</v>
          </cell>
          <cell r="P8">
            <v>1.5989837887800269</v>
          </cell>
          <cell r="Q8" t="str">
            <v>г. Кимры</v>
          </cell>
          <cell r="R8">
            <v>2890</v>
          </cell>
          <cell r="S8"/>
          <cell r="T8">
            <v>9.2014773306164033E-2</v>
          </cell>
          <cell r="U8">
            <v>1.0078763609888477</v>
          </cell>
          <cell r="V8">
            <v>5863</v>
          </cell>
          <cell r="W8">
            <v>49.292171243390754</v>
          </cell>
          <cell r="X8"/>
          <cell r="Y8">
            <v>0.56897891583556937</v>
          </cell>
          <cell r="Z8">
            <v>1.0870264898925783</v>
          </cell>
          <cell r="AA8">
            <v>1.047451425440713</v>
          </cell>
          <cell r="AB8" t="str">
            <v>г. Кимры</v>
          </cell>
          <cell r="AC8">
            <v>2526863</v>
          </cell>
          <cell r="AD8">
            <v>54811.45745211601</v>
          </cell>
          <cell r="AE8"/>
          <cell r="AF8">
            <v>1.1274749406881979</v>
          </cell>
          <cell r="AG8">
            <v>3.6400873997623981</v>
          </cell>
          <cell r="AH8">
            <v>2290755</v>
          </cell>
          <cell r="AI8">
            <v>110.30699485540794</v>
          </cell>
          <cell r="AJ8"/>
          <cell r="AK8">
            <v>1.0004143917227599</v>
          </cell>
          <cell r="AL8">
            <v>3.1808010866502476</v>
          </cell>
          <cell r="AM8">
            <v>3.4104442432063227</v>
          </cell>
          <cell r="AN8" t="str">
            <v>г. Кимры</v>
          </cell>
          <cell r="AO8">
            <v>23654</v>
          </cell>
          <cell r="AP8"/>
          <cell r="AQ8">
            <v>0.84864096897333607</v>
          </cell>
          <cell r="AR8">
            <v>1.3434305542530245</v>
          </cell>
          <cell r="AS8">
            <v>23071.034341782502</v>
          </cell>
          <cell r="AT8">
            <v>102.52682931151347</v>
          </cell>
          <cell r="AU8"/>
          <cell r="AV8">
            <v>0.98048053305906413</v>
          </cell>
          <cell r="AW8">
            <v>1</v>
          </cell>
          <cell r="AX8">
            <v>1.1717152771265122</v>
          </cell>
          <cell r="AY8" t="str">
            <v>г. Кимры</v>
          </cell>
          <cell r="AZ8">
            <v>59.8</v>
          </cell>
          <cell r="BA8"/>
          <cell r="BB8">
            <v>0.93966059082338138</v>
          </cell>
          <cell r="BC8">
            <v>2.1698113207547158</v>
          </cell>
          <cell r="BD8">
            <v>59.571358986848509</v>
          </cell>
          <cell r="BE8">
            <v>100.38381030253476</v>
          </cell>
          <cell r="BF8"/>
          <cell r="BG8">
            <v>1.0069220140386947</v>
          </cell>
          <cell r="BH8">
            <v>4.5953306786380645</v>
          </cell>
          <cell r="BI8">
            <v>3.38257099969639</v>
          </cell>
          <cell r="BJ8" t="str">
            <v>г. Кимры</v>
          </cell>
          <cell r="BK8">
            <v>3373</v>
          </cell>
          <cell r="BL8">
            <v>8341</v>
          </cell>
          <cell r="BM8">
            <v>10720</v>
          </cell>
          <cell r="BN8">
            <v>5857</v>
          </cell>
          <cell r="BO8">
            <v>127.04713563697101</v>
          </cell>
          <cell r="BP8"/>
          <cell r="BQ8">
            <v>1.0865595948793083</v>
          </cell>
          <cell r="BR8">
            <v>3.667876898465833</v>
          </cell>
          <cell r="BS8" t="str">
            <v>г. Кимры</v>
          </cell>
          <cell r="BT8">
            <v>454.4</v>
          </cell>
          <cell r="BU8"/>
          <cell r="BV8">
            <v>1.3620286553563934</v>
          </cell>
          <cell r="BW8">
            <v>5</v>
          </cell>
          <cell r="BX8">
            <v>448.1</v>
          </cell>
          <cell r="BY8">
            <v>101.40593617496094</v>
          </cell>
          <cell r="BZ8"/>
          <cell r="CA8">
            <v>1.004762583250314</v>
          </cell>
          <cell r="CB8">
            <v>3.7698580948369131</v>
          </cell>
          <cell r="CC8">
            <v>4.3849290474184563</v>
          </cell>
          <cell r="CD8" t="str">
            <v>г. Кимры</v>
          </cell>
          <cell r="CE8">
            <v>103941</v>
          </cell>
          <cell r="CF8">
            <v>2254.6365588598946</v>
          </cell>
          <cell r="CG8"/>
          <cell r="CH8">
            <v>0.80591642950055131</v>
          </cell>
          <cell r="CI8">
            <v>1.6177756584365608</v>
          </cell>
          <cell r="CJ8">
            <v>108193</v>
          </cell>
          <cell r="CK8">
            <v>96.06998604345938</v>
          </cell>
          <cell r="CL8"/>
          <cell r="CM8">
            <v>0.99404914776189901</v>
          </cell>
          <cell r="CN8">
            <v>2.9387350343014091</v>
          </cell>
          <cell r="CO8">
            <v>2.2782553463689847</v>
          </cell>
          <cell r="CP8" t="str">
            <v>г. Кимры</v>
          </cell>
          <cell r="CQ8">
            <v>1.5989837887800269</v>
          </cell>
          <cell r="CR8">
            <v>1.047451425440713</v>
          </cell>
          <cell r="CS8">
            <v>3.4104442432063227</v>
          </cell>
          <cell r="CT8">
            <v>1.1717152771265122</v>
          </cell>
          <cell r="CU8">
            <v>3.38257099969639</v>
          </cell>
          <cell r="CV8">
            <v>3.667876898465833</v>
          </cell>
          <cell r="CW8">
            <v>4.3849290474184563</v>
          </cell>
          <cell r="CX8">
            <v>2.2782553463689847</v>
          </cell>
          <cell r="CY8">
            <v>20.94222702650324</v>
          </cell>
          <cell r="CZ8">
            <v>3</v>
          </cell>
        </row>
        <row r="9">
          <cell r="B9">
            <v>1</v>
          </cell>
          <cell r="D9" t="str">
            <v>г. Ржев</v>
          </cell>
          <cell r="E9">
            <v>60039</v>
          </cell>
          <cell r="F9">
            <v>8150804</v>
          </cell>
          <cell r="G9">
            <v>135758.49031462884</v>
          </cell>
          <cell r="H9"/>
          <cell r="I9">
            <v>1.1734486005748235</v>
          </cell>
          <cell r="J9">
            <v>2.5521744663242241</v>
          </cell>
          <cell r="K9">
            <v>9480484</v>
          </cell>
          <cell r="L9">
            <v>85.97455572943322</v>
          </cell>
          <cell r="M9"/>
          <cell r="N9">
            <v>0.85335282778879762</v>
          </cell>
          <cell r="O9">
            <v>1.8901398089872306</v>
          </cell>
          <cell r="P9">
            <v>2.2211571376557275</v>
          </cell>
          <cell r="Q9" t="str">
            <v>г. Ржев</v>
          </cell>
          <cell r="R9">
            <v>2652</v>
          </cell>
          <cell r="S9"/>
          <cell r="T9">
            <v>8.4437086092715233E-2</v>
          </cell>
          <cell r="U9">
            <v>1</v>
          </cell>
          <cell r="V9">
            <v>5706</v>
          </cell>
          <cell r="W9">
            <v>46.477392218717142</v>
          </cell>
          <cell r="X9"/>
          <cell r="Y9">
            <v>0.53648795677703054</v>
          </cell>
          <cell r="Z9">
            <v>1.0000000000000004</v>
          </cell>
          <cell r="AA9">
            <v>1.0000000000000002</v>
          </cell>
          <cell r="AB9" t="str">
            <v>г. Ржев</v>
          </cell>
          <cell r="AC9">
            <v>2305916</v>
          </cell>
          <cell r="AD9">
            <v>38406.968803610987</v>
          </cell>
          <cell r="AE9"/>
          <cell r="AF9">
            <v>0.79003363323616649</v>
          </cell>
          <cell r="AG9">
            <v>1</v>
          </cell>
          <cell r="AH9">
            <v>2551167</v>
          </cell>
          <cell r="AI9">
            <v>90.386713217911634</v>
          </cell>
          <cell r="AJ9"/>
          <cell r="AK9">
            <v>0.81975008785477277</v>
          </cell>
          <cell r="AL9">
            <v>1</v>
          </cell>
          <cell r="AM9">
            <v>1</v>
          </cell>
          <cell r="AN9" t="str">
            <v>г. Ржев</v>
          </cell>
          <cell r="AO9">
            <v>25632</v>
          </cell>
          <cell r="AP9"/>
          <cell r="AQ9">
            <v>0.91960621107316098</v>
          </cell>
          <cell r="AR9">
            <v>1.7144330863734409</v>
          </cell>
          <cell r="AS9">
            <v>24567.31506177381</v>
          </cell>
          <cell r="AT9">
            <v>104.33374561098383</v>
          </cell>
          <cell r="AU9"/>
          <cell r="AV9">
            <v>0.9977603637960013</v>
          </cell>
          <cell r="AW9">
            <v>2.5590060427183845</v>
          </cell>
          <cell r="AX9">
            <v>2.1367195645459125</v>
          </cell>
          <cell r="AY9" t="str">
            <v>г. Ржев</v>
          </cell>
          <cell r="AZ9">
            <v>63.7</v>
          </cell>
          <cell r="BA9"/>
          <cell r="BB9">
            <v>1.0009428032683847</v>
          </cell>
          <cell r="BC9">
            <v>2.9056603773584917</v>
          </cell>
          <cell r="BD9">
            <v>65.992959456178681</v>
          </cell>
          <cell r="BE9">
            <v>96.525448358318783</v>
          </cell>
          <cell r="BF9"/>
          <cell r="BG9">
            <v>0.96821986109140723</v>
          </cell>
          <cell r="BH9">
            <v>1</v>
          </cell>
          <cell r="BI9">
            <v>1.9528301886792458</v>
          </cell>
          <cell r="BJ9" t="str">
            <v>г. Ржев</v>
          </cell>
          <cell r="BK9">
            <v>8038</v>
          </cell>
          <cell r="BL9">
            <v>12282</v>
          </cell>
          <cell r="BM9">
            <v>13349</v>
          </cell>
          <cell r="BN9">
            <v>10160</v>
          </cell>
          <cell r="BO9">
            <v>169.22333816352705</v>
          </cell>
          <cell r="BP9"/>
          <cell r="BQ9">
            <v>1.4472679044452159</v>
          </cell>
          <cell r="BR9">
            <v>5</v>
          </cell>
          <cell r="BS9" t="str">
            <v>г. Ржев</v>
          </cell>
          <cell r="BT9">
            <v>291.8</v>
          </cell>
          <cell r="BU9"/>
          <cell r="BV9">
            <v>0.87464780288951505</v>
          </cell>
          <cell r="BW9">
            <v>1.3501683501683504</v>
          </cell>
          <cell r="BX9">
            <v>284.3</v>
          </cell>
          <cell r="BY9">
            <v>102.63805838902567</v>
          </cell>
          <cell r="BZ9"/>
          <cell r="CA9">
            <v>1.0169708458568325</v>
          </cell>
          <cell r="CB9">
            <v>4.6642983641776699</v>
          </cell>
          <cell r="CC9">
            <v>3.0072333571730101</v>
          </cell>
          <cell r="CD9" t="str">
            <v>г. Ржев</v>
          </cell>
          <cell r="CE9">
            <v>84661</v>
          </cell>
          <cell r="CF9">
            <v>1410.1001016006262</v>
          </cell>
          <cell r="CG9"/>
          <cell r="CH9">
            <v>0.50403814958762039</v>
          </cell>
          <cell r="CI9">
            <v>1.0118745132540363</v>
          </cell>
          <cell r="CJ9">
            <v>85225</v>
          </cell>
          <cell r="CK9">
            <v>99.338222352596077</v>
          </cell>
          <cell r="CL9"/>
          <cell r="CM9">
            <v>1.0278660311776222</v>
          </cell>
          <cell r="CN9">
            <v>4.3563525317233216</v>
          </cell>
          <cell r="CO9">
            <v>2.684113522488679</v>
          </cell>
          <cell r="CP9" t="str">
            <v>г. Ржев</v>
          </cell>
          <cell r="CQ9">
            <v>2.2211571376557275</v>
          </cell>
          <cell r="CR9">
            <v>1.0000000000000002</v>
          </cell>
          <cell r="CS9">
            <v>1</v>
          </cell>
          <cell r="CT9">
            <v>2.1367195645459125</v>
          </cell>
          <cell r="CU9">
            <v>1.9528301886792458</v>
          </cell>
          <cell r="CV9">
            <v>5</v>
          </cell>
          <cell r="CW9">
            <v>3.0072333571730101</v>
          </cell>
          <cell r="CX9">
            <v>2.684113522488679</v>
          </cell>
          <cell r="CY9">
            <v>19.002053770542574</v>
          </cell>
          <cell r="CZ9">
            <v>5</v>
          </cell>
        </row>
        <row r="10">
          <cell r="B10">
            <v>1</v>
          </cell>
          <cell r="D10" t="str">
            <v>г. Торжок</v>
          </cell>
          <cell r="E10">
            <v>46312</v>
          </cell>
          <cell r="F10">
            <v>15156581</v>
          </cell>
          <cell r="G10">
            <v>327271.13922957337</v>
          </cell>
          <cell r="H10"/>
          <cell r="I10">
            <v>2.8288165215114267</v>
          </cell>
          <cell r="J10">
            <v>5</v>
          </cell>
          <cell r="K10">
            <v>9345471</v>
          </cell>
          <cell r="L10">
            <v>162.18102865013438</v>
          </cell>
          <cell r="M10"/>
          <cell r="N10">
            <v>1.6097511436736394</v>
          </cell>
          <cell r="O10">
            <v>5</v>
          </cell>
          <cell r="P10">
            <v>5</v>
          </cell>
          <cell r="Q10" t="str">
            <v>г. Торжок</v>
          </cell>
          <cell r="R10">
            <v>16954</v>
          </cell>
          <cell r="S10"/>
          <cell r="T10">
            <v>0.53979877738155879</v>
          </cell>
          <cell r="U10">
            <v>1.4733097263130031</v>
          </cell>
          <cell r="V10">
            <v>9641</v>
          </cell>
          <cell r="W10">
            <v>175.85312726895549</v>
          </cell>
          <cell r="X10"/>
          <cell r="Y10">
            <v>2.0298704474942477</v>
          </cell>
          <cell r="Z10">
            <v>5</v>
          </cell>
          <cell r="AA10">
            <v>3.2366548631565015</v>
          </cell>
          <cell r="AB10" t="str">
            <v>г. Торжок</v>
          </cell>
          <cell r="AC10">
            <v>2194870</v>
          </cell>
          <cell r="AD10">
            <v>47393.116254966313</v>
          </cell>
          <cell r="AE10"/>
          <cell r="AF10">
            <v>0.97487922092343771</v>
          </cell>
          <cell r="AG10">
            <v>2.4462026319175894</v>
          </cell>
          <cell r="AH10">
            <v>1968553</v>
          </cell>
          <cell r="AI10">
            <v>111.49661705831645</v>
          </cell>
          <cell r="AJ10"/>
          <cell r="AK10">
            <v>1.0112035096210641</v>
          </cell>
          <cell r="AL10">
            <v>3.3110366646414153</v>
          </cell>
          <cell r="AM10">
            <v>2.8786196482795026</v>
          </cell>
          <cell r="AN10" t="str">
            <v>г. Торжок</v>
          </cell>
          <cell r="AO10">
            <v>25106</v>
          </cell>
          <cell r="AP10"/>
          <cell r="AQ10">
            <v>0.90073476651072015</v>
          </cell>
          <cell r="AR10">
            <v>1.6157741723717525</v>
          </cell>
          <cell r="AS10">
            <v>23427.883672588934</v>
          </cell>
          <cell r="AT10">
            <v>107.16290191151366</v>
          </cell>
          <cell r="AU10"/>
          <cell r="AV10">
            <v>1.0248160398203001</v>
          </cell>
          <cell r="AW10">
            <v>5</v>
          </cell>
          <cell r="AX10">
            <v>3.3078870861858762</v>
          </cell>
          <cell r="AY10" t="str">
            <v>г. Торжок</v>
          </cell>
          <cell r="AZ10">
            <v>66.3</v>
          </cell>
          <cell r="BA10"/>
          <cell r="BB10">
            <v>1.0417976115650533</v>
          </cell>
          <cell r="BC10">
            <v>3.3962264150943398</v>
          </cell>
          <cell r="BD10">
            <v>66.083508280849074</v>
          </cell>
          <cell r="BE10">
            <v>100.32760324744088</v>
          </cell>
          <cell r="BF10"/>
          <cell r="BG10">
            <v>1.006358216739631</v>
          </cell>
          <cell r="BH10">
            <v>4.5429553565566803</v>
          </cell>
          <cell r="BI10">
            <v>3.96959088582551</v>
          </cell>
          <cell r="BJ10" t="str">
            <v>г. Торжок</v>
          </cell>
          <cell r="BK10">
            <v>9098</v>
          </cell>
          <cell r="BL10">
            <v>8744</v>
          </cell>
          <cell r="BM10">
            <v>5209</v>
          </cell>
          <cell r="BN10">
            <v>6976.5</v>
          </cell>
          <cell r="BO10">
            <v>150.64130247020211</v>
          </cell>
          <cell r="BP10"/>
          <cell r="BQ10">
            <v>1.2883466578248668</v>
          </cell>
          <cell r="BR10">
            <v>4.4130918020648098</v>
          </cell>
          <cell r="BS10" t="str">
            <v>г. Торжок</v>
          </cell>
          <cell r="BT10">
            <v>289.3</v>
          </cell>
          <cell r="BU10"/>
          <cell r="BV10">
            <v>0.86715424734728141</v>
          </cell>
          <cell r="BW10">
            <v>1.2940516273849614</v>
          </cell>
          <cell r="BX10">
            <v>280.60000000000002</v>
          </cell>
          <cell r="BY10">
            <v>103.10049893086244</v>
          </cell>
          <cell r="BZ10"/>
          <cell r="CA10">
            <v>1.0215528552632041</v>
          </cell>
          <cell r="CB10">
            <v>5</v>
          </cell>
          <cell r="CC10">
            <v>3.1470258136924807</v>
          </cell>
          <cell r="CD10" t="str">
            <v>г. Торжок</v>
          </cell>
          <cell r="CE10">
            <v>90808</v>
          </cell>
          <cell r="CF10">
            <v>1960.7877008118846</v>
          </cell>
          <cell r="CG10"/>
          <cell r="CH10">
            <v>0.70088059941952996</v>
          </cell>
          <cell r="CI10">
            <v>1.4069578091045596</v>
          </cell>
          <cell r="CJ10">
            <v>99135</v>
          </cell>
          <cell r="CK10">
            <v>91.600342966661614</v>
          </cell>
          <cell r="CL10"/>
          <cell r="CM10">
            <v>0.94780114592206544</v>
          </cell>
          <cell r="CN10">
            <v>1</v>
          </cell>
          <cell r="CO10">
            <v>1.2034789045522798</v>
          </cell>
          <cell r="CP10" t="str">
            <v>г. Торжок</v>
          </cell>
          <cell r="CQ10">
            <v>5</v>
          </cell>
          <cell r="CR10">
            <v>3.2366548631565015</v>
          </cell>
          <cell r="CS10">
            <v>2.8786196482795026</v>
          </cell>
          <cell r="CT10">
            <v>3.3078870861858762</v>
          </cell>
          <cell r="CU10">
            <v>3.96959088582551</v>
          </cell>
          <cell r="CV10">
            <v>4.4130918020648098</v>
          </cell>
          <cell r="CW10">
            <v>3.1470258136924807</v>
          </cell>
          <cell r="CX10">
            <v>1.2034789045522798</v>
          </cell>
          <cell r="CY10">
            <v>27.156349003756961</v>
          </cell>
          <cell r="CZ10">
            <v>1</v>
          </cell>
        </row>
        <row r="11">
          <cell r="B11">
            <v>1</v>
          </cell>
          <cell r="D11" t="str">
            <v>г. Удомля</v>
          </cell>
          <cell r="E11">
            <v>38011</v>
          </cell>
          <cell r="F11">
            <v>544305</v>
          </cell>
          <cell r="G11">
            <v>14319.67062166215</v>
          </cell>
          <cell r="H11"/>
          <cell r="I11">
            <v>0.12377419204308276</v>
          </cell>
          <cell r="J11">
            <v>1.0000000000000004</v>
          </cell>
          <cell r="K11">
            <v>848331</v>
          </cell>
          <cell r="L11">
            <v>64.161866064071688</v>
          </cell>
          <cell r="M11"/>
          <cell r="N11">
            <v>0.63684783686805579</v>
          </cell>
          <cell r="O11">
            <v>1</v>
          </cell>
          <cell r="P11">
            <v>1.0000000000000002</v>
          </cell>
          <cell r="Q11" t="str">
            <v>г. Удомля</v>
          </cell>
          <cell r="R11">
            <v>123520</v>
          </cell>
          <cell r="S11"/>
          <cell r="T11">
            <v>3.9327559857361183</v>
          </cell>
          <cell r="U11">
            <v>5</v>
          </cell>
          <cell r="V11">
            <v>200388</v>
          </cell>
          <cell r="W11">
            <v>61.640417589875639</v>
          </cell>
          <cell r="X11"/>
          <cell r="Y11">
            <v>0.71151456889093256</v>
          </cell>
          <cell r="Z11">
            <v>1.468805850348073</v>
          </cell>
          <cell r="AA11">
            <v>3.2344029251740363</v>
          </cell>
          <cell r="AB11" t="str">
            <v>г. Удомля</v>
          </cell>
          <cell r="AC11">
            <v>1489984</v>
          </cell>
          <cell r="AD11">
            <v>39198.758254189575</v>
          </cell>
          <cell r="AE11"/>
          <cell r="AF11">
            <v>0.80632078934049967</v>
          </cell>
          <cell r="AG11">
            <v>1.1274281324171489</v>
          </cell>
          <cell r="AH11">
            <v>1328067</v>
          </cell>
          <cell r="AI11">
            <v>112.19193007581696</v>
          </cell>
          <cell r="AJ11"/>
          <cell r="AK11">
            <v>1.0175095571239581</v>
          </cell>
          <cell r="AL11">
            <v>3.3871570434453444</v>
          </cell>
          <cell r="AM11">
            <v>2.2572925879312464</v>
          </cell>
          <cell r="AN11" t="str">
            <v>г. Удомля</v>
          </cell>
          <cell r="AO11">
            <v>43149</v>
          </cell>
          <cell r="AP11"/>
          <cell r="AQ11">
            <v>1.5480683677276772</v>
          </cell>
          <cell r="AR11">
            <v>5</v>
          </cell>
          <cell r="AS11">
            <v>41166.115731854698</v>
          </cell>
          <cell r="AT11">
            <v>104.81678738179063</v>
          </cell>
          <cell r="AU11"/>
          <cell r="AV11">
            <v>1.0023797698198769</v>
          </cell>
          <cell r="AW11">
            <v>2.9757741242249627</v>
          </cell>
          <cell r="AX11">
            <v>3.9878870621124811</v>
          </cell>
          <cell r="AY11" t="str">
            <v>г. Удомля</v>
          </cell>
          <cell r="AZ11">
            <v>74.8</v>
          </cell>
          <cell r="BA11"/>
          <cell r="BB11">
            <v>1.1753614079195474</v>
          </cell>
          <cell r="BC11">
            <v>5</v>
          </cell>
          <cell r="BD11">
            <v>74.193037974683534</v>
          </cell>
          <cell r="BE11">
            <v>100.81808487950524</v>
          </cell>
          <cell r="BF11"/>
          <cell r="BG11">
            <v>1.0112781012441023</v>
          </cell>
          <cell r="BH11">
            <v>5</v>
          </cell>
          <cell r="BI11">
            <v>5</v>
          </cell>
          <cell r="BJ11" t="str">
            <v>г. Удомля</v>
          </cell>
          <cell r="BK11">
            <v>838</v>
          </cell>
          <cell r="BL11">
            <v>2399</v>
          </cell>
          <cell r="BM11">
            <v>10120</v>
          </cell>
          <cell r="BN11">
            <v>1618.5</v>
          </cell>
          <cell r="BO11">
            <v>42.579779537502304</v>
          </cell>
          <cell r="BP11"/>
          <cell r="BQ11">
            <v>0.36415986690577073</v>
          </cell>
          <cell r="BR11">
            <v>1</v>
          </cell>
          <cell r="BS11" t="str">
            <v>г. Удомля</v>
          </cell>
          <cell r="BT11">
            <v>276.2</v>
          </cell>
          <cell r="BU11"/>
          <cell r="BV11">
            <v>0.82788801630597686</v>
          </cell>
          <cell r="BW11">
            <v>1</v>
          </cell>
          <cell r="BX11">
            <v>276.5</v>
          </cell>
          <cell r="BY11">
            <v>99.89150090415913</v>
          </cell>
          <cell r="BZ11"/>
          <cell r="CA11">
            <v>0.98975707220970943</v>
          </cell>
          <cell r="CB11">
            <v>2.6704769814598395</v>
          </cell>
          <cell r="CC11">
            <v>1.8352384907299197</v>
          </cell>
          <cell r="CD11" t="str">
            <v>г. Удомля</v>
          </cell>
          <cell r="CE11">
            <v>264897</v>
          </cell>
          <cell r="CF11">
            <v>6968.9563547394182</v>
          </cell>
          <cell r="CG11"/>
          <cell r="CH11">
            <v>2.4910429136289802</v>
          </cell>
          <cell r="CI11">
            <v>5</v>
          </cell>
          <cell r="CJ11">
            <v>262737</v>
          </cell>
          <cell r="CK11">
            <v>100.82211489055595</v>
          </cell>
          <cell r="CL11"/>
          <cell r="CM11">
            <v>1.04322006809881</v>
          </cell>
          <cell r="CN11">
            <v>5</v>
          </cell>
          <cell r="CO11">
            <v>5</v>
          </cell>
          <cell r="CP11" t="str">
            <v>г. Удомля</v>
          </cell>
          <cell r="CQ11">
            <v>1.0000000000000002</v>
          </cell>
          <cell r="CR11">
            <v>3.2344029251740363</v>
          </cell>
          <cell r="CS11">
            <v>2.2572925879312464</v>
          </cell>
          <cell r="CT11">
            <v>3.9878870621124811</v>
          </cell>
          <cell r="CU11">
            <v>5</v>
          </cell>
          <cell r="CV11">
            <v>1</v>
          </cell>
          <cell r="CW11">
            <v>1.8352384907299197</v>
          </cell>
          <cell r="CX11">
            <v>5</v>
          </cell>
          <cell r="CY11">
            <v>23.314821065947683</v>
          </cell>
          <cell r="CZ11">
            <v>2</v>
          </cell>
        </row>
        <row r="12">
          <cell r="D12" t="str">
            <v>Калининский</v>
          </cell>
          <cell r="E12">
            <v>49730</v>
          </cell>
          <cell r="F12">
            <v>17175707</v>
          </cell>
          <cell r="G12">
            <v>345379.18761311081</v>
          </cell>
          <cell r="H12">
            <v>166078.08109437887</v>
          </cell>
          <cell r="I12">
            <v>2.0796193292770448</v>
          </cell>
          <cell r="J12">
            <v>5</v>
          </cell>
          <cell r="K12">
            <v>11892975</v>
          </cell>
          <cell r="L12">
            <v>144.41892798059359</v>
          </cell>
          <cell r="M12">
            <v>106.72300493819094</v>
          </cell>
          <cell r="N12">
            <v>1.3532127217017025</v>
          </cell>
          <cell r="O12">
            <v>5</v>
          </cell>
          <cell r="P12">
            <v>5</v>
          </cell>
          <cell r="Q12" t="str">
            <v>Калининский</v>
          </cell>
          <cell r="R12">
            <v>24852</v>
          </cell>
          <cell r="S12">
            <v>42166</v>
          </cell>
          <cell r="T12">
            <v>0.58938481240810137</v>
          </cell>
          <cell r="U12">
            <v>2.1191641685323619</v>
          </cell>
          <cell r="V12">
            <v>14796</v>
          </cell>
          <cell r="W12">
            <v>167.96431467964314</v>
          </cell>
          <cell r="X12">
            <v>537.08602330321105</v>
          </cell>
          <cell r="Y12">
            <v>0.31273261152211951</v>
          </cell>
          <cell r="Z12">
            <v>1.1505907529477821</v>
          </cell>
          <cell r="AA12">
            <v>1.634877460740072</v>
          </cell>
          <cell r="AB12" t="str">
            <v>Калининский</v>
          </cell>
          <cell r="AC12">
            <v>17032562</v>
          </cell>
          <cell r="AD12">
            <v>342500.7440176956</v>
          </cell>
          <cell r="AE12">
            <v>114716.95428483661</v>
          </cell>
          <cell r="AF12">
            <v>2.9856157370364187</v>
          </cell>
          <cell r="AG12">
            <v>5</v>
          </cell>
          <cell r="AH12">
            <v>11667861</v>
          </cell>
          <cell r="AI12">
            <v>145.97844454951939</v>
          </cell>
          <cell r="AJ12">
            <v>135.65845827131795</v>
          </cell>
          <cell r="AK12">
            <v>1.0760732976749698</v>
          </cell>
          <cell r="AL12">
            <v>5</v>
          </cell>
          <cell r="AM12">
            <v>5</v>
          </cell>
          <cell r="AN12" t="str">
            <v>Калининский</v>
          </cell>
          <cell r="AO12">
            <v>31119</v>
          </cell>
          <cell r="AP12">
            <v>27899.25</v>
          </cell>
          <cell r="AQ12">
            <v>1.1154063281271003</v>
          </cell>
          <cell r="AR12">
            <v>4.1078919571450143</v>
          </cell>
          <cell r="AS12">
            <v>28232.748488918733</v>
          </cell>
          <cell r="AT12">
            <v>110.22306245604855</v>
          </cell>
          <cell r="AU12">
            <v>109.52903925594572</v>
          </cell>
          <cell r="AV12">
            <v>1.0063364310032981</v>
          </cell>
          <cell r="AW12">
            <v>4.0963263397089964</v>
          </cell>
          <cell r="AX12">
            <v>4.1021091484270054</v>
          </cell>
          <cell r="AY12" t="str">
            <v>Калининский</v>
          </cell>
          <cell r="AZ12">
            <v>68.5</v>
          </cell>
          <cell r="BA12">
            <v>66.525000000000006</v>
          </cell>
          <cell r="BB12">
            <v>1.0296880871852687</v>
          </cell>
          <cell r="BC12">
            <v>3.3157894736842115</v>
          </cell>
          <cell r="BD12">
            <v>66.111666111666111</v>
          </cell>
          <cell r="BE12">
            <v>103.61257555406314</v>
          </cell>
          <cell r="BF12">
            <v>102.23884455389299</v>
          </cell>
          <cell r="BG12">
            <v>1.0134364879235898</v>
          </cell>
          <cell r="BH12">
            <v>5</v>
          </cell>
          <cell r="BI12">
            <v>4.1578947368421062</v>
          </cell>
          <cell r="BJ12" t="str">
            <v>Калининский</v>
          </cell>
          <cell r="BK12">
            <v>72438</v>
          </cell>
          <cell r="BL12">
            <v>88858</v>
          </cell>
          <cell r="BM12">
            <v>57477</v>
          </cell>
          <cell r="BN12">
            <v>64957.5</v>
          </cell>
          <cell r="BO12">
            <v>1306.2034988940277</v>
          </cell>
          <cell r="BP12">
            <v>478.22518718604886</v>
          </cell>
          <cell r="BQ12">
            <v>2.7313565531333293</v>
          </cell>
          <cell r="BR12">
            <v>5</v>
          </cell>
          <cell r="BS12" t="str">
            <v>Калининский</v>
          </cell>
          <cell r="BT12">
            <v>440</v>
          </cell>
          <cell r="BU12">
            <v>337.6</v>
          </cell>
          <cell r="BV12">
            <v>1.3033175355450237</v>
          </cell>
          <cell r="BW12">
            <v>5</v>
          </cell>
          <cell r="BX12">
            <v>422</v>
          </cell>
          <cell r="BY12">
            <v>104.2654028436019</v>
          </cell>
          <cell r="BZ12">
            <v>103.66249410486301</v>
          </cell>
          <cell r="CA12">
            <v>1.0058160740192976</v>
          </cell>
          <cell r="CB12">
            <v>3.8343545183824412</v>
          </cell>
          <cell r="CC12">
            <v>4.4171772591912202</v>
          </cell>
          <cell r="CD12" t="str">
            <v>Калининский</v>
          </cell>
          <cell r="CE12">
            <v>6629939</v>
          </cell>
          <cell r="CF12">
            <v>133318.70098532073</v>
          </cell>
          <cell r="CG12">
            <v>49716.731839597414</v>
          </cell>
          <cell r="CH12">
            <v>2.6815660654334814</v>
          </cell>
          <cell r="CI12">
            <v>5</v>
          </cell>
          <cell r="CJ12">
            <v>5835339</v>
          </cell>
          <cell r="CK12">
            <v>113.61703236093052</v>
          </cell>
          <cell r="CL12">
            <v>99.397942921071774</v>
          </cell>
          <cell r="CM12">
            <v>1.1430521499941866</v>
          </cell>
          <cell r="CN12">
            <v>4.7938605784693991</v>
          </cell>
          <cell r="CO12">
            <v>4.8969302892346995</v>
          </cell>
          <cell r="CP12" t="str">
            <v>Калининский</v>
          </cell>
          <cell r="CQ12">
            <v>5</v>
          </cell>
          <cell r="CR12">
            <v>1.634877460740072</v>
          </cell>
          <cell r="CS12">
            <v>5</v>
          </cell>
          <cell r="CT12">
            <v>4.1021091484270054</v>
          </cell>
          <cell r="CU12">
            <v>4.1578947368421062</v>
          </cell>
          <cell r="CV12">
            <v>5</v>
          </cell>
          <cell r="CW12">
            <v>4.4171772591912202</v>
          </cell>
          <cell r="CX12">
            <v>4.8969302892346995</v>
          </cell>
          <cell r="CY12">
            <v>34.208988894435102</v>
          </cell>
          <cell r="CZ12">
            <v>1</v>
          </cell>
        </row>
        <row r="13">
          <cell r="D13" t="str">
            <v>Конаковский</v>
          </cell>
          <cell r="E13">
            <v>83480</v>
          </cell>
          <cell r="F13">
            <v>17379137</v>
          </cell>
          <cell r="G13">
            <v>208183.24149496885</v>
          </cell>
          <cell r="H13"/>
          <cell r="I13">
            <v>1.2535262939163083</v>
          </cell>
          <cell r="J13">
            <v>3.1733819810439083</v>
          </cell>
          <cell r="K13">
            <v>14286691</v>
          </cell>
          <cell r="L13">
            <v>121.64564208745048</v>
          </cell>
          <cell r="M13"/>
          <cell r="N13">
            <v>1.1398258712627334</v>
          </cell>
          <cell r="O13">
            <v>3.71351594934645</v>
          </cell>
          <cell r="P13">
            <v>3.443448965195179</v>
          </cell>
          <cell r="Q13" t="str">
            <v>Конаковский</v>
          </cell>
          <cell r="R13">
            <v>59289</v>
          </cell>
          <cell r="S13"/>
          <cell r="T13">
            <v>1.4060854717070626</v>
          </cell>
          <cell r="U13">
            <v>3.8615084936566362</v>
          </cell>
          <cell r="V13">
            <v>55716</v>
          </cell>
          <cell r="W13">
            <v>106.4128796037045</v>
          </cell>
          <cell r="X13"/>
          <cell r="Y13">
            <v>0.19813004804935927</v>
          </cell>
          <cell r="Z13">
            <v>1</v>
          </cell>
          <cell r="AA13">
            <v>2.4307542468283181</v>
          </cell>
          <cell r="AB13" t="str">
            <v>Конаковский</v>
          </cell>
          <cell r="AC13">
            <v>4433088</v>
          </cell>
          <cell r="AD13">
            <v>53103.593675131771</v>
          </cell>
          <cell r="AE13"/>
          <cell r="AF13">
            <v>0.46290972425294813</v>
          </cell>
          <cell r="AG13">
            <v>1.2889458807996759</v>
          </cell>
          <cell r="AH13">
            <v>3288843</v>
          </cell>
          <cell r="AI13">
            <v>134.79171854661351</v>
          </cell>
          <cell r="AJ13"/>
          <cell r="AK13">
            <v>0.99361086853153702</v>
          </cell>
          <cell r="AL13">
            <v>3.0410469662793242</v>
          </cell>
          <cell r="AM13">
            <v>2.1649964235394998</v>
          </cell>
          <cell r="AN13" t="str">
            <v>Конаковский</v>
          </cell>
          <cell r="AO13">
            <v>34075</v>
          </cell>
          <cell r="AP13"/>
          <cell r="AQ13">
            <v>1.2213589971056569</v>
          </cell>
          <cell r="AR13">
            <v>5</v>
          </cell>
          <cell r="AS13">
            <v>30532.709945543134</v>
          </cell>
          <cell r="AT13">
            <v>111.60162350729675</v>
          </cell>
          <cell r="AU13"/>
          <cell r="AV13">
            <v>1.0189226917850329</v>
          </cell>
          <cell r="AW13">
            <v>5</v>
          </cell>
          <cell r="AX13">
            <v>5</v>
          </cell>
          <cell r="AY13" t="str">
            <v>Конаковский</v>
          </cell>
          <cell r="AZ13">
            <v>63</v>
          </cell>
          <cell r="BA13"/>
          <cell r="BB13">
            <v>0.94701240135287479</v>
          </cell>
          <cell r="BC13">
            <v>1.8684210526315788</v>
          </cell>
          <cell r="BD13">
            <v>62.030802053470232</v>
          </cell>
          <cell r="BE13">
            <v>101.56244625967325</v>
          </cell>
          <cell r="BF13"/>
          <cell r="BG13">
            <v>0.99338413596934594</v>
          </cell>
          <cell r="BH13">
            <v>1.9678129344032924</v>
          </cell>
          <cell r="BI13">
            <v>1.9181169935174356</v>
          </cell>
          <cell r="BJ13" t="str">
            <v>Конаковский</v>
          </cell>
          <cell r="BK13">
            <v>47502</v>
          </cell>
          <cell r="BL13">
            <v>39997</v>
          </cell>
          <cell r="BM13">
            <v>23967</v>
          </cell>
          <cell r="BN13">
            <v>31982</v>
          </cell>
          <cell r="BO13">
            <v>383.10972688069</v>
          </cell>
          <cell r="BP13"/>
          <cell r="BQ13">
            <v>0.80110738025942763</v>
          </cell>
          <cell r="BR13">
            <v>2.0236629236770041</v>
          </cell>
          <cell r="BS13" t="str">
            <v>Конаковский</v>
          </cell>
          <cell r="BT13">
            <v>377.1</v>
          </cell>
          <cell r="BU13"/>
          <cell r="BV13">
            <v>1.1170023696682465</v>
          </cell>
          <cell r="BW13">
            <v>3.8041825095057038</v>
          </cell>
          <cell r="BX13">
            <v>369.1</v>
          </cell>
          <cell r="BY13">
            <v>102.16743429964778</v>
          </cell>
          <cell r="BZ13"/>
          <cell r="CA13">
            <v>0.98557762073809585</v>
          </cell>
          <cell r="CB13">
            <v>1</v>
          </cell>
          <cell r="CC13">
            <v>2.4020912547528521</v>
          </cell>
          <cell r="CD13" t="str">
            <v>Конаковский</v>
          </cell>
          <cell r="CE13">
            <v>1478510</v>
          </cell>
          <cell r="CF13">
            <v>17710.948730234788</v>
          </cell>
          <cell r="CG13"/>
          <cell r="CH13">
            <v>0.35623718766101026</v>
          </cell>
          <cell r="CI13">
            <v>1.328278181365766</v>
          </cell>
          <cell r="CJ13">
            <v>1944954</v>
          </cell>
          <cell r="CK13">
            <v>76.017736152114651</v>
          </cell>
          <cell r="CL13"/>
          <cell r="CM13">
            <v>0.76478178439243472</v>
          </cell>
          <cell r="CN13">
            <v>1</v>
          </cell>
          <cell r="CO13">
            <v>1.164139090682883</v>
          </cell>
          <cell r="CP13" t="str">
            <v>Конаковский</v>
          </cell>
          <cell r="CQ13">
            <v>3.443448965195179</v>
          </cell>
          <cell r="CR13">
            <v>2.4307542468283181</v>
          </cell>
          <cell r="CS13">
            <v>2.1649964235394998</v>
          </cell>
          <cell r="CT13">
            <v>5</v>
          </cell>
          <cell r="CU13">
            <v>1.9181169935174356</v>
          </cell>
          <cell r="CV13">
            <v>2.0236629236770041</v>
          </cell>
          <cell r="CW13">
            <v>2.4020912547528521</v>
          </cell>
          <cell r="CX13">
            <v>1.164139090682883</v>
          </cell>
          <cell r="CY13">
            <v>20.54720989819317</v>
          </cell>
          <cell r="CZ13">
            <v>2</v>
          </cell>
        </row>
        <row r="14">
          <cell r="D14" t="str">
            <v>Бологовский</v>
          </cell>
          <cell r="E14">
            <v>34977</v>
          </cell>
          <cell r="F14">
            <v>2301759</v>
          </cell>
          <cell r="G14">
            <v>65807.787974954976</v>
          </cell>
          <cell r="H14"/>
          <cell r="I14">
            <v>0.39624607619085939</v>
          </cell>
          <cell r="J14">
            <v>1.2778043330516313</v>
          </cell>
          <cell r="K14">
            <v>2639137</v>
          </cell>
          <cell r="L14">
            <v>87.216351405781509</v>
          </cell>
          <cell r="M14"/>
          <cell r="N14">
            <v>0.81722166140555363</v>
          </cell>
          <cell r="O14">
            <v>1.768573372982523</v>
          </cell>
          <cell r="P14">
            <v>1.5231888530170772</v>
          </cell>
          <cell r="Q14" t="str">
            <v>Бологовский</v>
          </cell>
          <cell r="R14">
            <v>2732</v>
          </cell>
          <cell r="S14"/>
          <cell r="T14">
            <v>6.4791538206137644E-2</v>
          </cell>
          <cell r="U14">
            <v>1</v>
          </cell>
          <cell r="V14">
            <v>2060</v>
          </cell>
          <cell r="W14">
            <v>132.62135922330097</v>
          </cell>
          <cell r="X14"/>
          <cell r="Y14">
            <v>0.24692759347496518</v>
          </cell>
          <cell r="Z14">
            <v>1.064121245502438</v>
          </cell>
          <cell r="AA14">
            <v>1.032060622751219</v>
          </cell>
          <cell r="AB14" t="str">
            <v>Бологовский</v>
          </cell>
          <cell r="AC14">
            <v>1143489</v>
          </cell>
          <cell r="AD14">
            <v>32692.59799296681</v>
          </cell>
          <cell r="AE14"/>
          <cell r="AF14">
            <v>0.2849848847258678</v>
          </cell>
          <cell r="AG14">
            <v>1.0272076103515522</v>
          </cell>
          <cell r="AH14">
            <v>824270</v>
          </cell>
          <cell r="AI14">
            <v>138.72748007327695</v>
          </cell>
          <cell r="AJ14"/>
          <cell r="AK14">
            <v>1.0226231511183839</v>
          </cell>
          <cell r="AL14">
            <v>3.7302541552866995</v>
          </cell>
          <cell r="AM14">
            <v>2.3787308828191258</v>
          </cell>
          <cell r="AN14" t="str">
            <v>Бологовский</v>
          </cell>
          <cell r="AO14">
            <v>25582</v>
          </cell>
          <cell r="AP14"/>
          <cell r="AQ14">
            <v>0.91694221170820001</v>
          </cell>
          <cell r="AR14">
            <v>2.4368492530556809</v>
          </cell>
          <cell r="AS14">
            <v>24248.434768467701</v>
          </cell>
          <cell r="AT14">
            <v>105.49959304287322</v>
          </cell>
          <cell r="AU14"/>
          <cell r="AV14">
            <v>0.9632111607985846</v>
          </cell>
          <cell r="AW14">
            <v>1.0000000000000004</v>
          </cell>
          <cell r="AX14">
            <v>1.7184246265278407</v>
          </cell>
          <cell r="AY14" t="str">
            <v>Бологовский</v>
          </cell>
          <cell r="AZ14">
            <v>74.900000000000006</v>
          </cell>
          <cell r="BA14"/>
          <cell r="BB14">
            <v>1.1258925216084179</v>
          </cell>
          <cell r="BC14">
            <v>5</v>
          </cell>
          <cell r="BD14">
            <v>74.225964149918525</v>
          </cell>
          <cell r="BE14">
            <v>100.90808635199416</v>
          </cell>
          <cell r="BF14"/>
          <cell r="BG14">
            <v>0.98698382979868915</v>
          </cell>
          <cell r="BH14">
            <v>1</v>
          </cell>
          <cell r="BI14">
            <v>3</v>
          </cell>
          <cell r="BJ14" t="str">
            <v>Бологовский</v>
          </cell>
          <cell r="BK14">
            <v>5633</v>
          </cell>
          <cell r="BL14">
            <v>5417</v>
          </cell>
          <cell r="BM14">
            <v>9236</v>
          </cell>
          <cell r="BN14">
            <v>5525</v>
          </cell>
          <cell r="BO14">
            <v>157.96094576435942</v>
          </cell>
          <cell r="BP14"/>
          <cell r="BQ14">
            <v>0.33030662122550702</v>
          </cell>
          <cell r="BR14">
            <v>1.2977142874253627</v>
          </cell>
          <cell r="BS14" t="str">
            <v>Бологовский</v>
          </cell>
          <cell r="BT14">
            <v>229.6</v>
          </cell>
          <cell r="BU14"/>
          <cell r="BV14">
            <v>0.68009478672985779</v>
          </cell>
          <cell r="BW14">
            <v>1</v>
          </cell>
          <cell r="BX14">
            <v>218.4</v>
          </cell>
          <cell r="BY14">
            <v>105.12820512820514</v>
          </cell>
          <cell r="BZ14"/>
          <cell r="CA14">
            <v>1.0141392606457977</v>
          </cell>
          <cell r="CB14">
            <v>5</v>
          </cell>
          <cell r="CC14">
            <v>3</v>
          </cell>
          <cell r="CD14" t="str">
            <v>Бологовский</v>
          </cell>
          <cell r="CE14">
            <v>257948</v>
          </cell>
          <cell r="CF14">
            <v>7374.7891471538433</v>
          </cell>
          <cell r="CG14"/>
          <cell r="CH14">
            <v>0.14833616117301007</v>
          </cell>
          <cell r="CI14">
            <v>1</v>
          </cell>
          <cell r="CJ14">
            <v>279476</v>
          </cell>
          <cell r="CK14">
            <v>92.297012981436694</v>
          </cell>
          <cell r="CL14"/>
          <cell r="CM14">
            <v>0.92856059460633245</v>
          </cell>
          <cell r="CN14">
            <v>2.6426186880134765</v>
          </cell>
          <cell r="CO14">
            <v>1.8213093440067383</v>
          </cell>
          <cell r="CP14" t="str">
            <v>Бологовский</v>
          </cell>
          <cell r="CQ14">
            <v>1.5231888530170772</v>
          </cell>
          <cell r="CR14">
            <v>1.032060622751219</v>
          </cell>
          <cell r="CS14">
            <v>2.3787308828191258</v>
          </cell>
          <cell r="CT14">
            <v>1.7184246265278407</v>
          </cell>
          <cell r="CU14">
            <v>3</v>
          </cell>
          <cell r="CV14">
            <v>1.2977142874253627</v>
          </cell>
          <cell r="CW14">
            <v>3</v>
          </cell>
          <cell r="CX14">
            <v>1.8213093440067383</v>
          </cell>
          <cell r="CY14">
            <v>15.771428616547364</v>
          </cell>
          <cell r="CZ14">
            <v>4</v>
          </cell>
        </row>
        <row r="15">
          <cell r="D15" t="str">
            <v>Бежецкий</v>
          </cell>
          <cell r="E15">
            <v>33683</v>
          </cell>
          <cell r="F15">
            <v>1513785</v>
          </cell>
          <cell r="G15">
            <v>44942.107294480898</v>
          </cell>
          <cell r="H15"/>
          <cell r="I15">
            <v>0.270608300615788</v>
          </cell>
          <cell r="J15">
            <v>1</v>
          </cell>
          <cell r="K15">
            <v>2056463</v>
          </cell>
          <cell r="L15">
            <v>73.611098278938158</v>
          </cell>
          <cell r="M15"/>
          <cell r="N15">
            <v>0.68973974563001039</v>
          </cell>
          <cell r="O15">
            <v>1.0000000000000004</v>
          </cell>
          <cell r="P15">
            <v>1.0000000000000002</v>
          </cell>
          <cell r="Q15" t="str">
            <v>Бежецкий</v>
          </cell>
          <cell r="R15">
            <v>81791</v>
          </cell>
          <cell r="S15"/>
          <cell r="T15">
            <v>1.9397381776786984</v>
          </cell>
          <cell r="U15">
            <v>5</v>
          </cell>
          <cell r="V15">
            <v>4697</v>
          </cell>
          <cell r="W15">
            <v>1741.3455397061955</v>
          </cell>
          <cell r="X15"/>
          <cell r="Y15">
            <v>3.2422097469535558</v>
          </cell>
          <cell r="Z15">
            <v>5</v>
          </cell>
          <cell r="AA15">
            <v>5</v>
          </cell>
          <cell r="AB15" t="str">
            <v>Бежецкий</v>
          </cell>
          <cell r="AC15">
            <v>1029719</v>
          </cell>
          <cell r="AD15">
            <v>30570.881453552236</v>
          </cell>
          <cell r="AE15"/>
          <cell r="AF15">
            <v>0.26648965398476521</v>
          </cell>
          <cell r="AG15">
            <v>1</v>
          </cell>
          <cell r="AH15">
            <v>836244</v>
          </cell>
          <cell r="AI15">
            <v>123.13618991586188</v>
          </cell>
          <cell r="AJ15"/>
          <cell r="AK15">
            <v>0.90769268267510861</v>
          </cell>
          <cell r="AL15">
            <v>1</v>
          </cell>
          <cell r="AM15">
            <v>1</v>
          </cell>
          <cell r="AN15" t="str">
            <v>Бежецкий</v>
          </cell>
          <cell r="AO15">
            <v>20821</v>
          </cell>
          <cell r="AP15"/>
          <cell r="AQ15">
            <v>0.74629246305904284</v>
          </cell>
          <cell r="AR15">
            <v>1</v>
          </cell>
          <cell r="AS15">
            <v>18792.893822685397</v>
          </cell>
          <cell r="AT15">
            <v>110.7918780175644</v>
          </cell>
          <cell r="AU15"/>
          <cell r="AV15">
            <v>1.0115297164130848</v>
          </cell>
          <cell r="AW15">
            <v>4.4691960360057967</v>
          </cell>
          <cell r="AX15">
            <v>2.7345980180028984</v>
          </cell>
          <cell r="AY15" t="str">
            <v>Бежецкий</v>
          </cell>
          <cell r="AZ15">
            <v>59.7</v>
          </cell>
          <cell r="BA15"/>
          <cell r="BB15">
            <v>0.89740698985343847</v>
          </cell>
          <cell r="BC15">
            <v>1</v>
          </cell>
          <cell r="BD15">
            <v>58.033131738101496</v>
          </cell>
          <cell r="BE15">
            <v>102.87227004984143</v>
          </cell>
          <cell r="BF15"/>
          <cell r="BG15">
            <v>1.0061955463083754</v>
          </cell>
          <cell r="BH15">
            <v>3.9050716066377791</v>
          </cell>
          <cell r="BI15">
            <v>2.4525358033188898</v>
          </cell>
          <cell r="BJ15" t="str">
            <v>Бежецкий</v>
          </cell>
          <cell r="BK15">
            <v>2441</v>
          </cell>
          <cell r="BL15">
            <v>1980</v>
          </cell>
          <cell r="BM15">
            <v>4572</v>
          </cell>
          <cell r="BN15">
            <v>2210.5</v>
          </cell>
          <cell r="BO15">
            <v>65.626577205118309</v>
          </cell>
          <cell r="BP15"/>
          <cell r="BQ15">
            <v>0.13722944538173587</v>
          </cell>
          <cell r="BR15">
            <v>1</v>
          </cell>
          <cell r="BS15" t="str">
            <v>Бежецкий</v>
          </cell>
          <cell r="BT15">
            <v>303.7</v>
          </cell>
          <cell r="BU15"/>
          <cell r="BV15">
            <v>0.89958530805687198</v>
          </cell>
          <cell r="BW15">
            <v>2.4087452471482886</v>
          </cell>
          <cell r="BX15">
            <v>294.60000000000002</v>
          </cell>
          <cell r="BY15">
            <v>103.08893414799726</v>
          </cell>
          <cell r="BZ15"/>
          <cell r="CA15">
            <v>0.99446704459680901</v>
          </cell>
          <cell r="CB15">
            <v>2.2449458626941174</v>
          </cell>
          <cell r="CC15">
            <v>2.3268455549212028</v>
          </cell>
          <cell r="CD15" t="str">
            <v>Бежецкий</v>
          </cell>
          <cell r="CE15">
            <v>1362898</v>
          </cell>
          <cell r="CF15">
            <v>40462.488495680314</v>
          </cell>
          <cell r="CG15"/>
          <cell r="CH15">
            <v>0.81386058573249864</v>
          </cell>
          <cell r="CI15">
            <v>2.050870942965243</v>
          </cell>
          <cell r="CJ15">
            <v>1178366</v>
          </cell>
          <cell r="CK15">
            <v>115.6599901898052</v>
          </cell>
          <cell r="CL15"/>
          <cell r="CM15">
            <v>1.163605471007046</v>
          </cell>
          <cell r="CN15">
            <v>5</v>
          </cell>
          <cell r="CO15">
            <v>3.5254354714826217</v>
          </cell>
          <cell r="CP15" t="str">
            <v>Бежецкий</v>
          </cell>
          <cell r="CQ15">
            <v>1.0000000000000002</v>
          </cell>
          <cell r="CR15">
            <v>5</v>
          </cell>
          <cell r="CS15">
            <v>1</v>
          </cell>
          <cell r="CT15">
            <v>2.7345980180028984</v>
          </cell>
          <cell r="CU15">
            <v>2.4525358033188898</v>
          </cell>
          <cell r="CV15">
            <v>1</v>
          </cell>
          <cell r="CW15">
            <v>2.3268455549212028</v>
          </cell>
          <cell r="CX15">
            <v>3.5254354714826217</v>
          </cell>
          <cell r="CY15">
            <v>19.039414847725613</v>
          </cell>
          <cell r="CZ15">
            <v>3</v>
          </cell>
        </row>
        <row r="16">
          <cell r="D16" t="str">
            <v>Вышневолоцкий</v>
          </cell>
          <cell r="E16">
            <v>23868</v>
          </cell>
          <cell r="F16">
            <v>539501</v>
          </cell>
          <cell r="G16">
            <v>22603.527735880678</v>
          </cell>
          <cell r="H16">
            <v>63475.136154369618</v>
          </cell>
          <cell r="I16">
            <v>0.35610050021648759</v>
          </cell>
          <cell r="J16">
            <v>1.3608440238762674</v>
          </cell>
          <cell r="K16">
            <v>587978</v>
          </cell>
          <cell r="L16">
            <v>91.755303769868945</v>
          </cell>
          <cell r="M16">
            <v>85.270129390521106</v>
          </cell>
          <cell r="N16">
            <v>1.0760544686128828</v>
          </cell>
          <cell r="O16">
            <v>3.5596088697708037</v>
          </cell>
          <cell r="P16">
            <v>2.4602264468235355</v>
          </cell>
          <cell r="Q16" t="str">
            <v>Вышневолоцкий</v>
          </cell>
          <cell r="R16">
            <v>2373</v>
          </cell>
          <cell r="S16">
            <v>7110.25</v>
          </cell>
          <cell r="T16">
            <v>0.33374353925670686</v>
          </cell>
          <cell r="U16">
            <v>1</v>
          </cell>
          <cell r="V16">
            <v>84135</v>
          </cell>
          <cell r="W16">
            <v>2.8204671064360847</v>
          </cell>
          <cell r="X16">
            <v>145.47788794509984</v>
          </cell>
          <cell r="Y16">
            <v>1.9387600042010969E-2</v>
          </cell>
          <cell r="Z16">
            <v>1</v>
          </cell>
          <cell r="AA16">
            <v>1</v>
          </cell>
          <cell r="AB16" t="str">
            <v>Вышневолоцкий</v>
          </cell>
          <cell r="AC16">
            <v>223012</v>
          </cell>
          <cell r="AD16">
            <v>9343.5562259091657</v>
          </cell>
          <cell r="AE16">
            <v>37596.45044537379</v>
          </cell>
          <cell r="AF16">
            <v>0.24852229705793627</v>
          </cell>
          <cell r="AG16">
            <v>1</v>
          </cell>
          <cell r="AH16">
            <v>251505</v>
          </cell>
          <cell r="AI16">
            <v>88.671000576529295</v>
          </cell>
          <cell r="AJ16">
            <v>494.55114569716505</v>
          </cell>
          <cell r="AK16">
            <v>0.17929591579760765</v>
          </cell>
          <cell r="AL16">
            <v>1</v>
          </cell>
          <cell r="AM16">
            <v>1</v>
          </cell>
          <cell r="AN16" t="str">
            <v>Вышневолоцкий</v>
          </cell>
          <cell r="AO16">
            <v>17232</v>
          </cell>
          <cell r="AP16">
            <v>21069.25</v>
          </cell>
          <cell r="AQ16">
            <v>0.81787439040307552</v>
          </cell>
          <cell r="AR16">
            <v>1.0655529710298155</v>
          </cell>
          <cell r="AS16">
            <v>17218.546747967481</v>
          </cell>
          <cell r="AT16">
            <v>100.07813233154596</v>
          </cell>
          <cell r="AU16">
            <v>106.29134753834082</v>
          </cell>
          <cell r="AV16">
            <v>0.94154542819627285</v>
          </cell>
          <cell r="AW16">
            <v>1.0000000000000004</v>
          </cell>
          <cell r="AX16">
            <v>1.032776485514908</v>
          </cell>
          <cell r="AY16" t="str">
            <v>Вышневолоцкий</v>
          </cell>
          <cell r="AZ16">
            <v>64.2</v>
          </cell>
          <cell r="BA16">
            <v>57.087499999999999</v>
          </cell>
          <cell r="BB16">
            <v>1.1245894460258377</v>
          </cell>
          <cell r="BC16">
            <v>4.978142076502734</v>
          </cell>
          <cell r="BD16">
            <v>66.049134111961337</v>
          </cell>
          <cell r="BE16">
            <v>97.200365853658539</v>
          </cell>
          <cell r="BF16">
            <v>101.35632398743532</v>
          </cell>
          <cell r="BG16">
            <v>0.95899655817932017</v>
          </cell>
          <cell r="BH16">
            <v>1</v>
          </cell>
          <cell r="BI16">
            <v>2.989071038251367</v>
          </cell>
          <cell r="BJ16" t="str">
            <v>Вышневолоцкий</v>
          </cell>
          <cell r="BK16">
            <v>736</v>
          </cell>
          <cell r="BL16">
            <v>4081</v>
          </cell>
          <cell r="BM16">
            <v>4364</v>
          </cell>
          <cell r="BN16">
            <v>2408.5</v>
          </cell>
          <cell r="BO16">
            <v>100.90916708563768</v>
          </cell>
          <cell r="BP16">
            <v>272.96324557261585</v>
          </cell>
          <cell r="BQ16">
            <v>0.36968041933247392</v>
          </cell>
          <cell r="BR16">
            <v>1</v>
          </cell>
          <cell r="BS16" t="str">
            <v>Вышневолоцкий</v>
          </cell>
          <cell r="BT16">
            <v>243.8</v>
          </cell>
          <cell r="BU16">
            <v>304.5</v>
          </cell>
          <cell r="BV16">
            <v>0.80065681444991799</v>
          </cell>
          <cell r="BW16">
            <v>1.0925925925925934</v>
          </cell>
          <cell r="BX16">
            <v>231.1</v>
          </cell>
          <cell r="BY16">
            <v>105.49545651233234</v>
          </cell>
          <cell r="BZ16">
            <v>103.28235773253576</v>
          </cell>
          <cell r="CA16">
            <v>1.0214276554910542</v>
          </cell>
          <cell r="CB16">
            <v>2.9258844884980086</v>
          </cell>
          <cell r="CC16">
            <v>2.0092385405453008</v>
          </cell>
          <cell r="CD16" t="str">
            <v>Вышневолоцкий</v>
          </cell>
          <cell r="CE16">
            <v>369503</v>
          </cell>
          <cell r="CF16">
            <v>15481.104407574996</v>
          </cell>
          <cell r="CG16">
            <v>23492.079309373938</v>
          </cell>
          <cell r="CH16">
            <v>0.65899251418743687</v>
          </cell>
          <cell r="CI16">
            <v>1.8606603334374379</v>
          </cell>
          <cell r="CJ16">
            <v>429183</v>
          </cell>
          <cell r="CK16">
            <v>86.094509801180379</v>
          </cell>
          <cell r="CL16">
            <v>101.42645963745777</v>
          </cell>
          <cell r="CM16">
            <v>0.84883678390155348</v>
          </cell>
          <cell r="CN16">
            <v>1</v>
          </cell>
          <cell r="CO16">
            <v>1.4303301667187189</v>
          </cell>
          <cell r="CP16" t="str">
            <v>Вышневолоцкий</v>
          </cell>
          <cell r="CQ16">
            <v>2.4602264468235355</v>
          </cell>
          <cell r="CR16">
            <v>1</v>
          </cell>
          <cell r="CS16">
            <v>1</v>
          </cell>
          <cell r="CT16">
            <v>1.032776485514908</v>
          </cell>
          <cell r="CU16">
            <v>2.989071038251367</v>
          </cell>
          <cell r="CV16">
            <v>1</v>
          </cell>
          <cell r="CW16">
            <v>2.0092385405453008</v>
          </cell>
          <cell r="CX16">
            <v>1.4303301667187189</v>
          </cell>
          <cell r="CY16">
            <v>12.92164267785383</v>
          </cell>
          <cell r="CZ16">
            <v>8</v>
          </cell>
        </row>
        <row r="17">
          <cell r="D17" t="str">
            <v>Торжокский</v>
          </cell>
          <cell r="E17">
            <v>22358</v>
          </cell>
          <cell r="F17" t="str">
            <v>***</v>
          </cell>
          <cell r="G17" t="str">
            <v>***</v>
          </cell>
          <cell r="H17"/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/>
          <cell r="N17">
            <v>0</v>
          </cell>
          <cell r="O17">
            <v>1</v>
          </cell>
          <cell r="P17">
            <v>1</v>
          </cell>
          <cell r="Q17" t="str">
            <v>Торжокский</v>
          </cell>
          <cell r="R17">
            <v>5040</v>
          </cell>
          <cell r="S17"/>
          <cell r="T17">
            <v>0.70883583558946595</v>
          </cell>
          <cell r="U17">
            <v>2.135497605109101</v>
          </cell>
          <cell r="V17">
            <v>5118</v>
          </cell>
          <cell r="W17">
            <v>98.475967174677606</v>
          </cell>
          <cell r="X17"/>
          <cell r="Y17">
            <v>0.67691364347989624</v>
          </cell>
          <cell r="Z17">
            <v>1.8185447198169733</v>
          </cell>
          <cell r="AA17">
            <v>1.9770211624630372</v>
          </cell>
          <cell r="AB17" t="str">
            <v>Торжокский</v>
          </cell>
          <cell r="AC17">
            <v>497322</v>
          </cell>
          <cell r="AD17">
            <v>22243.581715716969</v>
          </cell>
          <cell r="AE17"/>
          <cell r="AF17">
            <v>0.59164047276314147</v>
          </cell>
          <cell r="AG17">
            <v>1.9347759652517449</v>
          </cell>
          <cell r="AH17">
            <v>16228</v>
          </cell>
          <cell r="AI17">
            <v>3064.5920631008134</v>
          </cell>
          <cell r="AJ17"/>
          <cell r="AK17">
            <v>6.196714110894801</v>
          </cell>
          <cell r="AL17">
            <v>5</v>
          </cell>
          <cell r="AM17">
            <v>3.4673879826258727</v>
          </cell>
          <cell r="AN17" t="str">
            <v>Торжокский</v>
          </cell>
          <cell r="AO17">
            <v>26535</v>
          </cell>
          <cell r="AP17"/>
          <cell r="AQ17">
            <v>1.259418346642619</v>
          </cell>
          <cell r="AR17">
            <v>5</v>
          </cell>
          <cell r="AS17">
            <v>24404.234654234657</v>
          </cell>
          <cell r="AT17">
            <v>108.7311295599086</v>
          </cell>
          <cell r="AU17"/>
          <cell r="AV17">
            <v>1.0229537218040039</v>
          </cell>
          <cell r="AW17">
            <v>3.5053018765220187</v>
          </cell>
          <cell r="AX17">
            <v>4.2526509382610094</v>
          </cell>
          <cell r="AY17" t="str">
            <v>Торжокский</v>
          </cell>
          <cell r="AZ17">
            <v>52.4</v>
          </cell>
          <cell r="BA17"/>
          <cell r="BB17">
            <v>0.91788920516750605</v>
          </cell>
          <cell r="BC17">
            <v>2.3989071038251373</v>
          </cell>
          <cell r="BD17">
            <v>50.322580645161288</v>
          </cell>
          <cell r="BE17">
            <v>104.12820512820514</v>
          </cell>
          <cell r="BF17"/>
          <cell r="BG17">
            <v>1.0273478854769185</v>
          </cell>
          <cell r="BH17">
            <v>4.4512434415482218</v>
          </cell>
          <cell r="BI17">
            <v>3.4250752726866796</v>
          </cell>
          <cell r="BJ17" t="str">
            <v>Торжокский</v>
          </cell>
          <cell r="BK17">
            <v>5633</v>
          </cell>
          <cell r="BL17">
            <v>7001</v>
          </cell>
          <cell r="BM17">
            <v>8153</v>
          </cell>
          <cell r="BN17">
            <v>6317</v>
          </cell>
          <cell r="BO17">
            <v>282.53868861257712</v>
          </cell>
          <cell r="BP17"/>
          <cell r="BQ17">
            <v>1.0350796057537861</v>
          </cell>
          <cell r="BR17">
            <v>2.6617219500057119</v>
          </cell>
          <cell r="BS17" t="str">
            <v>Торжокский</v>
          </cell>
          <cell r="BT17">
            <v>239.3</v>
          </cell>
          <cell r="BU17"/>
          <cell r="BV17">
            <v>0.78587848932676518</v>
          </cell>
          <cell r="BW17">
            <v>1.0000000000000004</v>
          </cell>
          <cell r="BX17">
            <v>206.9</v>
          </cell>
          <cell r="BY17">
            <v>115.65973900434994</v>
          </cell>
          <cell r="BZ17"/>
          <cell r="CA17">
            <v>1.1198402277363493</v>
          </cell>
          <cell r="CB17">
            <v>5</v>
          </cell>
          <cell r="CC17">
            <v>3</v>
          </cell>
          <cell r="CD17" t="str">
            <v>Торжокский</v>
          </cell>
          <cell r="CE17">
            <v>1014529</v>
          </cell>
          <cell r="CF17">
            <v>45376.554253511043</v>
          </cell>
          <cell r="CG17"/>
          <cell r="CH17">
            <v>1.9315682386362727</v>
          </cell>
          <cell r="CI17">
            <v>5</v>
          </cell>
          <cell r="CJ17">
            <v>1063087</v>
          </cell>
          <cell r="CK17">
            <v>95.432358781548459</v>
          </cell>
          <cell r="CL17"/>
          <cell r="CM17">
            <v>0.94090200054961171</v>
          </cell>
          <cell r="CN17">
            <v>2.5660992521188932</v>
          </cell>
          <cell r="CO17">
            <v>3.7830496260594466</v>
          </cell>
          <cell r="CP17" t="str">
            <v>Торжокский</v>
          </cell>
          <cell r="CQ17">
            <v>1</v>
          </cell>
          <cell r="CR17">
            <v>1.9770211624630372</v>
          </cell>
          <cell r="CS17">
            <v>3.4673879826258727</v>
          </cell>
          <cell r="CT17">
            <v>4.2526509382610094</v>
          </cell>
          <cell r="CU17">
            <v>3.4250752726866796</v>
          </cell>
          <cell r="CV17">
            <v>2.6617219500057119</v>
          </cell>
          <cell r="CW17">
            <v>3</v>
          </cell>
          <cell r="CX17">
            <v>3.7830496260594466</v>
          </cell>
          <cell r="CY17">
            <v>23.566906932101759</v>
          </cell>
          <cell r="CZ17">
            <v>3</v>
          </cell>
        </row>
        <row r="18">
          <cell r="D18" t="str">
            <v>Нелидовский</v>
          </cell>
          <cell r="E18">
            <v>26942</v>
          </cell>
          <cell r="F18">
            <v>1422741</v>
          </cell>
          <cell r="G18">
            <v>52807.549550887088</v>
          </cell>
          <cell r="H18"/>
          <cell r="I18">
            <v>0.83194070545135534</v>
          </cell>
          <cell r="J18">
            <v>1.8430227747476446</v>
          </cell>
          <cell r="K18">
            <v>1497738</v>
          </cell>
          <cell r="L18">
            <v>94.992648914563162</v>
          </cell>
          <cell r="M18"/>
          <cell r="N18">
            <v>1.1140202271714019</v>
          </cell>
          <cell r="O18">
            <v>3.6499179528037766</v>
          </cell>
          <cell r="P18">
            <v>2.7464703637757104</v>
          </cell>
          <cell r="Q18" t="str">
            <v>Нелидовский</v>
          </cell>
          <cell r="R18">
            <v>7164</v>
          </cell>
          <cell r="S18"/>
          <cell r="T18">
            <v>1.0075595091593124</v>
          </cell>
          <cell r="U18">
            <v>3.0398084087280477</v>
          </cell>
          <cell r="V18">
            <v>6929</v>
          </cell>
          <cell r="W18">
            <v>103.39154279116755</v>
          </cell>
          <cell r="X18"/>
          <cell r="Y18">
            <v>0.71070280337163849</v>
          </cell>
          <cell r="Z18">
            <v>1.8606083592613167</v>
          </cell>
          <cell r="AA18">
            <v>2.4502083839946822</v>
          </cell>
          <cell r="AB18" t="str">
            <v>Нелидовский</v>
          </cell>
          <cell r="AC18">
            <v>1738946</v>
          </cell>
          <cell r="AD18">
            <v>64544.057605226044</v>
          </cell>
          <cell r="AE18"/>
          <cell r="AF18">
            <v>1.7167593440504736</v>
          </cell>
          <cell r="AG18">
            <v>5</v>
          </cell>
          <cell r="AH18">
            <v>1001896</v>
          </cell>
          <cell r="AI18">
            <v>173.56551977450755</v>
          </cell>
          <cell r="AJ18"/>
          <cell r="AK18">
            <v>0.35095565197778184</v>
          </cell>
          <cell r="AL18">
            <v>1.1141085632506234</v>
          </cell>
          <cell r="AM18">
            <v>3.0570542816253115</v>
          </cell>
          <cell r="AN18" t="str">
            <v>Нелидовский</v>
          </cell>
          <cell r="AO18">
            <v>17077</v>
          </cell>
          <cell r="AP18"/>
          <cell r="AQ18">
            <v>0.81051769759246295</v>
          </cell>
          <cell r="AR18">
            <v>1</v>
          </cell>
          <cell r="AS18">
            <v>16342.103955476048</v>
          </cell>
          <cell r="AT18">
            <v>104.4969487804396</v>
          </cell>
          <cell r="AU18"/>
          <cell r="AV18">
            <v>0.98311811074505429</v>
          </cell>
          <cell r="AW18">
            <v>2.279379716560296</v>
          </cell>
          <cell r="AX18">
            <v>1.639689858280148</v>
          </cell>
          <cell r="AY18" t="str">
            <v>Нелидовский</v>
          </cell>
          <cell r="AZ18">
            <v>56.1</v>
          </cell>
          <cell r="BA18"/>
          <cell r="BB18">
            <v>0.98270199255528801</v>
          </cell>
          <cell r="BC18">
            <v>3.2076502732240448</v>
          </cell>
          <cell r="BD18">
            <v>55.99332220367279</v>
          </cell>
          <cell r="BE18">
            <v>100.19051878354203</v>
          </cell>
          <cell r="BF18"/>
          <cell r="BG18">
            <v>0.98849795298379406</v>
          </cell>
          <cell r="BH18">
            <v>2.4896052404682845</v>
          </cell>
          <cell r="BI18">
            <v>2.8486277568461649</v>
          </cell>
          <cell r="BJ18" t="str">
            <v>Нелидовский</v>
          </cell>
          <cell r="BK18">
            <v>6170</v>
          </cell>
          <cell r="BL18">
            <v>10271</v>
          </cell>
          <cell r="BM18">
            <v>4364</v>
          </cell>
          <cell r="BN18">
            <v>5267</v>
          </cell>
          <cell r="BO18">
            <v>195.49402420013362</v>
          </cell>
          <cell r="BP18"/>
          <cell r="BQ18">
            <v>0.71619174878299408</v>
          </cell>
          <cell r="BR18">
            <v>1.8653534507164338</v>
          </cell>
          <cell r="BS18" t="str">
            <v>Нелидовский</v>
          </cell>
          <cell r="BT18">
            <v>332.6</v>
          </cell>
          <cell r="BU18"/>
          <cell r="BV18">
            <v>1.0922824302134648</v>
          </cell>
          <cell r="BW18">
            <v>2.9197530864197541</v>
          </cell>
          <cell r="BX18">
            <v>330.6</v>
          </cell>
          <cell r="BY18">
            <v>100.60496067755595</v>
          </cell>
          <cell r="BZ18"/>
          <cell r="CA18">
            <v>0.97407691774510707</v>
          </cell>
          <cell r="CB18">
            <v>1.9279337450184117</v>
          </cell>
          <cell r="CC18">
            <v>2.4238434157190829</v>
          </cell>
          <cell r="CD18" t="str">
            <v>Нелидовский</v>
          </cell>
          <cell r="CE18">
            <v>196277</v>
          </cell>
          <cell r="CF18">
            <v>7285.1681389651849</v>
          </cell>
          <cell r="CG18"/>
          <cell r="CH18">
            <v>0.31011167819692392</v>
          </cell>
          <cell r="CI18">
            <v>1</v>
          </cell>
          <cell r="CJ18">
            <v>198670</v>
          </cell>
          <cell r="CK18">
            <v>98.795490008556911</v>
          </cell>
          <cell r="CL18"/>
          <cell r="CM18">
            <v>0.97406032273723164</v>
          </cell>
          <cell r="CN18">
            <v>3.1301474939001626</v>
          </cell>
          <cell r="CO18">
            <v>2.0650737469500813</v>
          </cell>
          <cell r="CP18" t="str">
            <v>Нелидовский</v>
          </cell>
          <cell r="CQ18">
            <v>2.7464703637757104</v>
          </cell>
          <cell r="CR18">
            <v>2.4502083839946822</v>
          </cell>
          <cell r="CS18">
            <v>3.0570542816253115</v>
          </cell>
          <cell r="CT18">
            <v>1.639689858280148</v>
          </cell>
          <cell r="CU18">
            <v>2.8486277568461649</v>
          </cell>
          <cell r="CV18">
            <v>1.8653534507164338</v>
          </cell>
          <cell r="CW18">
            <v>2.4238434157190829</v>
          </cell>
          <cell r="CX18">
            <v>2.0650737469500813</v>
          </cell>
          <cell r="CY18">
            <v>19.096321257907615</v>
          </cell>
          <cell r="CZ18">
            <v>7</v>
          </cell>
        </row>
        <row r="19">
          <cell r="D19" t="str">
            <v>Осташковский</v>
          </cell>
          <cell r="E19">
            <v>22343</v>
          </cell>
          <cell r="F19">
            <v>5598326</v>
          </cell>
          <cell r="G19">
            <v>250562.86085127335</v>
          </cell>
          <cell r="H19"/>
          <cell r="I19">
            <v>3.9474174618847924</v>
          </cell>
          <cell r="J19">
            <v>5</v>
          </cell>
          <cell r="K19">
            <v>3904277</v>
          </cell>
          <cell r="L19">
            <v>143.38956995110746</v>
          </cell>
          <cell r="M19"/>
          <cell r="N19">
            <v>1.681592029659182</v>
          </cell>
          <cell r="O19">
            <v>5</v>
          </cell>
          <cell r="P19">
            <v>5</v>
          </cell>
          <cell r="Q19" t="str">
            <v>Осташковский</v>
          </cell>
          <cell r="R19">
            <v>11768</v>
          </cell>
          <cell r="S19"/>
          <cell r="T19">
            <v>1.6550754192890544</v>
          </cell>
          <cell r="U19">
            <v>5</v>
          </cell>
          <cell r="V19">
            <v>73571</v>
          </cell>
          <cell r="W19">
            <v>15.995432983104758</v>
          </cell>
          <cell r="X19"/>
          <cell r="Y19">
            <v>0.10995095687078632</v>
          </cell>
          <cell r="Z19">
            <v>1.1127410211061814</v>
          </cell>
          <cell r="AA19">
            <v>3.0563705105530907</v>
          </cell>
          <cell r="AB19" t="str">
            <v>Осташковский</v>
          </cell>
          <cell r="AC19">
            <v>1235000</v>
          </cell>
          <cell r="AD19">
            <v>55274.582643333481</v>
          </cell>
          <cell r="AE19"/>
          <cell r="AF19">
            <v>1.4702074793907829</v>
          </cell>
          <cell r="AG19">
            <v>4.3283050167826369</v>
          </cell>
          <cell r="AH19">
            <v>1035556</v>
          </cell>
          <cell r="AI19">
            <v>119.25960546798049</v>
          </cell>
          <cell r="AJ19"/>
          <cell r="AK19">
            <v>0.2411471624433528</v>
          </cell>
          <cell r="AL19">
            <v>1.041114806809432</v>
          </cell>
          <cell r="AM19">
            <v>2.6847099117960345</v>
          </cell>
          <cell r="AN19" t="str">
            <v>Осташковский</v>
          </cell>
          <cell r="AO19">
            <v>26359</v>
          </cell>
          <cell r="AP19"/>
          <cell r="AQ19">
            <v>1.2510649406125041</v>
          </cell>
          <cell r="AR19">
            <v>4.925565658701629</v>
          </cell>
          <cell r="AS19">
            <v>23143.524626209324</v>
          </cell>
          <cell r="AT19">
            <v>113.89362867464557</v>
          </cell>
          <cell r="AU19"/>
          <cell r="AV19">
            <v>1.071523047852625</v>
          </cell>
          <cell r="AW19">
            <v>5</v>
          </cell>
          <cell r="AX19">
            <v>4.9627828293508145</v>
          </cell>
          <cell r="AY19" t="str">
            <v>Осташковский</v>
          </cell>
          <cell r="AZ19">
            <v>64.3</v>
          </cell>
          <cell r="BA19"/>
          <cell r="BB19">
            <v>1.1263411429822641</v>
          </cell>
          <cell r="BC19">
            <v>5</v>
          </cell>
          <cell r="BD19">
            <v>61.104393389762194</v>
          </cell>
          <cell r="BE19">
            <v>105.22974934036939</v>
          </cell>
          <cell r="BF19"/>
          <cell r="BG19">
            <v>1.0382159218147478</v>
          </cell>
          <cell r="BH19">
            <v>5</v>
          </cell>
          <cell r="BI19">
            <v>5</v>
          </cell>
          <cell r="BJ19" t="str">
            <v>Осташковский</v>
          </cell>
          <cell r="BK19">
            <v>8389</v>
          </cell>
          <cell r="BL19">
            <v>5873</v>
          </cell>
          <cell r="BM19">
            <v>10911</v>
          </cell>
          <cell r="BN19">
            <v>7131</v>
          </cell>
          <cell r="BO19">
            <v>319.16036342478628</v>
          </cell>
          <cell r="BP19"/>
          <cell r="BQ19">
            <v>1.1692429973685989</v>
          </cell>
          <cell r="BR19">
            <v>2.996772333719866</v>
          </cell>
          <cell r="BS19" t="str">
            <v>Осташковский</v>
          </cell>
          <cell r="BT19">
            <v>433.7</v>
          </cell>
          <cell r="BU19"/>
          <cell r="BV19">
            <v>1.4243021346469622</v>
          </cell>
          <cell r="BW19">
            <v>5</v>
          </cell>
          <cell r="BX19">
            <v>451.5</v>
          </cell>
          <cell r="BY19">
            <v>96.057585825027687</v>
          </cell>
          <cell r="BZ19"/>
          <cell r="CA19">
            <v>0.93004834449831564</v>
          </cell>
          <cell r="CB19">
            <v>1</v>
          </cell>
          <cell r="CC19">
            <v>3</v>
          </cell>
          <cell r="CD19" t="str">
            <v>Осташковский</v>
          </cell>
          <cell r="CE19">
            <v>187344</v>
          </cell>
          <cell r="CF19">
            <v>8384.9080248847513</v>
          </cell>
          <cell r="CG19"/>
          <cell r="CH19">
            <v>0.35692489857800536</v>
          </cell>
          <cell r="CI19">
            <v>1.1154843651646069</v>
          </cell>
          <cell r="CJ19">
            <v>182975</v>
          </cell>
          <cell r="CK19">
            <v>102.38775789042218</v>
          </cell>
          <cell r="CL19"/>
          <cell r="CM19">
            <v>1.0094777857415167</v>
          </cell>
          <cell r="CN19">
            <v>3.732625436628485</v>
          </cell>
          <cell r="CO19">
            <v>2.4240549008965457</v>
          </cell>
          <cell r="CP19" t="str">
            <v>Осташковский</v>
          </cell>
          <cell r="CQ19">
            <v>5</v>
          </cell>
          <cell r="CR19">
            <v>3.0563705105530907</v>
          </cell>
          <cell r="CS19">
            <v>2.6847099117960345</v>
          </cell>
          <cell r="CT19">
            <v>4.9627828293508145</v>
          </cell>
          <cell r="CU19">
            <v>5</v>
          </cell>
          <cell r="CV19">
            <v>2.996772333719866</v>
          </cell>
          <cell r="CW19">
            <v>3</v>
          </cell>
          <cell r="CX19">
            <v>2.4240549008965457</v>
          </cell>
          <cell r="CY19">
            <v>29.12469048631635</v>
          </cell>
          <cell r="CZ19">
            <v>1</v>
          </cell>
        </row>
        <row r="20">
          <cell r="D20" t="str">
            <v>Лихославльский</v>
          </cell>
          <cell r="E20">
            <v>27445</v>
          </cell>
          <cell r="F20">
            <v>1674806</v>
          </cell>
          <cell r="G20">
            <v>61024.084532701767</v>
          </cell>
          <cell r="H20"/>
          <cell r="I20">
            <v>0.96138564215589917</v>
          </cell>
          <cell r="J20">
            <v>1.974192014337254</v>
          </cell>
          <cell r="K20">
            <v>2191197</v>
          </cell>
          <cell r="L20">
            <v>76.433383214745191</v>
          </cell>
          <cell r="M20"/>
          <cell r="N20">
            <v>0.8963676232352682</v>
          </cell>
          <cell r="O20">
            <v>3.1321880870639953</v>
          </cell>
          <cell r="P20">
            <v>2.5531900507006249</v>
          </cell>
          <cell r="Q20" t="str">
            <v>Лихославльский</v>
          </cell>
          <cell r="R20">
            <v>9424</v>
          </cell>
          <cell r="S20"/>
          <cell r="T20">
            <v>1.3254104989276045</v>
          </cell>
          <cell r="U20">
            <v>4.0020223523150618</v>
          </cell>
          <cell r="V20">
            <v>4240</v>
          </cell>
          <cell r="W20">
            <v>222.26415094339623</v>
          </cell>
          <cell r="X20"/>
          <cell r="Y20">
            <v>1.5278208536219184</v>
          </cell>
          <cell r="Z20">
            <v>2.8778268742914226</v>
          </cell>
          <cell r="AA20">
            <v>3.4399246133032424</v>
          </cell>
          <cell r="AB20" t="str">
            <v>Лихославльский</v>
          </cell>
          <cell r="AC20">
            <v>1192065</v>
          </cell>
          <cell r="AD20">
            <v>43434.687556932047</v>
          </cell>
          <cell r="AE20"/>
          <cell r="AF20">
            <v>1.1552869231642224</v>
          </cell>
          <cell r="AG20">
            <v>3.4703493974999664</v>
          </cell>
          <cell r="AH20">
            <v>974080</v>
          </cell>
          <cell r="AI20">
            <v>122.37855206964521</v>
          </cell>
          <cell r="AJ20"/>
          <cell r="AK20">
            <v>0.24745378336375923</v>
          </cell>
          <cell r="AL20">
            <v>1.0453070505365138</v>
          </cell>
          <cell r="AM20">
            <v>2.2578282240182403</v>
          </cell>
          <cell r="AN20" t="str">
            <v>Лихославльский</v>
          </cell>
          <cell r="AO20">
            <v>22103</v>
          </cell>
          <cell r="AP20"/>
          <cell r="AQ20">
            <v>1.04906439479336</v>
          </cell>
          <cell r="AR20">
            <v>3.1256079509410024</v>
          </cell>
          <cell r="AS20">
            <v>20507.547301057319</v>
          </cell>
          <cell r="AT20">
            <v>107.77983186151386</v>
          </cell>
          <cell r="AU20"/>
          <cell r="AV20">
            <v>1.0140038145874115</v>
          </cell>
          <cell r="AW20">
            <v>3.2298726990911639</v>
          </cell>
          <cell r="AX20">
            <v>3.1777403250160834</v>
          </cell>
          <cell r="AY20" t="str">
            <v>Лихославльский</v>
          </cell>
          <cell r="AZ20">
            <v>60.5</v>
          </cell>
          <cell r="BA20"/>
          <cell r="BB20">
            <v>1.0597766586380557</v>
          </cell>
          <cell r="BC20">
            <v>4.169398907103826</v>
          </cell>
          <cell r="BD20">
            <v>60.06517924291802</v>
          </cell>
          <cell r="BE20">
            <v>100.72391485809685</v>
          </cell>
          <cell r="BF20"/>
          <cell r="BG20">
            <v>0.99376053605281833</v>
          </cell>
          <cell r="BH20">
            <v>2.7553272976785901</v>
          </cell>
          <cell r="BI20">
            <v>3.4623631023912083</v>
          </cell>
          <cell r="BJ20" t="str">
            <v>Лихославльский</v>
          </cell>
          <cell r="BK20">
            <v>7127</v>
          </cell>
          <cell r="BL20">
            <v>6906</v>
          </cell>
          <cell r="BM20">
            <v>7206</v>
          </cell>
          <cell r="BN20">
            <v>7016.5</v>
          </cell>
          <cell r="BO20">
            <v>255.6567680816178</v>
          </cell>
          <cell r="BP20"/>
          <cell r="BQ20">
            <v>0.93659777361346608</v>
          </cell>
          <cell r="BR20">
            <v>2.415780227376779</v>
          </cell>
          <cell r="BS20" t="str">
            <v>Лихославльский</v>
          </cell>
          <cell r="BT20">
            <v>244.9</v>
          </cell>
          <cell r="BU20"/>
          <cell r="BV20">
            <v>0.80426929392446633</v>
          </cell>
          <cell r="BW20">
            <v>1.11522633744856</v>
          </cell>
          <cell r="BX20">
            <v>238.9</v>
          </cell>
          <cell r="BY20">
            <v>102.51151109250733</v>
          </cell>
          <cell r="BZ20"/>
          <cell r="CA20">
            <v>0.9925365119759888</v>
          </cell>
          <cell r="CB20">
            <v>2.3169829270159377</v>
          </cell>
          <cell r="CC20">
            <v>1.7161046322322488</v>
          </cell>
          <cell r="CD20" t="str">
            <v>Лихославльский</v>
          </cell>
          <cell r="CE20">
            <v>572705</v>
          </cell>
          <cell r="CF20">
            <v>20867.371105848062</v>
          </cell>
          <cell r="CG20"/>
          <cell r="CH20">
            <v>0.88827263142779578</v>
          </cell>
          <cell r="CI20">
            <v>2.4262755286499038</v>
          </cell>
          <cell r="CJ20">
            <v>534734</v>
          </cell>
          <cell r="CK20">
            <v>107.10091372532887</v>
          </cell>
          <cell r="CL20"/>
          <cell r="CM20">
            <v>1.0559464868255686</v>
          </cell>
          <cell r="CN20">
            <v>4.5230933317171234</v>
          </cell>
          <cell r="CO20">
            <v>3.4746844301835136</v>
          </cell>
          <cell r="CP20" t="str">
            <v>Лихославльский</v>
          </cell>
          <cell r="CQ20">
            <v>2.5531900507006249</v>
          </cell>
          <cell r="CR20">
            <v>3.4399246133032424</v>
          </cell>
          <cell r="CS20">
            <v>2.2578282240182403</v>
          </cell>
          <cell r="CT20">
            <v>3.1777403250160834</v>
          </cell>
          <cell r="CU20">
            <v>3.4623631023912083</v>
          </cell>
          <cell r="CV20">
            <v>2.415780227376779</v>
          </cell>
          <cell r="CW20">
            <v>1.7161046322322488</v>
          </cell>
          <cell r="CX20">
            <v>3.4746844301835136</v>
          </cell>
          <cell r="CY20">
            <v>22.497615605221938</v>
          </cell>
          <cell r="CZ20">
            <v>4</v>
          </cell>
        </row>
        <row r="21">
          <cell r="D21" t="str">
            <v>Кашинский</v>
          </cell>
          <cell r="E21">
            <v>25449</v>
          </cell>
          <cell r="F21">
            <v>1005465</v>
          </cell>
          <cell r="G21">
            <v>39509.018036072142</v>
          </cell>
          <cell r="H21"/>
          <cell r="I21">
            <v>0.62243297816624454</v>
          </cell>
          <cell r="J21">
            <v>1.6307242486271507</v>
          </cell>
          <cell r="K21">
            <v>1014995</v>
          </cell>
          <cell r="L21">
            <v>99.061079118616348</v>
          </cell>
          <cell r="M21"/>
          <cell r="N21">
            <v>1.1617324827189519</v>
          </cell>
          <cell r="O21">
            <v>3.763411011062908</v>
          </cell>
          <cell r="P21">
            <v>2.6970676298450291</v>
          </cell>
          <cell r="Q21" t="str">
            <v>Кашинский</v>
          </cell>
          <cell r="R21">
            <v>8717</v>
          </cell>
          <cell r="S21"/>
          <cell r="T21">
            <v>1.2259765831018601</v>
          </cell>
          <cell r="U21">
            <v>3.7010111761575315</v>
          </cell>
          <cell r="V21">
            <v>3960</v>
          </cell>
          <cell r="W21">
            <v>220.12626262626264</v>
          </cell>
          <cell r="X21"/>
          <cell r="Y21">
            <v>1.5131252297897908</v>
          </cell>
          <cell r="Z21">
            <v>2.8595325034261858</v>
          </cell>
          <cell r="AA21">
            <v>3.2802718397918587</v>
          </cell>
          <cell r="AB21" t="str">
            <v>Кашинский</v>
          </cell>
          <cell r="AC21">
            <v>896628</v>
          </cell>
          <cell r="AD21">
            <v>35232.347047035248</v>
          </cell>
          <cell r="AE21"/>
          <cell r="AF21">
            <v>0.93711897345805306</v>
          </cell>
          <cell r="AG21">
            <v>2.8759822953946119</v>
          </cell>
          <cell r="AH21">
            <v>900031</v>
          </cell>
          <cell r="AI21">
            <v>99.621901912267461</v>
          </cell>
          <cell r="AJ21"/>
          <cell r="AK21">
            <v>0.2014390276496705</v>
          </cell>
          <cell r="AL21">
            <v>1.0147193438342743</v>
          </cell>
          <cell r="AM21">
            <v>1.9453508196144431</v>
          </cell>
          <cell r="AN21" t="str">
            <v>Кашинский</v>
          </cell>
          <cell r="AO21">
            <v>17606</v>
          </cell>
          <cell r="AP21"/>
          <cell r="AQ21">
            <v>0.83562537821706995</v>
          </cell>
          <cell r="AR21">
            <v>1.2237259462888561</v>
          </cell>
          <cell r="AS21">
            <v>16705.979643765902</v>
          </cell>
          <cell r="AT21">
            <v>105.3874144194229</v>
          </cell>
          <cell r="AU21"/>
          <cell r="AV21">
            <v>0.99149570364989625</v>
          </cell>
          <cell r="AW21">
            <v>2.5371961907192011</v>
          </cell>
          <cell r="AX21">
            <v>1.8804610685040286</v>
          </cell>
          <cell r="AY21" t="str">
            <v>Кашинский</v>
          </cell>
          <cell r="AZ21">
            <v>54.7</v>
          </cell>
          <cell r="BA21"/>
          <cell r="BB21">
            <v>0.95817823516531653</v>
          </cell>
          <cell r="BC21">
            <v>2.9016393442622967</v>
          </cell>
          <cell r="BD21">
            <v>54.438164893617028</v>
          </cell>
          <cell r="BE21">
            <v>100.48097709923663</v>
          </cell>
          <cell r="BF21"/>
          <cell r="BG21">
            <v>0.99136366776376772</v>
          </cell>
          <cell r="BH21">
            <v>2.6343029329749728</v>
          </cell>
          <cell r="BI21">
            <v>2.767971138618635</v>
          </cell>
          <cell r="BJ21" t="str">
            <v>Кашинский</v>
          </cell>
          <cell r="BK21">
            <v>6383</v>
          </cell>
          <cell r="BL21">
            <v>7706</v>
          </cell>
          <cell r="BM21">
            <v>4298</v>
          </cell>
          <cell r="BN21">
            <v>5340.5</v>
          </cell>
          <cell r="BO21">
            <v>209.85107469841643</v>
          </cell>
          <cell r="BP21"/>
          <cell r="BQ21">
            <v>0.76878875856782769</v>
          </cell>
          <cell r="BR21">
            <v>1.9967055885724947</v>
          </cell>
          <cell r="BS21" t="str">
            <v>Кашинский</v>
          </cell>
          <cell r="BT21">
            <v>309.2</v>
          </cell>
          <cell r="BU21"/>
          <cell r="BV21">
            <v>1.0154351395730705</v>
          </cell>
          <cell r="BW21">
            <v>2.4382716049382713</v>
          </cell>
          <cell r="BX21">
            <v>303.2</v>
          </cell>
          <cell r="BY21">
            <v>101.97889182058046</v>
          </cell>
          <cell r="BZ21"/>
          <cell r="CA21">
            <v>0.98737958795120839</v>
          </cell>
          <cell r="CB21">
            <v>2.2082970562231878</v>
          </cell>
          <cell r="CC21">
            <v>2.3232843305807296</v>
          </cell>
          <cell r="CD21" t="str">
            <v>Кашинский</v>
          </cell>
          <cell r="CE21">
            <v>787826</v>
          </cell>
          <cell r="CF21">
            <v>30957.051357617198</v>
          </cell>
          <cell r="CG21"/>
          <cell r="CH21">
            <v>1.3177654881006871</v>
          </cell>
          <cell r="CI21">
            <v>3.4857990882733976</v>
          </cell>
          <cell r="CJ21">
            <v>768354</v>
          </cell>
          <cell r="CK21">
            <v>102.53424853648187</v>
          </cell>
          <cell r="CL21"/>
          <cell r="CM21">
            <v>1.0109220897878504</v>
          </cell>
          <cell r="CN21">
            <v>3.7571941453020568</v>
          </cell>
          <cell r="CO21">
            <v>3.6214966167877272</v>
          </cell>
          <cell r="CP21" t="str">
            <v>Кашинский</v>
          </cell>
          <cell r="CQ21">
            <v>2.6970676298450291</v>
          </cell>
          <cell r="CR21">
            <v>3.2802718397918587</v>
          </cell>
          <cell r="CS21">
            <v>1.9453508196144431</v>
          </cell>
          <cell r="CT21">
            <v>1.8804610685040286</v>
          </cell>
          <cell r="CU21">
            <v>2.767971138618635</v>
          </cell>
          <cell r="CV21">
            <v>1.9967055885724947</v>
          </cell>
          <cell r="CW21">
            <v>2.3232843305807296</v>
          </cell>
          <cell r="CX21">
            <v>3.6214966167877272</v>
          </cell>
          <cell r="CY21">
            <v>20.512609032314945</v>
          </cell>
          <cell r="CZ21">
            <v>6</v>
          </cell>
        </row>
        <row r="22">
          <cell r="D22" t="str">
            <v>Калязинский</v>
          </cell>
          <cell r="E22">
            <v>20437</v>
          </cell>
          <cell r="F22">
            <v>199249</v>
          </cell>
          <cell r="G22">
            <v>9749.4250623868484</v>
          </cell>
          <cell r="H22"/>
          <cell r="I22">
            <v>0.15359439385331194</v>
          </cell>
          <cell r="J22">
            <v>1.1556403854787374</v>
          </cell>
          <cell r="K22">
            <v>278527</v>
          </cell>
          <cell r="L22">
            <v>71.536691236397189</v>
          </cell>
          <cell r="M22"/>
          <cell r="N22">
            <v>0.83894198059407932</v>
          </cell>
          <cell r="O22">
            <v>2.9955898120285753</v>
          </cell>
          <cell r="P22">
            <v>2.0756150987536564</v>
          </cell>
          <cell r="Q22" t="str">
            <v>Калязинский</v>
          </cell>
          <cell r="R22">
            <v>9504</v>
          </cell>
          <cell r="S22"/>
          <cell r="T22">
            <v>1.3366618613972785</v>
          </cell>
          <cell r="U22">
            <v>4.0360830228845135</v>
          </cell>
          <cell r="V22">
            <v>2021</v>
          </cell>
          <cell r="W22">
            <v>470.26224641266703</v>
          </cell>
          <cell r="X22"/>
          <cell r="Y22">
            <v>3.2325341882206433</v>
          </cell>
          <cell r="Z22">
            <v>5</v>
          </cell>
          <cell r="AA22">
            <v>4.5180415114422567</v>
          </cell>
          <cell r="AB22" t="str">
            <v>Калязинский</v>
          </cell>
          <cell r="AC22">
            <v>685586</v>
          </cell>
          <cell r="AD22">
            <v>33546.313059646724</v>
          </cell>
          <cell r="AE22"/>
          <cell r="AF22">
            <v>0.89227341044836772</v>
          </cell>
          <cell r="AG22">
            <v>2.7538070292097823</v>
          </cell>
          <cell r="AH22">
            <v>528744</v>
          </cell>
          <cell r="AI22">
            <v>129.66312620095925</v>
          </cell>
          <cell r="AJ22"/>
          <cell r="AK22">
            <v>0.26218345125492354</v>
          </cell>
          <cell r="AL22">
            <v>1.0550984045116563</v>
          </cell>
          <cell r="AM22">
            <v>1.9044527168607193</v>
          </cell>
          <cell r="AN22" t="str">
            <v>Калязинский</v>
          </cell>
          <cell r="AO22">
            <v>22951</v>
          </cell>
          <cell r="AP22"/>
          <cell r="AQ22">
            <v>1.0893126238475503</v>
          </cell>
          <cell r="AR22">
            <v>3.4842461408331573</v>
          </cell>
          <cell r="AS22">
            <v>21397.894103489773</v>
          </cell>
          <cell r="AT22">
            <v>107.25821844429511</v>
          </cell>
          <cell r="AU22"/>
          <cell r="AV22">
            <v>1.0090964215653164</v>
          </cell>
          <cell r="AW22">
            <v>3.078849991179764</v>
          </cell>
          <cell r="AX22">
            <v>3.2815480660064607</v>
          </cell>
          <cell r="AY22" t="str">
            <v>Калязинский</v>
          </cell>
          <cell r="AZ22">
            <v>46</v>
          </cell>
          <cell r="BA22"/>
          <cell r="BB22">
            <v>0.80578059995620754</v>
          </cell>
          <cell r="BC22">
            <v>1</v>
          </cell>
          <cell r="BD22">
            <v>46.228304405874496</v>
          </cell>
          <cell r="BE22">
            <v>99.506137184115531</v>
          </cell>
          <cell r="BF22"/>
          <cell r="BG22">
            <v>0.98174571915661479</v>
          </cell>
          <cell r="BH22">
            <v>2.1486666861898902</v>
          </cell>
          <cell r="BI22">
            <v>1.5743333430949451</v>
          </cell>
          <cell r="BJ22" t="str">
            <v>Калязинский</v>
          </cell>
          <cell r="BK22">
            <v>11618</v>
          </cell>
          <cell r="BL22">
            <v>10377</v>
          </cell>
          <cell r="BM22">
            <v>17174</v>
          </cell>
          <cell r="BN22">
            <v>10997.5</v>
          </cell>
          <cell r="BO22">
            <v>538.11714048050112</v>
          </cell>
          <cell r="BP22"/>
          <cell r="BQ22">
            <v>1.971390468162304</v>
          </cell>
          <cell r="BR22">
            <v>5</v>
          </cell>
          <cell r="BS22" t="str">
            <v>Калязинский</v>
          </cell>
          <cell r="BT22">
            <v>365</v>
          </cell>
          <cell r="BU22"/>
          <cell r="BV22">
            <v>1.1986863711001643</v>
          </cell>
          <cell r="BW22">
            <v>3.5864197530864206</v>
          </cell>
          <cell r="BX22">
            <v>352.4</v>
          </cell>
          <cell r="BY22">
            <v>103.57548240635641</v>
          </cell>
          <cell r="BZ22"/>
          <cell r="CA22">
            <v>1.0028380904566465</v>
          </cell>
          <cell r="CB22">
            <v>2.5340960786408187</v>
          </cell>
          <cell r="CC22">
            <v>3.0602579158636196</v>
          </cell>
          <cell r="CD22" t="str">
            <v>Калязинский</v>
          </cell>
          <cell r="CE22">
            <v>359713</v>
          </cell>
          <cell r="CF22">
            <v>17601.066692763125</v>
          </cell>
          <cell r="CG22"/>
          <cell r="CH22">
            <v>0.7492340912428237</v>
          </cell>
          <cell r="CI22">
            <v>2.0832788833440357</v>
          </cell>
          <cell r="CJ22">
            <v>327177</v>
          </cell>
          <cell r="CK22">
            <v>109.94446431136664</v>
          </cell>
          <cell r="CL22"/>
          <cell r="CM22">
            <v>1.0839820763177175</v>
          </cell>
          <cell r="CN22">
            <v>5</v>
          </cell>
          <cell r="CO22">
            <v>3.5416394416720181</v>
          </cell>
          <cell r="CP22" t="str">
            <v>Калязинский</v>
          </cell>
          <cell r="CQ22">
            <v>2.0756150987536564</v>
          </cell>
          <cell r="CR22">
            <v>4.5180415114422567</v>
          </cell>
          <cell r="CS22">
            <v>1.9044527168607193</v>
          </cell>
          <cell r="CT22">
            <v>3.2815480660064607</v>
          </cell>
          <cell r="CU22">
            <v>1.5743333430949451</v>
          </cell>
          <cell r="CV22">
            <v>5</v>
          </cell>
          <cell r="CW22">
            <v>3.0602579158636196</v>
          </cell>
          <cell r="CX22">
            <v>3.5416394416720181</v>
          </cell>
          <cell r="CY22">
            <v>24.955888093693677</v>
          </cell>
          <cell r="CZ22">
            <v>2</v>
          </cell>
        </row>
        <row r="23">
          <cell r="D23" t="str">
            <v>Старицкий</v>
          </cell>
          <cell r="E23">
            <v>23328</v>
          </cell>
          <cell r="F23">
            <v>188245</v>
          </cell>
          <cell r="G23">
            <v>8069.4873113854601</v>
          </cell>
          <cell r="H23"/>
          <cell r="I23">
            <v>0.12712831827190901</v>
          </cell>
          <cell r="J23">
            <v>1.1288217620755101</v>
          </cell>
          <cell r="K23">
            <v>179294</v>
          </cell>
          <cell r="L23">
            <v>104.99235891887069</v>
          </cell>
          <cell r="M23"/>
          <cell r="N23">
            <v>1.2312911880082356</v>
          </cell>
          <cell r="O23">
            <v>3.9288701808554327</v>
          </cell>
          <cell r="P23">
            <v>2.5288459714654712</v>
          </cell>
          <cell r="Q23" t="str">
            <v>Старицкий</v>
          </cell>
          <cell r="R23">
            <v>2892</v>
          </cell>
          <cell r="S23"/>
          <cell r="T23">
            <v>0.40673675327871733</v>
          </cell>
          <cell r="U23">
            <v>1.2209686003193192</v>
          </cell>
          <cell r="V23">
            <v>9486</v>
          </cell>
          <cell r="W23">
            <v>30.487033523086655</v>
          </cell>
          <cell r="X23"/>
          <cell r="Y23">
            <v>0.20956472460331424</v>
          </cell>
          <cell r="Z23">
            <v>1.2367487686506142</v>
          </cell>
          <cell r="AA23">
            <v>1.2288586844849667</v>
          </cell>
          <cell r="AB23" t="str">
            <v>Старицкий</v>
          </cell>
          <cell r="AC23">
            <v>866693</v>
          </cell>
          <cell r="AD23">
            <v>37152.477709190673</v>
          </cell>
          <cell r="AE23"/>
          <cell r="AF23">
            <v>0.98819109966702323</v>
          </cell>
          <cell r="AG23">
            <v>3.0151209346588472</v>
          </cell>
          <cell r="AH23">
            <v>546267</v>
          </cell>
          <cell r="AI23">
            <v>158.65739647461771</v>
          </cell>
          <cell r="AJ23"/>
          <cell r="AK23">
            <v>0.32081089661810319</v>
          </cell>
          <cell r="AL23">
            <v>1.0940702316058393</v>
          </cell>
          <cell r="AM23">
            <v>2.0545955831323433</v>
          </cell>
          <cell r="AN23" t="str">
            <v>Старицкий</v>
          </cell>
          <cell r="AO23">
            <v>18691</v>
          </cell>
          <cell r="AP23"/>
          <cell r="AQ23">
            <v>0.88712222789135831</v>
          </cell>
          <cell r="AR23">
            <v>1.6825967434975686</v>
          </cell>
          <cell r="AS23">
            <v>18198.640116561441</v>
          </cell>
          <cell r="AT23">
            <v>102.705476234955</v>
          </cell>
          <cell r="AU23"/>
          <cell r="AV23">
            <v>0.96626375159942024</v>
          </cell>
          <cell r="AW23">
            <v>1.7606947555586934</v>
          </cell>
          <cell r="AX23">
            <v>1.721645749528131</v>
          </cell>
          <cell r="AY23" t="str">
            <v>Старицкий</v>
          </cell>
          <cell r="AZ23">
            <v>58.5</v>
          </cell>
          <cell r="BA23"/>
          <cell r="BB23">
            <v>1.0247427195095249</v>
          </cell>
          <cell r="BC23">
            <v>3.7322404371584703</v>
          </cell>
          <cell r="BD23">
            <v>56.581478428139597</v>
          </cell>
          <cell r="BE23">
            <v>103.39072365225839</v>
          </cell>
          <cell r="BF23"/>
          <cell r="BG23">
            <v>1.0200717585720183</v>
          </cell>
          <cell r="BH23">
            <v>4.08385210836936</v>
          </cell>
          <cell r="BI23">
            <v>3.9080462727639151</v>
          </cell>
          <cell r="BJ23" t="str">
            <v>Старицкий</v>
          </cell>
          <cell r="BK23">
            <v>5457</v>
          </cell>
          <cell r="BL23">
            <v>10047</v>
          </cell>
          <cell r="BM23">
            <v>7699</v>
          </cell>
          <cell r="BN23">
            <v>6578</v>
          </cell>
          <cell r="BO23">
            <v>281.97873799725653</v>
          </cell>
          <cell r="BP23"/>
          <cell r="BQ23">
            <v>1.0330282284185484</v>
          </cell>
          <cell r="BR23">
            <v>2.6565989819960238</v>
          </cell>
          <cell r="BS23" t="str">
            <v>Старицкий</v>
          </cell>
          <cell r="BT23">
            <v>267.5</v>
          </cell>
          <cell r="BU23"/>
          <cell r="BV23">
            <v>0.87848932676518887</v>
          </cell>
          <cell r="BW23">
            <v>1.5802469135802473</v>
          </cell>
          <cell r="BX23">
            <v>266.5</v>
          </cell>
          <cell r="BY23">
            <v>100.37523452157599</v>
          </cell>
          <cell r="BZ23"/>
          <cell r="CA23">
            <v>0.97185266414533089</v>
          </cell>
          <cell r="CB23">
            <v>1.8810560058479426</v>
          </cell>
          <cell r="CC23">
            <v>1.730651459714095</v>
          </cell>
          <cell r="CD23" t="str">
            <v>Старицкий</v>
          </cell>
          <cell r="CE23">
            <v>979389</v>
          </cell>
          <cell r="CF23">
            <v>41983.410493827156</v>
          </cell>
          <cell r="CG23"/>
          <cell r="CH23">
            <v>1.7871304596300552</v>
          </cell>
          <cell r="CI23">
            <v>4.6436838765089563</v>
          </cell>
          <cell r="CJ23">
            <v>897518</v>
          </cell>
          <cell r="CK23">
            <v>109.12193404477681</v>
          </cell>
          <cell r="CL23"/>
          <cell r="CM23">
            <v>1.0758724541389497</v>
          </cell>
          <cell r="CN23">
            <v>4.8620491680621836</v>
          </cell>
          <cell r="CO23">
            <v>4.7528665222855704</v>
          </cell>
          <cell r="CP23" t="str">
            <v>Старицкий</v>
          </cell>
          <cell r="CQ23">
            <v>2.5288459714654712</v>
          </cell>
          <cell r="CR23">
            <v>1.2288586844849667</v>
          </cell>
          <cell r="CS23">
            <v>2.0545955831323433</v>
          </cell>
          <cell r="CT23">
            <v>1.721645749528131</v>
          </cell>
          <cell r="CU23">
            <v>3.9080462727639151</v>
          </cell>
          <cell r="CV23">
            <v>2.6565989819960238</v>
          </cell>
          <cell r="CW23">
            <v>1.730651459714095</v>
          </cell>
          <cell r="CX23">
            <v>4.7528665222855704</v>
          </cell>
          <cell r="CY23">
            <v>20.582109225370516</v>
          </cell>
          <cell r="CZ23">
            <v>5</v>
          </cell>
        </row>
        <row r="24">
          <cell r="D24" t="str">
            <v>Кимрский</v>
          </cell>
          <cell r="E24">
            <v>12064</v>
          </cell>
          <cell r="F24">
            <v>683647</v>
          </cell>
          <cell r="G24">
            <v>56668.352122015916</v>
          </cell>
          <cell r="H24">
            <v>96649.998316744328</v>
          </cell>
          <cell r="I24">
            <v>0.58632543309830865</v>
          </cell>
          <cell r="J24">
            <v>1.4751212859493514</v>
          </cell>
          <cell r="K24">
            <v>2065059</v>
          </cell>
          <cell r="L24">
            <v>33.105446381919357</v>
          </cell>
          <cell r="M24">
            <v>105.29076708100473</v>
          </cell>
          <cell r="N24">
            <v>0.31441927245576917</v>
          </cell>
          <cell r="O24">
            <v>1.5393136190352927</v>
          </cell>
          <cell r="P24">
            <v>1.5072174524923221</v>
          </cell>
          <cell r="Q24" t="str">
            <v>Кимрский</v>
          </cell>
          <cell r="R24">
            <v>12479</v>
          </cell>
          <cell r="S24">
            <v>7715.1428571428569</v>
          </cell>
          <cell r="T24">
            <v>1.6174684294337667</v>
          </cell>
          <cell r="U24">
            <v>2.228285933897002</v>
          </cell>
          <cell r="V24">
            <v>6066</v>
          </cell>
          <cell r="W24">
            <v>205.72040883613582</v>
          </cell>
          <cell r="X24">
            <v>134.70070857200952</v>
          </cell>
          <cell r="Y24">
            <v>1.5272407325619966</v>
          </cell>
          <cell r="Z24">
            <v>3.1238129706143143</v>
          </cell>
          <cell r="AA24">
            <v>2.6760494522556582</v>
          </cell>
          <cell r="AB24" t="str">
            <v>Кимрский</v>
          </cell>
          <cell r="AC24" t="str">
            <v>***</v>
          </cell>
          <cell r="AD24" t="str">
            <v>***</v>
          </cell>
          <cell r="AE24">
            <v>27099.411934003361</v>
          </cell>
          <cell r="AF24">
            <v>0</v>
          </cell>
          <cell r="AG24">
            <v>1</v>
          </cell>
          <cell r="AH24" t="str">
            <v>***</v>
          </cell>
          <cell r="AI24" t="str">
            <v>***</v>
          </cell>
          <cell r="AJ24">
            <v>120.2497746662346</v>
          </cell>
          <cell r="AK24">
            <v>0</v>
          </cell>
          <cell r="AL24">
            <v>1.0000000000000004</v>
          </cell>
          <cell r="AM24">
            <v>1.0000000000000002</v>
          </cell>
          <cell r="AN24" t="str">
            <v>Кимрский</v>
          </cell>
          <cell r="AO24">
            <v>21548</v>
          </cell>
          <cell r="AP24">
            <v>21141.357142857141</v>
          </cell>
          <cell r="AQ24">
            <v>1.0192344727159699</v>
          </cell>
          <cell r="AR24">
            <v>3.0816814764183191</v>
          </cell>
          <cell r="AS24">
            <v>21269.485038274182</v>
          </cell>
          <cell r="AT24">
            <v>101.30945794514834</v>
          </cell>
          <cell r="AU24">
            <v>109.80034861005062</v>
          </cell>
          <cell r="AV24">
            <v>0.92266972944633197</v>
          </cell>
          <cell r="AW24">
            <v>1</v>
          </cell>
          <cell r="AX24">
            <v>2.0408407382091598</v>
          </cell>
          <cell r="AY24" t="str">
            <v>Кимрский</v>
          </cell>
          <cell r="AZ24">
            <v>64</v>
          </cell>
          <cell r="BA24">
            <v>46.192857142857143</v>
          </cell>
          <cell r="BB24">
            <v>1.3854955930106696</v>
          </cell>
          <cell r="BC24">
            <v>4.0407239819004532</v>
          </cell>
          <cell r="BD24">
            <v>65.932553337921547</v>
          </cell>
          <cell r="BE24">
            <v>97.068893528183708</v>
          </cell>
          <cell r="BF24">
            <v>100.57001501545223</v>
          </cell>
          <cell r="BG24">
            <v>0.96518722318247063</v>
          </cell>
          <cell r="BH24">
            <v>2.2373639378298322</v>
          </cell>
          <cell r="BI24">
            <v>3.139043959865143</v>
          </cell>
          <cell r="BJ24" t="str">
            <v>Кимрский</v>
          </cell>
          <cell r="BK24">
            <v>11545</v>
          </cell>
          <cell r="BL24">
            <v>10493</v>
          </cell>
          <cell r="BM24">
            <v>12965</v>
          </cell>
          <cell r="BN24">
            <v>11019</v>
          </cell>
          <cell r="BO24">
            <v>913.37864721485403</v>
          </cell>
          <cell r="BP24">
            <v>308.86544632540893</v>
          </cell>
          <cell r="BQ24">
            <v>2.9572056637651625</v>
          </cell>
          <cell r="BR24">
            <v>5</v>
          </cell>
          <cell r="BS24" t="str">
            <v>Кимрский</v>
          </cell>
          <cell r="BT24">
            <v>373</v>
          </cell>
          <cell r="BU24">
            <v>279.18571428571425</v>
          </cell>
          <cell r="BV24">
            <v>1.3360282454075629</v>
          </cell>
          <cell r="BW24">
            <v>5</v>
          </cell>
          <cell r="BX24">
            <v>367.9</v>
          </cell>
          <cell r="BY24">
            <v>101.38624626257136</v>
          </cell>
          <cell r="BZ24">
            <v>101.20939637488128</v>
          </cell>
          <cell r="CA24">
            <v>1.0017473662923058</v>
          </cell>
          <cell r="CB24">
            <v>3.3285862233416288</v>
          </cell>
          <cell r="CC24">
            <v>4.1642931116708146</v>
          </cell>
          <cell r="CD24" t="str">
            <v>Кимрский</v>
          </cell>
          <cell r="CE24">
            <v>478279</v>
          </cell>
          <cell r="CF24">
            <v>39645.142572944293</v>
          </cell>
          <cell r="CG24">
            <v>41028.428346807756</v>
          </cell>
          <cell r="CH24">
            <v>0.96628469991171162</v>
          </cell>
          <cell r="CI24">
            <v>1.3965641124179049</v>
          </cell>
          <cell r="CJ24">
            <v>562621</v>
          </cell>
          <cell r="CK24">
            <v>85.009091377676981</v>
          </cell>
          <cell r="CL24">
            <v>98.97392317183396</v>
          </cell>
          <cell r="CM24">
            <v>0.85890392795775228</v>
          </cell>
          <cell r="CN24">
            <v>1.4076052958471665</v>
          </cell>
          <cell r="CO24">
            <v>1.4020847041325357</v>
          </cell>
          <cell r="CP24" t="str">
            <v>Кимрский</v>
          </cell>
          <cell r="CQ24">
            <v>1.5072174524923221</v>
          </cell>
          <cell r="CR24">
            <v>2.6760494522556582</v>
          </cell>
          <cell r="CS24">
            <v>1.0000000000000002</v>
          </cell>
          <cell r="CT24">
            <v>2.0408407382091598</v>
          </cell>
          <cell r="CU24">
            <v>3.139043959865143</v>
          </cell>
          <cell r="CV24">
            <v>5</v>
          </cell>
          <cell r="CW24">
            <v>4.1642931116708146</v>
          </cell>
          <cell r="CX24">
            <v>1.4020847041325357</v>
          </cell>
          <cell r="CY24">
            <v>20.929529418625634</v>
          </cell>
          <cell r="CZ24">
            <v>5</v>
          </cell>
        </row>
        <row r="25">
          <cell r="D25" t="str">
            <v>Ржевский</v>
          </cell>
          <cell r="E25">
            <v>11816</v>
          </cell>
          <cell r="F25">
            <v>2418501</v>
          </cell>
          <cell r="G25">
            <v>204680.17941773866</v>
          </cell>
          <cell r="H25"/>
          <cell r="I25">
            <v>2.1177463319446166</v>
          </cell>
          <cell r="J25">
            <v>2.7160885469884466</v>
          </cell>
          <cell r="K25">
            <v>2848281</v>
          </cell>
          <cell r="L25">
            <v>84.910898889540746</v>
          </cell>
          <cell r="M25"/>
          <cell r="N25">
            <v>0.80644201997517151</v>
          </cell>
          <cell r="O25">
            <v>2.3832649663551551</v>
          </cell>
          <cell r="P25">
            <v>2.5496767566718006</v>
          </cell>
          <cell r="Q25" t="str">
            <v>Ржевский</v>
          </cell>
          <cell r="R25">
            <v>3309</v>
          </cell>
          <cell r="S25"/>
          <cell r="T25">
            <v>0.4288967892456394</v>
          </cell>
          <cell r="U25">
            <v>1.2884960286958749</v>
          </cell>
          <cell r="V25">
            <v>11243</v>
          </cell>
          <cell r="W25">
            <v>29.431646357733698</v>
          </cell>
          <cell r="X25"/>
          <cell r="Y25">
            <v>0.21849659641545138</v>
          </cell>
          <cell r="Z25">
            <v>1.1148810868822729</v>
          </cell>
          <cell r="AA25">
            <v>1.2016885577890739</v>
          </cell>
          <cell r="AB25" t="str">
            <v>Ржевский</v>
          </cell>
          <cell r="AC25" t="str">
            <v>***</v>
          </cell>
          <cell r="AD25" t="str">
            <v>***</v>
          </cell>
          <cell r="AE25"/>
          <cell r="AF25">
            <v>0</v>
          </cell>
          <cell r="AG25">
            <v>1</v>
          </cell>
          <cell r="AH25" t="str">
            <v>***</v>
          </cell>
          <cell r="AI25" t="str">
            <v>***</v>
          </cell>
          <cell r="AJ25"/>
          <cell r="AK25">
            <v>0</v>
          </cell>
          <cell r="AL25">
            <v>1.0000000000000004</v>
          </cell>
          <cell r="AM25">
            <v>1.0000000000000002</v>
          </cell>
          <cell r="AN25" t="str">
            <v>Ржевский</v>
          </cell>
          <cell r="AO25">
            <v>26148</v>
          </cell>
          <cell r="AP25"/>
          <cell r="AQ25">
            <v>1.2368174769155922</v>
          </cell>
          <cell r="AR25">
            <v>4.6537935748462065</v>
          </cell>
          <cell r="AS25">
            <v>19672.690763052211</v>
          </cell>
          <cell r="AT25">
            <v>132.91521894457486</v>
          </cell>
          <cell r="AU25"/>
          <cell r="AV25">
            <v>1.2105172763760097</v>
          </cell>
          <cell r="AW25">
            <v>5</v>
          </cell>
          <cell r="AX25">
            <v>4.8268967874231032</v>
          </cell>
          <cell r="AY25" t="str">
            <v>Ржевский</v>
          </cell>
          <cell r="AZ25">
            <v>74.599999999999994</v>
          </cell>
          <cell r="BA25"/>
          <cell r="BB25">
            <v>1.6149683006030615</v>
          </cell>
          <cell r="BC25">
            <v>5</v>
          </cell>
          <cell r="BD25">
            <v>62.934879571810889</v>
          </cell>
          <cell r="BE25">
            <v>118.53522324592485</v>
          </cell>
          <cell r="BF25"/>
          <cell r="BG25">
            <v>1.1786338425793448</v>
          </cell>
          <cell r="BH25">
            <v>5</v>
          </cell>
          <cell r="BI25">
            <v>5</v>
          </cell>
          <cell r="BJ25" t="str">
            <v>Ржевский</v>
          </cell>
          <cell r="BK25">
            <v>8015</v>
          </cell>
          <cell r="BL25">
            <v>6172</v>
          </cell>
          <cell r="BM25">
            <v>3878</v>
          </cell>
          <cell r="BN25">
            <v>5025</v>
          </cell>
          <cell r="BO25">
            <v>425.27081922816518</v>
          </cell>
          <cell r="BP25"/>
          <cell r="BQ25">
            <v>1.376880529329642</v>
          </cell>
          <cell r="BR25">
            <v>2.6949002051284601</v>
          </cell>
          <cell r="BS25" t="str">
            <v>Ржевский</v>
          </cell>
          <cell r="BT25">
            <v>272.5</v>
          </cell>
          <cell r="BU25"/>
          <cell r="BV25">
            <v>0.9760528066315306</v>
          </cell>
          <cell r="BW25">
            <v>2.9635258358662617</v>
          </cell>
          <cell r="BX25">
            <v>261.39999999999998</v>
          </cell>
          <cell r="BY25">
            <v>104.24636572302985</v>
          </cell>
          <cell r="BZ25"/>
          <cell r="CA25">
            <v>1.0300067924217193</v>
          </cell>
          <cell r="CB25">
            <v>5</v>
          </cell>
          <cell r="CC25">
            <v>3.9817629179331311</v>
          </cell>
          <cell r="CD25" t="str">
            <v>Ржевский</v>
          </cell>
          <cell r="CE25">
            <v>3562813</v>
          </cell>
          <cell r="CF25">
            <v>301524.45836154366</v>
          </cell>
          <cell r="CG25"/>
          <cell r="CH25">
            <v>7.3491593636684831</v>
          </cell>
          <cell r="CI25">
            <v>5</v>
          </cell>
          <cell r="CJ25">
            <v>2335144</v>
          </cell>
          <cell r="CK25">
            <v>152.57358860952473</v>
          </cell>
          <cell r="CL25"/>
          <cell r="CM25">
            <v>1.5415534084127747</v>
          </cell>
          <cell r="CN25">
            <v>5</v>
          </cell>
          <cell r="CO25">
            <v>5</v>
          </cell>
          <cell r="CP25" t="str">
            <v>Ржевский</v>
          </cell>
          <cell r="CQ25">
            <v>2.5496767566718006</v>
          </cell>
          <cell r="CR25">
            <v>1.2016885577890739</v>
          </cell>
          <cell r="CS25">
            <v>1.0000000000000002</v>
          </cell>
          <cell r="CT25">
            <v>4.8268967874231032</v>
          </cell>
          <cell r="CU25">
            <v>5</v>
          </cell>
          <cell r="CV25">
            <v>2.6949002051284601</v>
          </cell>
          <cell r="CW25">
            <v>3.9817629179331311</v>
          </cell>
          <cell r="CX25">
            <v>5</v>
          </cell>
          <cell r="CY25">
            <v>26.25492522494557</v>
          </cell>
          <cell r="CZ25">
            <v>1</v>
          </cell>
        </row>
        <row r="26">
          <cell r="D26" t="str">
            <v>Торопецкий</v>
          </cell>
          <cell r="E26">
            <v>18657</v>
          </cell>
          <cell r="F26">
            <v>3477431</v>
          </cell>
          <cell r="G26">
            <v>186387.46851047865</v>
          </cell>
          <cell r="H26"/>
          <cell r="I26">
            <v>1.9284787558882717</v>
          </cell>
          <cell r="J26">
            <v>2.5627179970376832</v>
          </cell>
          <cell r="K26">
            <v>3713004</v>
          </cell>
          <cell r="L26">
            <v>93.655460645881334</v>
          </cell>
          <cell r="M26"/>
          <cell r="N26">
            <v>0.88949357329525525</v>
          </cell>
          <cell r="O26">
            <v>2.5257207179944188</v>
          </cell>
          <cell r="P26">
            <v>2.544219357516051</v>
          </cell>
          <cell r="Q26" t="str">
            <v>Торопецкий</v>
          </cell>
          <cell r="R26">
            <v>5089</v>
          </cell>
          <cell r="S26"/>
          <cell r="T26">
            <v>0.65961189497463246</v>
          </cell>
          <cell r="U26">
            <v>1.4709198052779908</v>
          </cell>
          <cell r="V26">
            <v>26299</v>
          </cell>
          <cell r="W26">
            <v>19.3505456481235</v>
          </cell>
          <cell r="X26"/>
          <cell r="Y26">
            <v>0.14365585640389494</v>
          </cell>
          <cell r="Z26">
            <v>1</v>
          </cell>
          <cell r="AA26">
            <v>1.2354599026389954</v>
          </cell>
          <cell r="AB26" t="str">
            <v>Торопецкий</v>
          </cell>
          <cell r="AC26">
            <v>705704</v>
          </cell>
          <cell r="AD26">
            <v>37825.15945757625</v>
          </cell>
          <cell r="AE26"/>
          <cell r="AF26">
            <v>1.3957926301018588</v>
          </cell>
          <cell r="AG26">
            <v>5</v>
          </cell>
          <cell r="AH26">
            <v>667735</v>
          </cell>
          <cell r="AI26">
            <v>105.68623780391921</v>
          </cell>
          <cell r="AJ26"/>
          <cell r="AK26">
            <v>0.87888927939584127</v>
          </cell>
          <cell r="AL26">
            <v>3.8930536125714417</v>
          </cell>
          <cell r="AM26">
            <v>4.4465268062857213</v>
          </cell>
          <cell r="AN26" t="str">
            <v>Торопецкий</v>
          </cell>
          <cell r="AO26">
            <v>22203</v>
          </cell>
          <cell r="AP26"/>
          <cell r="AQ26">
            <v>1.0502164004878725</v>
          </cell>
          <cell r="AR26">
            <v>3.3055365686944627</v>
          </cell>
          <cell r="AS26">
            <v>21369.033373221642</v>
          </cell>
          <cell r="AT26">
            <v>103.90268765185904</v>
          </cell>
          <cell r="AU26"/>
          <cell r="AV26">
            <v>0.94628741135297512</v>
          </cell>
          <cell r="AW26">
            <v>1.3281970912527949</v>
          </cell>
          <cell r="AX26">
            <v>2.3168668299736286</v>
          </cell>
          <cell r="AY26" t="str">
            <v>Торопецкий</v>
          </cell>
          <cell r="AZ26">
            <v>51.3</v>
          </cell>
          <cell r="BA26"/>
          <cell r="BB26">
            <v>1.1105613112726147</v>
          </cell>
          <cell r="BC26">
            <v>2.8914027149321266</v>
          </cell>
          <cell r="BD26">
            <v>51.573750257148731</v>
          </cell>
          <cell r="BE26">
            <v>99.469206222576787</v>
          </cell>
          <cell r="BF26"/>
          <cell r="BG26">
            <v>0.98905430418095985</v>
          </cell>
          <cell r="BH26">
            <v>2.5462751721772068</v>
          </cell>
          <cell r="BI26">
            <v>2.7188389435546667</v>
          </cell>
          <cell r="BJ26" t="str">
            <v>Торопецкий</v>
          </cell>
          <cell r="BK26">
            <v>1593</v>
          </cell>
          <cell r="BL26">
            <v>4116</v>
          </cell>
          <cell r="BM26">
            <v>2400</v>
          </cell>
          <cell r="BN26">
            <v>1996.5</v>
          </cell>
          <cell r="BO26">
            <v>107.01077343624377</v>
          </cell>
          <cell r="BP26"/>
          <cell r="BQ26">
            <v>0.34646404999120967</v>
          </cell>
          <cell r="BR26">
            <v>1.1919102422410557</v>
          </cell>
          <cell r="BS26" t="str">
            <v>Торопецкий</v>
          </cell>
          <cell r="BT26">
            <v>321.60000000000002</v>
          </cell>
          <cell r="BU26"/>
          <cell r="BV26">
            <v>1.1519214040833037</v>
          </cell>
          <cell r="BW26">
            <v>3.9584599797365758</v>
          </cell>
          <cell r="BX26">
            <v>311.89999999999998</v>
          </cell>
          <cell r="BY26">
            <v>103.10997114459764</v>
          </cell>
          <cell r="BZ26"/>
          <cell r="CA26">
            <v>1.0187786395116576</v>
          </cell>
          <cell r="CB26">
            <v>4.3359069156478505</v>
          </cell>
          <cell r="CC26">
            <v>4.1471834476922131</v>
          </cell>
          <cell r="CD26" t="str">
            <v>Торопецкий</v>
          </cell>
          <cell r="CE26">
            <v>323633</v>
          </cell>
          <cell r="CF26">
            <v>17346.465133729969</v>
          </cell>
          <cell r="CG26"/>
          <cell r="CH26">
            <v>0.42279136278637452</v>
          </cell>
          <cell r="CI26">
            <v>1.0897363116497614</v>
          </cell>
          <cell r="CJ26">
            <v>353183</v>
          </cell>
          <cell r="CK26">
            <v>91.633232630109603</v>
          </cell>
          <cell r="CL26"/>
          <cell r="CM26">
            <v>0.9258320746871902</v>
          </cell>
          <cell r="CN26">
            <v>1.7598099436985581</v>
          </cell>
          <cell r="CO26">
            <v>1.4247731276741598</v>
          </cell>
          <cell r="CP26" t="str">
            <v>Торопецкий</v>
          </cell>
          <cell r="CQ26">
            <v>2.544219357516051</v>
          </cell>
          <cell r="CR26">
            <v>1.2354599026389954</v>
          </cell>
          <cell r="CS26">
            <v>4.4465268062857213</v>
          </cell>
          <cell r="CT26">
            <v>2.3168668299736286</v>
          </cell>
          <cell r="CU26">
            <v>2.7188389435546667</v>
          </cell>
          <cell r="CV26">
            <v>1.1919102422410557</v>
          </cell>
          <cell r="CW26">
            <v>4.1471834476922131</v>
          </cell>
          <cell r="CX26">
            <v>1.4247731276741598</v>
          </cell>
          <cell r="CY26">
            <v>20.025778657576492</v>
          </cell>
          <cell r="CZ26">
            <v>6</v>
          </cell>
        </row>
        <row r="27">
          <cell r="D27" t="str">
            <v>Западнодвинский</v>
          </cell>
          <cell r="E27">
            <v>13945</v>
          </cell>
          <cell r="F27" t="str">
            <v>***</v>
          </cell>
          <cell r="G27" t="str">
            <v>***</v>
          </cell>
          <cell r="H27"/>
          <cell r="I27">
            <v>0</v>
          </cell>
          <cell r="J27">
            <v>1</v>
          </cell>
          <cell r="K27">
            <v>3960</v>
          </cell>
          <cell r="L27" t="str">
            <v>***</v>
          </cell>
          <cell r="M27"/>
          <cell r="N27">
            <v>0</v>
          </cell>
          <cell r="O27">
            <v>1</v>
          </cell>
          <cell r="P27">
            <v>1</v>
          </cell>
          <cell r="Q27" t="str">
            <v>Западнодвинский</v>
          </cell>
          <cell r="R27">
            <v>18692</v>
          </cell>
          <cell r="S27"/>
          <cell r="T27">
            <v>2.4227678406103026</v>
          </cell>
          <cell r="U27">
            <v>2.8650269023827821</v>
          </cell>
          <cell r="V27">
            <v>15245</v>
          </cell>
          <cell r="W27">
            <v>122.61069203017382</v>
          </cell>
          <cell r="X27"/>
          <cell r="Y27">
            <v>0.91024533820197018</v>
          </cell>
          <cell r="Z27">
            <v>2.1767204980587089</v>
          </cell>
          <cell r="AA27">
            <v>2.5208737002207453</v>
          </cell>
          <cell r="AB27" t="str">
            <v>Западнодвинский</v>
          </cell>
          <cell r="AC27">
            <v>470368</v>
          </cell>
          <cell r="AD27">
            <v>33730.225887414847</v>
          </cell>
          <cell r="AE27"/>
          <cell r="AF27">
            <v>1.2446847912995256</v>
          </cell>
          <cell r="AG27">
            <v>4.5669619238745911</v>
          </cell>
          <cell r="AH27">
            <v>377162</v>
          </cell>
          <cell r="AI27">
            <v>124.71245777676437</v>
          </cell>
          <cell r="AJ27"/>
          <cell r="AK27">
            <v>1.0371117794018025</v>
          </cell>
          <cell r="AL27">
            <v>4.4138770950776696</v>
          </cell>
          <cell r="AM27">
            <v>4.4904195094761299</v>
          </cell>
          <cell r="AN27" t="str">
            <v>Западнодвинский</v>
          </cell>
          <cell r="AO27">
            <v>16855</v>
          </cell>
          <cell r="AP27"/>
          <cell r="AQ27">
            <v>0.79725250777926815</v>
          </cell>
          <cell r="AR27">
            <v>1.4777853725222143</v>
          </cell>
          <cell r="AS27">
            <v>16032.696390658173</v>
          </cell>
          <cell r="AT27">
            <v>105.12891649230608</v>
          </cell>
          <cell r="AU27"/>
          <cell r="AV27">
            <v>0.95745521597262995</v>
          </cell>
          <cell r="AW27">
            <v>1.4833876390101208</v>
          </cell>
          <cell r="AX27">
            <v>1.4805865057661676</v>
          </cell>
          <cell r="AY27" t="str">
            <v>Западнодвинский</v>
          </cell>
          <cell r="AZ27">
            <v>36.799999999999997</v>
          </cell>
          <cell r="BA27"/>
          <cell r="BB27">
            <v>0.79665996598113498</v>
          </cell>
          <cell r="BC27">
            <v>1.5791855203619907</v>
          </cell>
          <cell r="BD27">
            <v>36.699392239364187</v>
          </cell>
          <cell r="BE27">
            <v>100.27414012738853</v>
          </cell>
          <cell r="BF27"/>
          <cell r="BG27">
            <v>0.99705802084231332</v>
          </cell>
          <cell r="BH27">
            <v>2.6498671444582684</v>
          </cell>
          <cell r="BI27">
            <v>2.1145263324101293</v>
          </cell>
          <cell r="BJ27" t="str">
            <v>Западнодвинский</v>
          </cell>
          <cell r="BK27">
            <v>5484</v>
          </cell>
          <cell r="BL27">
            <v>5827</v>
          </cell>
          <cell r="BM27">
            <v>3970</v>
          </cell>
          <cell r="BN27">
            <v>4727</v>
          </cell>
          <cell r="BO27">
            <v>338.97454284689854</v>
          </cell>
          <cell r="BP27"/>
          <cell r="BQ27">
            <v>1.0974828906234071</v>
          </cell>
          <cell r="BR27">
            <v>2.2873641698939258</v>
          </cell>
          <cell r="BS27" t="str">
            <v>Западнодвинский</v>
          </cell>
          <cell r="BT27">
            <v>322</v>
          </cell>
          <cell r="BU27"/>
          <cell r="BV27">
            <v>1.1533541421480837</v>
          </cell>
          <cell r="BW27">
            <v>3.9665653495440725</v>
          </cell>
          <cell r="BX27">
            <v>320.2</v>
          </cell>
          <cell r="BY27">
            <v>100.56214865708932</v>
          </cell>
          <cell r="BZ27"/>
          <cell r="CA27">
            <v>0.99360486534872183</v>
          </cell>
          <cell r="CB27">
            <v>2.8469951184396556</v>
          </cell>
          <cell r="CC27">
            <v>3.406780233991864</v>
          </cell>
          <cell r="CD27" t="str">
            <v>Западнодвинский</v>
          </cell>
          <cell r="CE27">
            <v>192744</v>
          </cell>
          <cell r="CF27">
            <v>13821.728217999284</v>
          </cell>
          <cell r="CG27"/>
          <cell r="CH27">
            <v>0.33688173724730774</v>
          </cell>
          <cell r="CI27">
            <v>1.0412362479536945</v>
          </cell>
          <cell r="CJ27">
            <v>216364</v>
          </cell>
          <cell r="CK27">
            <v>89.083211624854414</v>
          </cell>
          <cell r="CL27"/>
          <cell r="CM27">
            <v>0.90006750030704807</v>
          </cell>
          <cell r="CN27">
            <v>1.6242256896883149</v>
          </cell>
          <cell r="CO27">
            <v>1.3327309688210047</v>
          </cell>
          <cell r="CP27" t="str">
            <v>Западнодвинский</v>
          </cell>
          <cell r="CQ27">
            <v>1</v>
          </cell>
          <cell r="CR27">
            <v>2.5208737002207453</v>
          </cell>
          <cell r="CS27">
            <v>4.4904195094761299</v>
          </cell>
          <cell r="CT27">
            <v>1.4805865057661676</v>
          </cell>
          <cell r="CU27">
            <v>2.1145263324101293</v>
          </cell>
          <cell r="CV27">
            <v>2.2873641698939258</v>
          </cell>
          <cell r="CW27">
            <v>3.406780233991864</v>
          </cell>
          <cell r="CX27">
            <v>1.3327309688210047</v>
          </cell>
          <cell r="CY27">
            <v>18.633281420579966</v>
          </cell>
          <cell r="CZ27">
            <v>7</v>
          </cell>
        </row>
        <row r="28">
          <cell r="D28" t="str">
            <v>Кувшиновский</v>
          </cell>
          <cell r="E28">
            <v>14328</v>
          </cell>
          <cell r="F28">
            <v>6835679</v>
          </cell>
          <cell r="G28">
            <v>477085.35734226689</v>
          </cell>
          <cell r="H28"/>
          <cell r="I28">
            <v>4.9362169234473052</v>
          </cell>
          <cell r="J28">
            <v>5</v>
          </cell>
          <cell r="K28">
            <v>4742251</v>
          </cell>
          <cell r="L28">
            <v>144.14418384855631</v>
          </cell>
          <cell r="M28"/>
          <cell r="N28">
            <v>1.3690106724900197</v>
          </cell>
          <cell r="O28">
            <v>3.3482215148958367</v>
          </cell>
          <cell r="P28">
            <v>4.1741107574479184</v>
          </cell>
          <cell r="Q28" t="str">
            <v>Кувшиновский</v>
          </cell>
          <cell r="R28">
            <v>9388</v>
          </cell>
          <cell r="S28"/>
          <cell r="T28">
            <v>1.216827759878532</v>
          </cell>
          <cell r="U28">
            <v>1.9115039713041249</v>
          </cell>
          <cell r="V28">
            <v>15833</v>
          </cell>
          <cell r="W28">
            <v>59.293879871155184</v>
          </cell>
          <cell r="X28"/>
          <cell r="Y28">
            <v>0.44018981414234604</v>
          </cell>
          <cell r="Z28">
            <v>1.4551818081600332</v>
          </cell>
          <cell r="AA28">
            <v>1.683342889732079</v>
          </cell>
          <cell r="AB28" t="str">
            <v>Кувшиновский</v>
          </cell>
          <cell r="AC28">
            <v>341246</v>
          </cell>
          <cell r="AD28">
            <v>23816.72250139587</v>
          </cell>
          <cell r="AE28"/>
          <cell r="AF28">
            <v>0.87886491999892846</v>
          </cell>
          <cell r="AG28">
            <v>3.5186117222435618</v>
          </cell>
          <cell r="AH28">
            <v>314912</v>
          </cell>
          <cell r="AI28">
            <v>108.36233614470075</v>
          </cell>
          <cell r="AJ28"/>
          <cell r="AK28">
            <v>0.90114377715443839</v>
          </cell>
          <cell r="AL28">
            <v>3.966309091555928</v>
          </cell>
          <cell r="AM28">
            <v>3.7424604068997449</v>
          </cell>
          <cell r="AN28" t="str">
            <v>Кувшиновский</v>
          </cell>
          <cell r="AO28">
            <v>26625</v>
          </cell>
          <cell r="AP28"/>
          <cell r="AQ28">
            <v>1.2593798884380312</v>
          </cell>
          <cell r="AR28">
            <v>4.8168147641831851</v>
          </cell>
          <cell r="AS28">
            <v>22880.054832076767</v>
          </cell>
          <cell r="AT28">
            <v>116.36772811694924</v>
          </cell>
          <cell r="AU28"/>
          <cell r="AV28">
            <v>1.0598120096159465</v>
          </cell>
          <cell r="AW28">
            <v>2.9057627085231874</v>
          </cell>
          <cell r="AX28">
            <v>3.8612887363531865</v>
          </cell>
          <cell r="AY28" t="str">
            <v>Кувшиновский</v>
          </cell>
          <cell r="AZ28">
            <v>58.3</v>
          </cell>
          <cell r="BA28"/>
          <cell r="BB28">
            <v>1.2620998917581567</v>
          </cell>
          <cell r="BC28">
            <v>3.5248868778280542</v>
          </cell>
          <cell r="BD28">
            <v>58.665058303176522</v>
          </cell>
          <cell r="BE28">
            <v>99.37772446881425</v>
          </cell>
          <cell r="BF28"/>
          <cell r="BG28">
            <v>0.98814467168514608</v>
          </cell>
          <cell r="BH28">
            <v>2.5345018138389124</v>
          </cell>
          <cell r="BI28">
            <v>3.0296943458334833</v>
          </cell>
          <cell r="BJ28" t="str">
            <v>Кувшиновский</v>
          </cell>
          <cell r="BK28">
            <v>469</v>
          </cell>
          <cell r="BL28">
            <v>1633</v>
          </cell>
          <cell r="BM28">
            <v>1433</v>
          </cell>
          <cell r="BN28">
            <v>951</v>
          </cell>
          <cell r="BO28">
            <v>66.373534338358468</v>
          </cell>
          <cell r="BP28"/>
          <cell r="BQ28">
            <v>0.2148946576187413</v>
          </cell>
          <cell r="BR28">
            <v>1.0000000000000004</v>
          </cell>
          <cell r="BS28" t="str">
            <v>Кувшиновский</v>
          </cell>
          <cell r="BT28">
            <v>284.8</v>
          </cell>
          <cell r="BU28"/>
          <cell r="BV28">
            <v>1.0201095021235227</v>
          </cell>
          <cell r="BW28">
            <v>3.212765957446809</v>
          </cell>
          <cell r="BX28">
            <v>275.60000000000002</v>
          </cell>
          <cell r="BY28">
            <v>103.33817126269955</v>
          </cell>
          <cell r="BZ28"/>
          <cell r="CA28">
            <v>1.0210333720392251</v>
          </cell>
          <cell r="CB28">
            <v>4.4692638703148644</v>
          </cell>
          <cell r="CC28">
            <v>3.8410149138808367</v>
          </cell>
          <cell r="CD28" t="str">
            <v>Кувшиновский</v>
          </cell>
          <cell r="CE28">
            <v>155099</v>
          </cell>
          <cell r="CF28">
            <v>10824.888330541597</v>
          </cell>
          <cell r="CG28"/>
          <cell r="CH28">
            <v>0.26383872760224397</v>
          </cell>
          <cell r="CI28">
            <v>1.0000000000000004</v>
          </cell>
          <cell r="CJ28">
            <v>200534</v>
          </cell>
          <cell r="CK28">
            <v>77.342994205471399</v>
          </cell>
          <cell r="CL28"/>
          <cell r="CM28">
            <v>0.78144820096897705</v>
          </cell>
          <cell r="CN28">
            <v>1.0000000000000004</v>
          </cell>
          <cell r="CO28">
            <v>1.0000000000000004</v>
          </cell>
          <cell r="CP28" t="str">
            <v>Кувшиновский</v>
          </cell>
          <cell r="CQ28">
            <v>4.1741107574479184</v>
          </cell>
          <cell r="CR28">
            <v>1.683342889732079</v>
          </cell>
          <cell r="CS28">
            <v>3.7424604068997449</v>
          </cell>
          <cell r="CT28">
            <v>3.8612887363531865</v>
          </cell>
          <cell r="CU28">
            <v>3.0296943458334833</v>
          </cell>
          <cell r="CV28">
            <v>1.0000000000000004</v>
          </cell>
          <cell r="CW28">
            <v>3.8410149138808367</v>
          </cell>
          <cell r="CX28">
            <v>1.0000000000000004</v>
          </cell>
          <cell r="CY28">
            <v>22.331912050147249</v>
          </cell>
          <cell r="CZ28">
            <v>3</v>
          </cell>
        </row>
        <row r="29">
          <cell r="D29" t="str">
            <v>Максатихинский</v>
          </cell>
          <cell r="E29">
            <v>15064</v>
          </cell>
          <cell r="F29">
            <v>661230</v>
          </cell>
          <cell r="G29">
            <v>43894.715878916621</v>
          </cell>
          <cell r="H29"/>
          <cell r="I29">
            <v>0.45416157934181767</v>
          </cell>
          <cell r="J29">
            <v>1.3680240041190448</v>
          </cell>
          <cell r="K29">
            <v>602543</v>
          </cell>
          <cell r="L29">
            <v>109.73988578408512</v>
          </cell>
          <cell r="M29"/>
          <cell r="N29">
            <v>1.0422555445878505</v>
          </cell>
          <cell r="O29">
            <v>2.7877485858960749</v>
          </cell>
          <cell r="P29">
            <v>2.0778862950075601</v>
          </cell>
          <cell r="Q29" t="str">
            <v>Максатихинский</v>
          </cell>
          <cell r="R29">
            <v>494</v>
          </cell>
          <cell r="S29"/>
          <cell r="T29">
            <v>6.402992260119246E-2</v>
          </cell>
          <cell r="U29">
            <v>1</v>
          </cell>
          <cell r="V29">
            <v>1202</v>
          </cell>
          <cell r="W29">
            <v>41.098169717138106</v>
          </cell>
          <cell r="X29"/>
          <cell r="Y29">
            <v>0.30510730160834659</v>
          </cell>
          <cell r="Z29">
            <v>1.2478291569663411</v>
          </cell>
          <cell r="AA29">
            <v>1.1239145784831706</v>
          </cell>
          <cell r="AB29" t="str">
            <v>Максатихинский</v>
          </cell>
          <cell r="AC29">
            <v>360516</v>
          </cell>
          <cell r="AD29">
            <v>23932.288900690386</v>
          </cell>
          <cell r="AE29"/>
          <cell r="AF29">
            <v>0.88312945531711029</v>
          </cell>
          <cell r="AG29">
            <v>3.5308328365443895</v>
          </cell>
          <cell r="AH29">
            <v>246719</v>
          </cell>
          <cell r="AI29">
            <v>146.12413312310767</v>
          </cell>
          <cell r="AJ29"/>
          <cell r="AK29">
            <v>1.2151717833042928</v>
          </cell>
          <cell r="AL29">
            <v>5</v>
          </cell>
          <cell r="AM29">
            <v>4.2654164182721948</v>
          </cell>
          <cell r="AN29" t="str">
            <v>Максатихинский</v>
          </cell>
          <cell r="AO29">
            <v>20714</v>
          </cell>
          <cell r="AP29"/>
          <cell r="AQ29">
            <v>0.97978572804151653</v>
          </cell>
          <cell r="AR29">
            <v>2.7966507177033493</v>
          </cell>
          <cell r="AS29">
            <v>20378.374655647382</v>
          </cell>
          <cell r="AT29">
            <v>101.64696817103422</v>
          </cell>
          <cell r="AU29"/>
          <cell r="AV29">
            <v>0.92574358331071749</v>
          </cell>
          <cell r="AW29">
            <v>1.04271502602225</v>
          </cell>
          <cell r="AX29">
            <v>1.9196828718627996</v>
          </cell>
          <cell r="AY29" t="str">
            <v>Максатихинский</v>
          </cell>
          <cell r="AZ29">
            <v>52.8</v>
          </cell>
          <cell r="BA29"/>
          <cell r="BB29">
            <v>1.1430338642338023</v>
          </cell>
          <cell r="BC29">
            <v>3.0271493212669682</v>
          </cell>
          <cell r="BD29">
            <v>52.313013402507572</v>
          </cell>
          <cell r="BE29">
            <v>100.93090909090907</v>
          </cell>
          <cell r="BF29"/>
          <cell r="BG29">
            <v>1.0035884858464164</v>
          </cell>
          <cell r="BH29">
            <v>2.7343908449228334</v>
          </cell>
          <cell r="BI29">
            <v>2.8807700830949008</v>
          </cell>
          <cell r="BJ29" t="str">
            <v>Максатихинский</v>
          </cell>
          <cell r="BK29">
            <v>1861</v>
          </cell>
          <cell r="BL29">
            <v>2055</v>
          </cell>
          <cell r="BM29">
            <v>2149</v>
          </cell>
          <cell r="BN29">
            <v>1958</v>
          </cell>
          <cell r="BO29">
            <v>129.97875730217737</v>
          </cell>
          <cell r="BP29"/>
          <cell r="BQ29">
            <v>0.42082647589279598</v>
          </cell>
          <cell r="BR29">
            <v>1.3003770437597977</v>
          </cell>
          <cell r="BS29" t="str">
            <v>Максатихинский</v>
          </cell>
          <cell r="BT29">
            <v>308</v>
          </cell>
          <cell r="BU29"/>
          <cell r="BV29">
            <v>1.1032083098807759</v>
          </cell>
          <cell r="BW29">
            <v>3.682877406281662</v>
          </cell>
          <cell r="BX29">
            <v>304.39999999999998</v>
          </cell>
          <cell r="BY29">
            <v>101.1826544021025</v>
          </cell>
          <cell r="BZ29"/>
          <cell r="CA29">
            <v>0.99973577579022677</v>
          </cell>
          <cell r="CB29">
            <v>3.209609989968282</v>
          </cell>
          <cell r="CC29">
            <v>3.446243698124972</v>
          </cell>
          <cell r="CD29" t="str">
            <v>Максатихинский</v>
          </cell>
          <cell r="CE29">
            <v>219647</v>
          </cell>
          <cell r="CF29">
            <v>14580.921402018057</v>
          </cell>
          <cell r="CG29"/>
          <cell r="CH29">
            <v>0.35538581392315349</v>
          </cell>
          <cell r="CI29">
            <v>1.0516826780455979</v>
          </cell>
          <cell r="CJ29">
            <v>226741</v>
          </cell>
          <cell r="CK29">
            <v>96.871320140600943</v>
          </cell>
          <cell r="CL29"/>
          <cell r="CM29">
            <v>0.97875598982185874</v>
          </cell>
          <cell r="CN29">
            <v>2.0383183113107179</v>
          </cell>
          <cell r="CO29">
            <v>1.5450004946781579</v>
          </cell>
          <cell r="CP29" t="str">
            <v>Максатихинский</v>
          </cell>
          <cell r="CQ29">
            <v>2.0778862950075601</v>
          </cell>
          <cell r="CR29">
            <v>1.1239145784831706</v>
          </cell>
          <cell r="CS29">
            <v>4.2654164182721948</v>
          </cell>
          <cell r="CT29">
            <v>1.9196828718627996</v>
          </cell>
          <cell r="CU29">
            <v>2.8807700830949008</v>
          </cell>
          <cell r="CV29">
            <v>1.3003770437597977</v>
          </cell>
          <cell r="CW29">
            <v>3.446243698124972</v>
          </cell>
          <cell r="CX29">
            <v>1.5450004946781579</v>
          </cell>
          <cell r="CY29">
            <v>18.559291483283552</v>
          </cell>
          <cell r="CZ29">
            <v>9</v>
          </cell>
        </row>
        <row r="30">
          <cell r="D30" t="str">
            <v>Андреапольский</v>
          </cell>
          <cell r="E30">
            <v>11323</v>
          </cell>
          <cell r="F30">
            <v>82882</v>
          </cell>
          <cell r="G30">
            <v>7319.7915746710232</v>
          </cell>
          <cell r="H30"/>
          <cell r="I30">
            <v>7.5735040891386038E-2</v>
          </cell>
          <cell r="J30">
            <v>1.0613709179040658</v>
          </cell>
          <cell r="K30">
            <v>82806</v>
          </cell>
          <cell r="L30">
            <v>100.09178078883171</v>
          </cell>
          <cell r="M30"/>
          <cell r="N30">
            <v>0.95062258129268629</v>
          </cell>
          <cell r="O30">
            <v>2.6305734080780701</v>
          </cell>
          <cell r="P30">
            <v>1.8459721629910679</v>
          </cell>
          <cell r="Q30" t="str">
            <v>Андреапольский</v>
          </cell>
          <cell r="R30">
            <v>39524</v>
          </cell>
          <cell r="S30"/>
          <cell r="T30">
            <v>5.1229122690071476</v>
          </cell>
          <cell r="U30">
            <v>5</v>
          </cell>
          <cell r="V30">
            <v>15024</v>
          </cell>
          <cell r="W30">
            <v>263.0724174653887</v>
          </cell>
          <cell r="X30"/>
          <cell r="Y30">
            <v>1.9530143549672054</v>
          </cell>
          <cell r="Z30">
            <v>3.7773786154777915</v>
          </cell>
          <cell r="AA30">
            <v>4.388689307738896</v>
          </cell>
          <cell r="AB30" t="str">
            <v>Андреапольский</v>
          </cell>
          <cell r="AC30">
            <v>339108</v>
          </cell>
          <cell r="AD30">
            <v>29948.600194294799</v>
          </cell>
          <cell r="AE30"/>
          <cell r="AF30">
            <v>1.1051383796530425</v>
          </cell>
          <cell r="AG30">
            <v>4.1670560678412363</v>
          </cell>
          <cell r="AH30">
            <v>233904</v>
          </cell>
          <cell r="AI30">
            <v>144.97742663656885</v>
          </cell>
          <cell r="AJ30"/>
          <cell r="AK30">
            <v>1.2056357447568475</v>
          </cell>
          <cell r="AL30">
            <v>4.9686100724902786</v>
          </cell>
          <cell r="AM30">
            <v>4.5678330701657579</v>
          </cell>
          <cell r="AN30" t="str">
            <v>Андреапольский</v>
          </cell>
          <cell r="AO30">
            <v>24092</v>
          </cell>
          <cell r="AP30"/>
          <cell r="AQ30">
            <v>1.1395673341689783</v>
          </cell>
          <cell r="AR30">
            <v>3.9511278195488719</v>
          </cell>
          <cell r="AS30">
            <v>22134.673584089924</v>
          </cell>
          <cell r="AT30">
            <v>108.84280677767471</v>
          </cell>
          <cell r="AU30"/>
          <cell r="AV30">
            <v>0.99127924597237338</v>
          </cell>
          <cell r="AW30">
            <v>1.9534146426865742</v>
          </cell>
          <cell r="AX30">
            <v>2.9522712311177228</v>
          </cell>
          <cell r="AY30" t="str">
            <v>Андреапольский</v>
          </cell>
          <cell r="AZ30">
            <v>38.9</v>
          </cell>
          <cell r="BA30"/>
          <cell r="BB30">
            <v>0.84212154012679752</v>
          </cell>
          <cell r="BC30">
            <v>1.7692307692307687</v>
          </cell>
          <cell r="BD30">
            <v>38.055281342546891</v>
          </cell>
          <cell r="BE30">
            <v>102.21971465629052</v>
          </cell>
          <cell r="BF30"/>
          <cell r="BG30">
            <v>1.0164034940293567</v>
          </cell>
          <cell r="BH30">
            <v>2.9002552837377178</v>
          </cell>
          <cell r="BI30">
            <v>2.3347430264842433</v>
          </cell>
          <cell r="BJ30" t="str">
            <v>Андреапольский</v>
          </cell>
          <cell r="BK30">
            <v>2734</v>
          </cell>
          <cell r="BL30">
            <v>4159</v>
          </cell>
          <cell r="BM30">
            <v>1747</v>
          </cell>
          <cell r="BN30">
            <v>2240.5</v>
          </cell>
          <cell r="BO30">
            <v>197.87158880155437</v>
          </cell>
          <cell r="BP30"/>
          <cell r="BQ30">
            <v>0.64064009475855832</v>
          </cell>
          <cell r="BR30">
            <v>1.6210024117404354</v>
          </cell>
          <cell r="BS30" t="str">
            <v>Андреапольский</v>
          </cell>
          <cell r="BT30">
            <v>224.3</v>
          </cell>
          <cell r="BU30"/>
          <cell r="BV30">
            <v>0.80340786982551315</v>
          </cell>
          <cell r="BW30">
            <v>1.9868287740628174</v>
          </cell>
          <cell r="BX30">
            <v>223</v>
          </cell>
          <cell r="BY30">
            <v>100.58295964125561</v>
          </cell>
          <cell r="BZ30"/>
          <cell r="CA30">
            <v>0.99381048839274433</v>
          </cell>
          <cell r="CB30">
            <v>2.8591567662736828</v>
          </cell>
          <cell r="CC30">
            <v>2.4229927701682499</v>
          </cell>
          <cell r="CD30" t="str">
            <v>Андреапольский</v>
          </cell>
          <cell r="CE30">
            <v>223596</v>
          </cell>
          <cell r="CF30">
            <v>19747.063499072683</v>
          </cell>
          <cell r="CG30"/>
          <cell r="CH30">
            <v>0.48130197267498104</v>
          </cell>
          <cell r="CI30">
            <v>1.1227683297581703</v>
          </cell>
          <cell r="CJ30">
            <v>215303</v>
          </cell>
          <cell r="CK30">
            <v>103.85178097843504</v>
          </cell>
          <cell r="CL30"/>
          <cell r="CM30">
            <v>1.0492842725667484</v>
          </cell>
          <cell r="CN30">
            <v>2.4094684208176549</v>
          </cell>
          <cell r="CO30">
            <v>1.7661183752879126</v>
          </cell>
          <cell r="CP30" t="str">
            <v>Андреапольский</v>
          </cell>
          <cell r="CQ30">
            <v>1.8459721629910679</v>
          </cell>
          <cell r="CR30">
            <v>4.388689307738896</v>
          </cell>
          <cell r="CS30">
            <v>4.5678330701657579</v>
          </cell>
          <cell r="CT30">
            <v>2.9522712311177228</v>
          </cell>
          <cell r="CU30">
            <v>2.3347430264842433</v>
          </cell>
          <cell r="CV30">
            <v>1.6210024117404354</v>
          </cell>
          <cell r="CW30">
            <v>2.4229927701682499</v>
          </cell>
          <cell r="CX30">
            <v>1.7661183752879126</v>
          </cell>
          <cell r="CY30">
            <v>21.899622355694287</v>
          </cell>
          <cell r="CZ30">
            <v>4</v>
          </cell>
        </row>
        <row r="31">
          <cell r="D31" t="str">
            <v>Весьегонский</v>
          </cell>
          <cell r="E31">
            <v>11488</v>
          </cell>
          <cell r="F31">
            <v>73440</v>
          </cell>
          <cell r="G31">
            <v>6392.7576601671308</v>
          </cell>
          <cell r="H31"/>
          <cell r="I31">
            <v>6.6143380977789462E-2</v>
          </cell>
          <cell r="J31">
            <v>1.0535984394556119</v>
          </cell>
          <cell r="K31">
            <v>201964</v>
          </cell>
          <cell r="L31">
            <v>36.362916163276623</v>
          </cell>
          <cell r="M31"/>
          <cell r="N31">
            <v>0.34535712077490194</v>
          </cell>
          <cell r="O31">
            <v>1.5923803500019953</v>
          </cell>
          <cell r="P31">
            <v>1.3229893947288036</v>
          </cell>
          <cell r="Q31" t="str">
            <v>Весьегонский</v>
          </cell>
          <cell r="R31">
            <v>3919</v>
          </cell>
          <cell r="S31"/>
          <cell r="T31">
            <v>0.50796207828759765</v>
          </cell>
          <cell r="U31">
            <v>1.3510120420189597</v>
          </cell>
          <cell r="V31">
            <v>6094</v>
          </cell>
          <cell r="W31">
            <v>64.309156547423697</v>
          </cell>
          <cell r="X31"/>
          <cell r="Y31">
            <v>0.47742255574731984</v>
          </cell>
          <cell r="Z31">
            <v>1.5123343406246468</v>
          </cell>
          <cell r="AA31">
            <v>1.4316731913218033</v>
          </cell>
          <cell r="AB31" t="str">
            <v>Весьегонский</v>
          </cell>
          <cell r="AC31">
            <v>274608</v>
          </cell>
          <cell r="AD31">
            <v>23903.89972144847</v>
          </cell>
          <cell r="AE31"/>
          <cell r="AF31">
            <v>0.88208186139473832</v>
          </cell>
          <cell r="AG31">
            <v>3.5278306888047339</v>
          </cell>
          <cell r="AH31">
            <v>236859</v>
          </cell>
          <cell r="AI31">
            <v>115.93732980380733</v>
          </cell>
          <cell r="AJ31"/>
          <cell r="AK31">
            <v>0.9641376054599945</v>
          </cell>
          <cell r="AL31">
            <v>4.1736668632588341</v>
          </cell>
          <cell r="AM31">
            <v>3.850748776031784</v>
          </cell>
          <cell r="AN31" t="str">
            <v>Весьегонский</v>
          </cell>
          <cell r="AO31">
            <v>17916</v>
          </cell>
          <cell r="AP31"/>
          <cell r="AQ31">
            <v>0.84743850070444193</v>
          </cell>
          <cell r="AR31">
            <v>1.8403964456596036</v>
          </cell>
          <cell r="AS31">
            <v>16155.778164924506</v>
          </cell>
          <cell r="AT31">
            <v>110.89530827364959</v>
          </cell>
          <cell r="AU31"/>
          <cell r="AV31">
            <v>1.0099722785716068</v>
          </cell>
          <cell r="AW31">
            <v>2.2131776012196225</v>
          </cell>
          <cell r="AX31">
            <v>2.026787023439613</v>
          </cell>
          <cell r="AY31" t="str">
            <v>Весьегонский</v>
          </cell>
          <cell r="AZ31">
            <v>36.1</v>
          </cell>
          <cell r="BA31"/>
          <cell r="BB31">
            <v>0.7815061079325808</v>
          </cell>
          <cell r="BC31">
            <v>1.5158371040723981</v>
          </cell>
          <cell r="BD31">
            <v>36.96072118480361</v>
          </cell>
          <cell r="BE31">
            <v>97.671254355400691</v>
          </cell>
          <cell r="BF31"/>
          <cell r="BG31">
            <v>0.97117669059106582</v>
          </cell>
          <cell r="BH31">
            <v>2.3148855153696086</v>
          </cell>
          <cell r="BI31">
            <v>1.9153613097210034</v>
          </cell>
          <cell r="BJ31" t="str">
            <v>Весьегонский</v>
          </cell>
          <cell r="BK31">
            <v>3404</v>
          </cell>
          <cell r="BL31">
            <v>3216</v>
          </cell>
          <cell r="BM31">
            <v>3029</v>
          </cell>
          <cell r="BN31">
            <v>3122.5</v>
          </cell>
          <cell r="BO31">
            <v>271.80536211699166</v>
          </cell>
          <cell r="BP31"/>
          <cell r="BQ31">
            <v>0.88001220385988999</v>
          </cell>
          <cell r="BR31">
            <v>1.970156258353486</v>
          </cell>
          <cell r="BS31" t="str">
            <v>Весьегонский</v>
          </cell>
          <cell r="BT31">
            <v>254.2</v>
          </cell>
          <cell r="BU31"/>
          <cell r="BV31">
            <v>0.91050504016783507</v>
          </cell>
          <cell r="BW31">
            <v>2.5927051671732522</v>
          </cell>
          <cell r="BX31">
            <v>247.9</v>
          </cell>
          <cell r="BY31">
            <v>102.54134731746672</v>
          </cell>
          <cell r="BZ31"/>
          <cell r="CA31">
            <v>1.0131603486464029</v>
          </cell>
          <cell r="CB31">
            <v>4.0036111106850409</v>
          </cell>
          <cell r="CC31">
            <v>3.2981581389291463</v>
          </cell>
          <cell r="CD31" t="str">
            <v>Весьегонский</v>
          </cell>
          <cell r="CE31">
            <v>294348</v>
          </cell>
          <cell r="CF31">
            <v>25622.214484679665</v>
          </cell>
          <cell r="CG31"/>
          <cell r="CH31">
            <v>0.62449904900325581</v>
          </cell>
          <cell r="CI31">
            <v>1.2036098801599193</v>
          </cell>
          <cell r="CJ31">
            <v>295845</v>
          </cell>
          <cell r="CK31">
            <v>99.493991786239405</v>
          </cell>
          <cell r="CL31"/>
          <cell r="CM31">
            <v>1.0052546024017106</v>
          </cell>
          <cell r="CN31">
            <v>2.177765389532774</v>
          </cell>
          <cell r="CO31">
            <v>1.6906876348463467</v>
          </cell>
          <cell r="CP31" t="str">
            <v>Весьегонский</v>
          </cell>
          <cell r="CQ31">
            <v>1.3229893947288036</v>
          </cell>
          <cell r="CR31">
            <v>1.4316731913218033</v>
          </cell>
          <cell r="CS31">
            <v>3.850748776031784</v>
          </cell>
          <cell r="CT31">
            <v>2.026787023439613</v>
          </cell>
          <cell r="CU31">
            <v>1.9153613097210034</v>
          </cell>
          <cell r="CV31">
            <v>1.970156258353486</v>
          </cell>
          <cell r="CW31">
            <v>3.2981581389291463</v>
          </cell>
          <cell r="CX31">
            <v>1.6906876348463467</v>
          </cell>
          <cell r="CY31">
            <v>17.506561727371988</v>
          </cell>
          <cell r="CZ31">
            <v>10</v>
          </cell>
        </row>
        <row r="32">
          <cell r="D32" t="str">
            <v>Зубцовский</v>
          </cell>
          <cell r="E32">
            <v>16283</v>
          </cell>
          <cell r="F32">
            <v>1193417</v>
          </cell>
          <cell r="G32">
            <v>73292.206595836149</v>
          </cell>
          <cell r="H32"/>
          <cell r="I32">
            <v>0.75832599971332326</v>
          </cell>
          <cell r="J32">
            <v>1.614499736517844</v>
          </cell>
          <cell r="K32">
            <v>1178568</v>
          </cell>
          <cell r="L32">
            <v>101.25991881673353</v>
          </cell>
          <cell r="M32"/>
          <cell r="N32">
            <v>0.96171698263751759</v>
          </cell>
          <cell r="O32">
            <v>2.6496032903546176</v>
          </cell>
          <cell r="P32">
            <v>2.132051513436231</v>
          </cell>
          <cell r="Q32" t="str">
            <v>Зубцовский</v>
          </cell>
          <cell r="R32">
            <v>6777</v>
          </cell>
          <cell r="S32"/>
          <cell r="T32">
            <v>0.87840239973336298</v>
          </cell>
          <cell r="U32">
            <v>1.6439149372277737</v>
          </cell>
          <cell r="V32">
            <v>3612</v>
          </cell>
          <cell r="W32">
            <v>187.62458471760797</v>
          </cell>
          <cell r="X32"/>
          <cell r="Y32">
            <v>1.3928997605629219</v>
          </cell>
          <cell r="Z32">
            <v>2.9175985896008245</v>
          </cell>
          <cell r="AA32">
            <v>2.2807567634142991</v>
          </cell>
          <cell r="AB32" t="str">
            <v>Зубцовский</v>
          </cell>
          <cell r="AC32">
            <v>585158</v>
          </cell>
          <cell r="AD32">
            <v>35936.743843272125</v>
          </cell>
          <cell r="AE32"/>
          <cell r="AF32">
            <v>1.326107884953031</v>
          </cell>
          <cell r="AG32">
            <v>4.8003005786217896</v>
          </cell>
          <cell r="AH32">
            <v>527945</v>
          </cell>
          <cell r="AI32">
            <v>110.83692430082679</v>
          </cell>
          <cell r="AJ32"/>
          <cell r="AK32">
            <v>0.92172251140150474</v>
          </cell>
          <cell r="AL32">
            <v>4.034048433531459</v>
          </cell>
          <cell r="AM32">
            <v>4.4171745060766243</v>
          </cell>
          <cell r="AN32" t="str">
            <v>Зубцовский</v>
          </cell>
          <cell r="AO32">
            <v>27161</v>
          </cell>
          <cell r="AP32"/>
          <cell r="AQ32">
            <v>1.2847330384925959</v>
          </cell>
          <cell r="AR32">
            <v>5</v>
          </cell>
          <cell r="AS32">
            <v>25681.952662721895</v>
          </cell>
          <cell r="AT32">
            <v>105.7590922181902</v>
          </cell>
          <cell r="AU32"/>
          <cell r="AV32">
            <v>0.96319450308657306</v>
          </cell>
          <cell r="AW32">
            <v>1.5631421781772761</v>
          </cell>
          <cell r="AX32">
            <v>3.2815710890886383</v>
          </cell>
          <cell r="AY32" t="str">
            <v>Зубцовский</v>
          </cell>
          <cell r="AZ32">
            <v>50.4</v>
          </cell>
          <cell r="BA32"/>
          <cell r="BB32">
            <v>1.0910777794959023</v>
          </cell>
          <cell r="BC32">
            <v>2.8099547511312224</v>
          </cell>
          <cell r="BD32">
            <v>48.703170028818441</v>
          </cell>
          <cell r="BE32">
            <v>103.48402366863905</v>
          </cell>
          <cell r="BF32"/>
          <cell r="BG32">
            <v>1.0289749251080365</v>
          </cell>
          <cell r="BH32">
            <v>3.0629671081235204</v>
          </cell>
          <cell r="BI32">
            <v>2.9364609296273714</v>
          </cell>
          <cell r="BJ32" t="str">
            <v>Зубцовский</v>
          </cell>
          <cell r="BK32">
            <v>14151</v>
          </cell>
          <cell r="BL32">
            <v>15233</v>
          </cell>
          <cell r="BM32">
            <v>11744</v>
          </cell>
          <cell r="BN32">
            <v>12947.5</v>
          </cell>
          <cell r="BO32">
            <v>795.15445556715588</v>
          </cell>
          <cell r="BP32"/>
          <cell r="BQ32">
            <v>2.5744364253986873</v>
          </cell>
          <cell r="BR32">
            <v>4.4416836930478514</v>
          </cell>
          <cell r="BS32" t="str">
            <v>Зубцовский</v>
          </cell>
          <cell r="BT32">
            <v>278.8</v>
          </cell>
          <cell r="BU32"/>
          <cell r="BV32">
            <v>0.99861843115181925</v>
          </cell>
          <cell r="BW32">
            <v>3.0911854103343472</v>
          </cell>
          <cell r="BX32">
            <v>273.2</v>
          </cell>
          <cell r="BY32">
            <v>102.04978038067351</v>
          </cell>
          <cell r="BZ32"/>
          <cell r="CA32">
            <v>1.008303418811821</v>
          </cell>
          <cell r="CB32">
            <v>3.7163462737910646</v>
          </cell>
          <cell r="CC32">
            <v>3.4037658420627057</v>
          </cell>
          <cell r="CD32" t="str">
            <v>Зубцовский</v>
          </cell>
          <cell r="CE32">
            <v>462323</v>
          </cell>
          <cell r="CF32">
            <v>28392.986550389978</v>
          </cell>
          <cell r="CG32"/>
          <cell r="CH32">
            <v>0.69203202984983736</v>
          </cell>
          <cell r="CI32">
            <v>1.2417354551707778</v>
          </cell>
          <cell r="CJ32">
            <v>480532</v>
          </cell>
          <cell r="CK32">
            <v>96.210658187175881</v>
          </cell>
          <cell r="CL32"/>
          <cell r="CM32">
            <v>0.97208087851725722</v>
          </cell>
          <cell r="CN32">
            <v>2.0031910092518377</v>
          </cell>
          <cell r="CO32">
            <v>1.6224632322113077</v>
          </cell>
          <cell r="CP32" t="str">
            <v>Зубцовский</v>
          </cell>
          <cell r="CQ32">
            <v>2.132051513436231</v>
          </cell>
          <cell r="CR32">
            <v>2.2807567634142991</v>
          </cell>
          <cell r="CS32">
            <v>4.4171745060766243</v>
          </cell>
          <cell r="CT32">
            <v>3.2815710890886383</v>
          </cell>
          <cell r="CU32">
            <v>2.9364609296273714</v>
          </cell>
          <cell r="CV32">
            <v>4.4416836930478514</v>
          </cell>
          <cell r="CW32">
            <v>3.4037658420627057</v>
          </cell>
          <cell r="CX32">
            <v>1.6224632322113077</v>
          </cell>
          <cell r="CY32">
            <v>24.515927568965026</v>
          </cell>
          <cell r="CZ32">
            <v>2</v>
          </cell>
        </row>
        <row r="33">
          <cell r="D33" t="str">
            <v>Селижаровский</v>
          </cell>
          <cell r="E33">
            <v>12125</v>
          </cell>
          <cell r="F33">
            <v>1110421</v>
          </cell>
          <cell r="G33">
            <v>91581.113402061863</v>
          </cell>
          <cell r="H33"/>
          <cell r="I33">
            <v>0.94755421621353209</v>
          </cell>
          <cell r="J33">
            <v>1.7678383919576928</v>
          </cell>
          <cell r="K33">
            <v>882760</v>
          </cell>
          <cell r="L33">
            <v>125.78968235987131</v>
          </cell>
          <cell r="M33"/>
          <cell r="N33">
            <v>1.1946886307998485</v>
          </cell>
          <cell r="O33">
            <v>3.0492123274269831</v>
          </cell>
          <cell r="P33">
            <v>2.4085253596923382</v>
          </cell>
          <cell r="Q33" t="str">
            <v>Селижаровский</v>
          </cell>
          <cell r="R33">
            <v>1407</v>
          </cell>
          <cell r="S33"/>
          <cell r="T33">
            <v>0.18236862570825466</v>
          </cell>
          <cell r="U33">
            <v>1.0935690494491412</v>
          </cell>
          <cell r="V33">
            <v>1220</v>
          </cell>
          <cell r="W33">
            <v>115.32786885245902</v>
          </cell>
          <cell r="X33"/>
          <cell r="Y33">
            <v>0.85617863539898165</v>
          </cell>
          <cell r="Z33">
            <v>2.093727711226443</v>
          </cell>
          <cell r="AA33">
            <v>1.5936483803377921</v>
          </cell>
          <cell r="AB33" t="str">
            <v>Селижаровский</v>
          </cell>
          <cell r="AC33" t="str">
            <v>***</v>
          </cell>
          <cell r="AD33" t="str">
            <v>***</v>
          </cell>
          <cell r="AE33"/>
          <cell r="AF33">
            <v>0</v>
          </cell>
          <cell r="AG33">
            <v>1</v>
          </cell>
          <cell r="AH33" t="str">
            <v>***</v>
          </cell>
          <cell r="AI33" t="str">
            <v>***</v>
          </cell>
          <cell r="AJ33"/>
          <cell r="AK33">
            <v>0</v>
          </cell>
          <cell r="AL33">
            <v>1.0000000000000004</v>
          </cell>
          <cell r="AM33">
            <v>1.0000000000000002</v>
          </cell>
          <cell r="AN33" t="str">
            <v>Селижаровский</v>
          </cell>
          <cell r="AO33">
            <v>19672</v>
          </cell>
          <cell r="AP33"/>
          <cell r="AQ33">
            <v>0.93049844752499344</v>
          </cell>
          <cell r="AR33">
            <v>2.440533151059467</v>
          </cell>
          <cell r="AS33">
            <v>18161.241319444445</v>
          </cell>
          <cell r="AT33">
            <v>108.31858711627851</v>
          </cell>
          <cell r="AU33"/>
          <cell r="AV33">
            <v>0.98650494727448912</v>
          </cell>
          <cell r="AW33">
            <v>1.887069818854525</v>
          </cell>
          <cell r="AX33">
            <v>2.1638014849569958</v>
          </cell>
          <cell r="AY33" t="str">
            <v>Селижаровский</v>
          </cell>
          <cell r="AZ33">
            <v>47.1</v>
          </cell>
          <cell r="BA33"/>
          <cell r="BB33">
            <v>1.0196381629812896</v>
          </cell>
          <cell r="BC33">
            <v>2.5113122171945701</v>
          </cell>
          <cell r="BD33">
            <v>44.859813084112147</v>
          </cell>
          <cell r="BE33">
            <v>104.99375000000002</v>
          </cell>
          <cell r="BF33"/>
          <cell r="BG33">
            <v>1.043986619509484</v>
          </cell>
          <cell r="BH33">
            <v>3.2572632203079257</v>
          </cell>
          <cell r="BI33">
            <v>2.8842877187512479</v>
          </cell>
          <cell r="BJ33" t="str">
            <v>Селижаровский</v>
          </cell>
          <cell r="BK33">
            <v>5324</v>
          </cell>
          <cell r="BL33">
            <v>7072</v>
          </cell>
          <cell r="BM33">
            <v>7901</v>
          </cell>
          <cell r="BN33">
            <v>6198</v>
          </cell>
          <cell r="BO33">
            <v>511.17525773195871</v>
          </cell>
          <cell r="BP33"/>
          <cell r="BQ33">
            <v>1.6550095318639297</v>
          </cell>
          <cell r="BR33">
            <v>3.1005857774955752</v>
          </cell>
          <cell r="BS33" t="str">
            <v>Селижаровский</v>
          </cell>
          <cell r="BT33">
            <v>307.60000000000002</v>
          </cell>
          <cell r="BU33"/>
          <cell r="BV33">
            <v>1.1017755718159956</v>
          </cell>
          <cell r="BW33">
            <v>3.6747720364741641</v>
          </cell>
          <cell r="BX33">
            <v>300.60000000000002</v>
          </cell>
          <cell r="BY33">
            <v>102.32867598137059</v>
          </cell>
          <cell r="BZ33"/>
          <cell r="CA33">
            <v>1.0110590483352304</v>
          </cell>
          <cell r="CB33">
            <v>3.8793289588498818</v>
          </cell>
          <cell r="CC33">
            <v>3.7770504976620227</v>
          </cell>
          <cell r="CD33" t="str">
            <v>Селижаровский</v>
          </cell>
          <cell r="CE33">
            <v>208440</v>
          </cell>
          <cell r="CF33">
            <v>17190.927835051545</v>
          </cell>
          <cell r="CG33"/>
          <cell r="CH33">
            <v>0.41900039869280287</v>
          </cell>
          <cell r="CI33">
            <v>1.0875961323758552</v>
          </cell>
          <cell r="CJ33">
            <v>209052</v>
          </cell>
          <cell r="CK33">
            <v>99.70724987084553</v>
          </cell>
          <cell r="CL33"/>
          <cell r="CM33">
            <v>1.0074092920186501</v>
          </cell>
          <cell r="CN33">
            <v>2.189104291547066</v>
          </cell>
          <cell r="CO33">
            <v>1.6383502119614606</v>
          </cell>
          <cell r="CP33" t="str">
            <v>Селижаровский</v>
          </cell>
          <cell r="CQ33">
            <v>2.4085253596923382</v>
          </cell>
          <cell r="CR33">
            <v>1.5936483803377921</v>
          </cell>
          <cell r="CS33">
            <v>1.0000000000000002</v>
          </cell>
          <cell r="CT33">
            <v>2.1638014849569958</v>
          </cell>
          <cell r="CU33">
            <v>2.8842877187512479</v>
          </cell>
          <cell r="CV33">
            <v>3.1005857774955752</v>
          </cell>
          <cell r="CW33">
            <v>3.7770504976620227</v>
          </cell>
          <cell r="CX33">
            <v>1.6383502119614606</v>
          </cell>
          <cell r="CY33">
            <v>18.566249430857432</v>
          </cell>
          <cell r="CZ33">
            <v>8</v>
          </cell>
        </row>
        <row r="34">
          <cell r="D34" t="str">
            <v>Спировский</v>
          </cell>
          <cell r="E34">
            <v>11354</v>
          </cell>
          <cell r="F34">
            <v>136487</v>
          </cell>
          <cell r="G34">
            <v>12021.049850273032</v>
          </cell>
          <cell r="H34"/>
          <cell r="I34">
            <v>0.12437713460560319</v>
          </cell>
          <cell r="J34">
            <v>1.1007874139524176</v>
          </cell>
          <cell r="K34">
            <v>55587</v>
          </cell>
          <cell r="L34">
            <v>245.5376257038516</v>
          </cell>
          <cell r="M34"/>
          <cell r="N34">
            <v>2.3319957913778793</v>
          </cell>
          <cell r="O34">
            <v>5</v>
          </cell>
          <cell r="P34">
            <v>3.0503937069762088</v>
          </cell>
          <cell r="Q34" t="str">
            <v>Спировский</v>
          </cell>
          <cell r="R34">
            <v>2348</v>
          </cell>
          <cell r="S34"/>
          <cell r="T34">
            <v>0.30433655519757064</v>
          </cell>
          <cell r="U34">
            <v>1.1900076863950808</v>
          </cell>
          <cell r="V34">
            <v>1471</v>
          </cell>
          <cell r="W34">
            <v>159.61930659415364</v>
          </cell>
          <cell r="X34"/>
          <cell r="Y34">
            <v>1.1849923306737686</v>
          </cell>
          <cell r="Z34">
            <v>2.5984591541425739</v>
          </cell>
          <cell r="AA34">
            <v>1.8942334202688274</v>
          </cell>
          <cell r="AB34" t="str">
            <v>Спировский</v>
          </cell>
          <cell r="AC34">
            <v>134938</v>
          </cell>
          <cell r="AD34">
            <v>11884.622159591334</v>
          </cell>
          <cell r="AE34"/>
          <cell r="AF34">
            <v>0.4385564597687428</v>
          </cell>
          <cell r="AG34">
            <v>2.2567954588977557</v>
          </cell>
          <cell r="AH34" t="str">
            <v>***</v>
          </cell>
          <cell r="AI34" t="str">
            <v>***</v>
          </cell>
          <cell r="AJ34"/>
          <cell r="AK34">
            <v>0</v>
          </cell>
          <cell r="AL34">
            <v>1.0000000000000004</v>
          </cell>
          <cell r="AM34">
            <v>1.6283977294488781</v>
          </cell>
          <cell r="AN34" t="str">
            <v>Спировский</v>
          </cell>
          <cell r="AO34">
            <v>19272</v>
          </cell>
          <cell r="AP34"/>
          <cell r="AQ34">
            <v>0.91157818629024367</v>
          </cell>
          <cell r="AR34">
            <v>2.3038277511961724</v>
          </cell>
          <cell r="AS34">
            <v>17278.439153439154</v>
          </cell>
          <cell r="AT34">
            <v>111.53785263157894</v>
          </cell>
          <cell r="AU34"/>
          <cell r="AV34">
            <v>1.0158242122499899</v>
          </cell>
          <cell r="AW34">
            <v>2.2944975046310314</v>
          </cell>
          <cell r="AX34">
            <v>2.2991626279136019</v>
          </cell>
          <cell r="AY34" t="str">
            <v>Спировский</v>
          </cell>
          <cell r="AZ34">
            <v>35.799999999999997</v>
          </cell>
          <cell r="BA34"/>
          <cell r="BB34">
            <v>0.77501159734034319</v>
          </cell>
          <cell r="BC34">
            <v>1.4886877828054295</v>
          </cell>
          <cell r="BD34">
            <v>40.935672514619881</v>
          </cell>
          <cell r="BE34">
            <v>87.454285714285703</v>
          </cell>
          <cell r="BF34"/>
          <cell r="BG34">
            <v>0.86958608588105168</v>
          </cell>
          <cell r="BH34">
            <v>1.0000000000000004</v>
          </cell>
          <cell r="BI34">
            <v>1.244343891402715</v>
          </cell>
          <cell r="BJ34" t="str">
            <v>Спировский</v>
          </cell>
          <cell r="BK34">
            <v>844</v>
          </cell>
          <cell r="BL34">
            <v>1478</v>
          </cell>
          <cell r="BM34">
            <v>737</v>
          </cell>
          <cell r="BN34">
            <v>790.5</v>
          </cell>
          <cell r="BO34">
            <v>69.623040338206792</v>
          </cell>
          <cell r="BP34"/>
          <cell r="BQ34">
            <v>0.22541543952719981</v>
          </cell>
          <cell r="BR34">
            <v>1.0153458625004648</v>
          </cell>
          <cell r="BS34" t="str">
            <v>Спировский</v>
          </cell>
          <cell r="BT34">
            <v>263.3</v>
          </cell>
          <cell r="BU34"/>
          <cell r="BV34">
            <v>0.94309983114158535</v>
          </cell>
          <cell r="BW34">
            <v>2.77710233029382</v>
          </cell>
          <cell r="BX34">
            <v>259.39999999999998</v>
          </cell>
          <cell r="BY34">
            <v>101.5034695451041</v>
          </cell>
          <cell r="BZ34"/>
          <cell r="CA34">
            <v>1.002905591582955</v>
          </cell>
          <cell r="CB34">
            <v>3.3970898687589131</v>
          </cell>
          <cell r="CC34">
            <v>3.0870960995263665</v>
          </cell>
          <cell r="CD34" t="str">
            <v>Спировский</v>
          </cell>
          <cell r="CE34">
            <v>189869</v>
          </cell>
          <cell r="CF34">
            <v>16722.652809582527</v>
          </cell>
          <cell r="CG34"/>
          <cell r="CH34">
            <v>0.40758697038619673</v>
          </cell>
          <cell r="CI34">
            <v>1.0811527100423572</v>
          </cell>
          <cell r="CJ34">
            <v>183298</v>
          </cell>
          <cell r="CK34">
            <v>103.58487272092441</v>
          </cell>
          <cell r="CL34"/>
          <cell r="CM34">
            <v>1.0465875192305465</v>
          </cell>
          <cell r="CN34">
            <v>2.3952769467438437</v>
          </cell>
          <cell r="CO34">
            <v>1.7382148283931005</v>
          </cell>
          <cell r="CP34" t="str">
            <v>Спировский</v>
          </cell>
          <cell r="CQ34">
            <v>3.0503937069762088</v>
          </cell>
          <cell r="CR34">
            <v>1.8942334202688274</v>
          </cell>
          <cell r="CS34">
            <v>1.6283977294488781</v>
          </cell>
          <cell r="CT34">
            <v>2.2991626279136019</v>
          </cell>
          <cell r="CU34">
            <v>1.244343891402715</v>
          </cell>
          <cell r="CV34">
            <v>1.0153458625004648</v>
          </cell>
          <cell r="CW34">
            <v>3.0870960995263665</v>
          </cell>
          <cell r="CX34">
            <v>1.7382148283931005</v>
          </cell>
          <cell r="CY34">
            <v>15.957188166430161</v>
          </cell>
          <cell r="CZ34">
            <v>11</v>
          </cell>
        </row>
        <row r="35">
          <cell r="D35" t="str">
            <v>Краснохолмский</v>
          </cell>
          <cell r="E35">
            <v>10508</v>
          </cell>
          <cell r="F35">
            <v>1613</v>
          </cell>
          <cell r="G35">
            <v>153.50209364293872</v>
          </cell>
          <cell r="H35"/>
          <cell r="I35">
            <v>1.5882265526780141E-3</v>
          </cell>
          <cell r="J35">
            <v>1.0012869989932036</v>
          </cell>
          <cell r="K35">
            <v>2383</v>
          </cell>
          <cell r="L35">
            <v>67.687788501888377</v>
          </cell>
          <cell r="M35"/>
          <cell r="N35">
            <v>0.64286537536395039</v>
          </cell>
          <cell r="O35">
            <v>2.1026870249780476</v>
          </cell>
          <cell r="P35">
            <v>1.5519870119856256</v>
          </cell>
          <cell r="Q35" t="str">
            <v>Краснохолмский</v>
          </cell>
          <cell r="R35">
            <v>760</v>
          </cell>
          <cell r="S35"/>
          <cell r="T35">
            <v>9.8507573232603785E-2</v>
          </cell>
          <cell r="U35">
            <v>1.0272610812195748</v>
          </cell>
          <cell r="V35">
            <v>733</v>
          </cell>
          <cell r="W35">
            <v>103.68349249658937</v>
          </cell>
          <cell r="X35"/>
          <cell r="Y35">
            <v>0.7697323465908964</v>
          </cell>
          <cell r="Z35">
            <v>1.9610320215034633</v>
          </cell>
          <cell r="AA35">
            <v>1.4941465513615191</v>
          </cell>
          <cell r="AB35" t="str">
            <v>Краснохолмский</v>
          </cell>
          <cell r="AC35" t="str">
            <v>***</v>
          </cell>
          <cell r="AD35" t="str">
            <v>***</v>
          </cell>
          <cell r="AE35"/>
          <cell r="AF35">
            <v>0</v>
          </cell>
          <cell r="AG35">
            <v>1</v>
          </cell>
          <cell r="AH35" t="str">
            <v>***</v>
          </cell>
          <cell r="AI35" t="str">
            <v>***</v>
          </cell>
          <cell r="AJ35"/>
          <cell r="AK35">
            <v>0</v>
          </cell>
          <cell r="AL35">
            <v>1.0000000000000004</v>
          </cell>
          <cell r="AM35">
            <v>1.0000000000000002</v>
          </cell>
          <cell r="AN35" t="str">
            <v>Краснохолмский</v>
          </cell>
          <cell r="AO35">
            <v>16767</v>
          </cell>
          <cell r="AP35"/>
          <cell r="AQ35">
            <v>0.79309005030762325</v>
          </cell>
          <cell r="AR35">
            <v>1.4477101845522897</v>
          </cell>
          <cell r="AS35">
            <v>14932.727272727272</v>
          </cell>
          <cell r="AT35">
            <v>112.28357482040667</v>
          </cell>
          <cell r="AU35"/>
          <cell r="AV35">
            <v>1.0226158317509089</v>
          </cell>
          <cell r="AW35">
            <v>2.3888755123418735</v>
          </cell>
          <cell r="AX35">
            <v>1.9182928484470816</v>
          </cell>
          <cell r="AY35" t="str">
            <v>Краснохолмский</v>
          </cell>
          <cell r="AZ35">
            <v>30.4</v>
          </cell>
          <cell r="BA35"/>
          <cell r="BB35">
            <v>0.65811040668006804</v>
          </cell>
          <cell r="BC35">
            <v>1</v>
          </cell>
          <cell r="BD35">
            <v>32.182562902282037</v>
          </cell>
          <cell r="BE35">
            <v>94.461090909090899</v>
          </cell>
          <cell r="BF35"/>
          <cell r="BG35">
            <v>0.93925700313932825</v>
          </cell>
          <cell r="BH35">
            <v>1.9017495289738355</v>
          </cell>
          <cell r="BI35">
            <v>1.4508747644869178</v>
          </cell>
          <cell r="BJ35" t="str">
            <v>Краснохолмский</v>
          </cell>
          <cell r="BK35">
            <v>711</v>
          </cell>
          <cell r="BL35">
            <v>1827</v>
          </cell>
          <cell r="BM35">
            <v>1373</v>
          </cell>
          <cell r="BN35">
            <v>1042</v>
          </cell>
          <cell r="BO35">
            <v>99.162542824514659</v>
          </cell>
          <cell r="BP35"/>
          <cell r="BQ35">
            <v>0.32105418072580627</v>
          </cell>
          <cell r="BR35">
            <v>1.1548468031074912</v>
          </cell>
          <cell r="BS35" t="str">
            <v>Краснохолмский</v>
          </cell>
          <cell r="BT35">
            <v>247.4</v>
          </cell>
          <cell r="BU35"/>
          <cell r="BV35">
            <v>0.88614849306657129</v>
          </cell>
          <cell r="BW35">
            <v>2.4549138804457957</v>
          </cell>
          <cell r="BX35">
            <v>254</v>
          </cell>
          <cell r="BY35">
            <v>97.4015748031496</v>
          </cell>
          <cell r="BZ35"/>
          <cell r="CA35">
            <v>0.96237679792469621</v>
          </cell>
          <cell r="CB35">
            <v>1</v>
          </cell>
          <cell r="CC35">
            <v>1.7274569402228979</v>
          </cell>
          <cell r="CD35" t="str">
            <v>Краснохолмский</v>
          </cell>
          <cell r="CE35">
            <v>305635</v>
          </cell>
          <cell r="CF35">
            <v>29085.934526075369</v>
          </cell>
          <cell r="CG35"/>
          <cell r="CH35">
            <v>0.70892148927119258</v>
          </cell>
          <cell r="CI35">
            <v>1.2512703571400028</v>
          </cell>
          <cell r="CJ35">
            <v>306804</v>
          </cell>
          <cell r="CK35">
            <v>99.61897498076948</v>
          </cell>
          <cell r="CL35"/>
          <cell r="CM35">
            <v>1.0065173915336831</v>
          </cell>
          <cell r="CN35">
            <v>2.1844107282022418</v>
          </cell>
          <cell r="CO35">
            <v>1.7178405426711223</v>
          </cell>
          <cell r="CP35" t="str">
            <v>Краснохолмский</v>
          </cell>
          <cell r="CQ35">
            <v>1.5519870119856256</v>
          </cell>
          <cell r="CR35">
            <v>1.4941465513615191</v>
          </cell>
          <cell r="CS35">
            <v>1.0000000000000002</v>
          </cell>
          <cell r="CT35">
            <v>1.9182928484470816</v>
          </cell>
          <cell r="CU35">
            <v>1.4508747644869178</v>
          </cell>
          <cell r="CV35">
            <v>1.1548468031074912</v>
          </cell>
          <cell r="CW35">
            <v>1.7274569402228979</v>
          </cell>
          <cell r="CX35">
            <v>1.7178405426711223</v>
          </cell>
          <cell r="CY35">
            <v>12.015445462282656</v>
          </cell>
          <cell r="CZ35">
            <v>14</v>
          </cell>
        </row>
        <row r="36">
          <cell r="D36" t="str">
            <v>Оленинский</v>
          </cell>
          <cell r="E36">
            <v>12016</v>
          </cell>
          <cell r="F36">
            <v>3887</v>
          </cell>
          <cell r="G36">
            <v>323.48535286284954</v>
          </cell>
          <cell r="H36"/>
          <cell r="I36">
            <v>3.3469773253664574E-3</v>
          </cell>
          <cell r="J36">
            <v>1.0027121800984617</v>
          </cell>
          <cell r="K36">
            <v>3207</v>
          </cell>
          <cell r="L36">
            <v>121.20361708762081</v>
          </cell>
          <cell r="M36"/>
          <cell r="N36">
            <v>1.1511324349491503</v>
          </cell>
          <cell r="O36">
            <v>2.9745017365901747</v>
          </cell>
          <cell r="P36">
            <v>1.9886069583443182</v>
          </cell>
          <cell r="Q36" t="str">
            <v>Оленинский</v>
          </cell>
          <cell r="R36">
            <v>1052</v>
          </cell>
          <cell r="S36"/>
          <cell r="T36">
            <v>0.13635521979039367</v>
          </cell>
          <cell r="U36">
            <v>1.0571867794004612</v>
          </cell>
          <cell r="V36">
            <v>729</v>
          </cell>
          <cell r="W36">
            <v>144.30727023319616</v>
          </cell>
          <cell r="X36"/>
          <cell r="Y36">
            <v>1.0713178257414369</v>
          </cell>
          <cell r="Z36">
            <v>2.4239679522194764</v>
          </cell>
          <cell r="AA36">
            <v>1.7405773658099688</v>
          </cell>
          <cell r="AB36" t="str">
            <v>Оленинский</v>
          </cell>
          <cell r="AC36">
            <v>275364</v>
          </cell>
          <cell r="AD36">
            <v>22916.444740346204</v>
          </cell>
          <cell r="AE36"/>
          <cell r="AF36">
            <v>0.84564361751302353</v>
          </cell>
          <cell r="AG36">
            <v>3.4234076016042931</v>
          </cell>
          <cell r="AH36">
            <v>261352</v>
          </cell>
          <cell r="AI36">
            <v>105.36135174018182</v>
          </cell>
          <cell r="AJ36"/>
          <cell r="AK36">
            <v>0.87618751912527815</v>
          </cell>
          <cell r="AL36">
            <v>3.8841601859541233</v>
          </cell>
          <cell r="AM36">
            <v>3.6537838937792082</v>
          </cell>
          <cell r="AN36" t="str">
            <v>Оленинский</v>
          </cell>
          <cell r="AO36">
            <v>15457</v>
          </cell>
          <cell r="AP36"/>
          <cell r="AQ36">
            <v>0.73112619476381779</v>
          </cell>
          <cell r="AR36">
            <v>1</v>
          </cell>
          <cell r="AS36">
            <v>14284.619594964424</v>
          </cell>
          <cell r="AT36">
            <v>108.20729174649398</v>
          </cell>
          <cell r="AU36"/>
          <cell r="AV36">
            <v>0.98549133146002765</v>
          </cell>
          <cell r="AW36">
            <v>1.8729843652833802</v>
          </cell>
          <cell r="AX36">
            <v>1.4364921826416901</v>
          </cell>
          <cell r="AY36" t="str">
            <v>Оленинский</v>
          </cell>
          <cell r="AZ36">
            <v>38.1</v>
          </cell>
          <cell r="BA36"/>
          <cell r="BB36">
            <v>0.82480284521416425</v>
          </cell>
          <cell r="BC36">
            <v>1.6968325791855206</v>
          </cell>
          <cell r="BD36">
            <v>36.401673640167367</v>
          </cell>
          <cell r="BE36">
            <v>104.66551724137932</v>
          </cell>
          <cell r="BF36"/>
          <cell r="BG36">
            <v>1.0407228956393995</v>
          </cell>
          <cell r="BH36">
            <v>3.2150208962742228</v>
          </cell>
          <cell r="BI36">
            <v>2.4559267377298717</v>
          </cell>
          <cell r="BJ36" t="str">
            <v>Оленинский</v>
          </cell>
          <cell r="BK36">
            <v>949</v>
          </cell>
          <cell r="BL36">
            <v>2922</v>
          </cell>
          <cell r="BM36">
            <v>5772</v>
          </cell>
          <cell r="BN36">
            <v>1935.5</v>
          </cell>
          <cell r="BO36">
            <v>161.07689747003994</v>
          </cell>
          <cell r="BP36"/>
          <cell r="BQ36">
            <v>0.52151154940243927</v>
          </cell>
          <cell r="BR36">
            <v>1.4472386845933505</v>
          </cell>
          <cell r="BS36" t="str">
            <v>Оленинский</v>
          </cell>
          <cell r="BT36">
            <v>175.6</v>
          </cell>
          <cell r="BU36"/>
          <cell r="BV36">
            <v>0.62897201043852025</v>
          </cell>
          <cell r="BW36">
            <v>1</v>
          </cell>
          <cell r="BX36">
            <v>179.4</v>
          </cell>
          <cell r="BY36">
            <v>97.881828316610921</v>
          </cell>
          <cell r="BZ36"/>
          <cell r="CA36">
            <v>0.96712194541754803</v>
          </cell>
          <cell r="CB36">
            <v>1.2806534306644481</v>
          </cell>
          <cell r="CC36">
            <v>1.1403267153322241</v>
          </cell>
          <cell r="CD36" t="str">
            <v>Оленинский</v>
          </cell>
          <cell r="CE36">
            <v>261148</v>
          </cell>
          <cell r="CF36">
            <v>21733.35552596538</v>
          </cell>
          <cell r="CG36"/>
          <cell r="CH36">
            <v>0.52971455163371761</v>
          </cell>
          <cell r="CI36">
            <v>1.15009952982401</v>
          </cell>
          <cell r="CJ36">
            <v>271043</v>
          </cell>
          <cell r="CK36">
            <v>96.349287751389994</v>
          </cell>
          <cell r="CL36"/>
          <cell r="CM36">
            <v>0.97348154608474802</v>
          </cell>
          <cell r="CN36">
            <v>2.0105619234556817</v>
          </cell>
          <cell r="CO36">
            <v>1.5803307266398459</v>
          </cell>
          <cell r="CP36" t="str">
            <v>Оленинский</v>
          </cell>
          <cell r="CQ36">
            <v>1.9886069583443182</v>
          </cell>
          <cell r="CR36">
            <v>1.7405773658099688</v>
          </cell>
          <cell r="CS36">
            <v>3.6537838937792082</v>
          </cell>
          <cell r="CT36">
            <v>1.4364921826416901</v>
          </cell>
          <cell r="CU36">
            <v>2.4559267377298717</v>
          </cell>
          <cell r="CV36">
            <v>1.4472386845933505</v>
          </cell>
          <cell r="CW36">
            <v>1.1403267153322241</v>
          </cell>
          <cell r="CX36">
            <v>1.5803307266398459</v>
          </cell>
          <cell r="CY36">
            <v>15.443283264870477</v>
          </cell>
          <cell r="CZ36">
            <v>12</v>
          </cell>
        </row>
        <row r="37">
          <cell r="D37" t="str">
            <v>Рамешковский</v>
          </cell>
          <cell r="E37">
            <v>15679</v>
          </cell>
          <cell r="F37" t="str">
            <v>***</v>
          </cell>
          <cell r="G37" t="str">
            <v>***</v>
          </cell>
          <cell r="H37"/>
          <cell r="I37">
            <v>0</v>
          </cell>
          <cell r="J37">
            <v>1</v>
          </cell>
          <cell r="K37" t="str">
            <v>***</v>
          </cell>
          <cell r="L37" t="str">
            <v>***</v>
          </cell>
          <cell r="M37"/>
          <cell r="N37">
            <v>0</v>
          </cell>
          <cell r="O37">
            <v>1</v>
          </cell>
          <cell r="P37">
            <v>1</v>
          </cell>
          <cell r="Q37" t="str">
            <v>Рамешковский</v>
          </cell>
          <cell r="R37">
            <v>2774</v>
          </cell>
          <cell r="S37"/>
          <cell r="T37">
            <v>0.3595526422990038</v>
          </cell>
          <cell r="U37">
            <v>1.2336664104534973</v>
          </cell>
          <cell r="V37">
            <v>749</v>
          </cell>
          <cell r="W37">
            <v>370.36048064085446</v>
          </cell>
          <cell r="X37"/>
          <cell r="Y37">
            <v>2.7495065509834631</v>
          </cell>
          <cell r="Z37">
            <v>5</v>
          </cell>
          <cell r="AA37">
            <v>3.1168332052267487</v>
          </cell>
          <cell r="AB37" t="str">
            <v>Рамешковский</v>
          </cell>
          <cell r="AC37" t="str">
            <v>***</v>
          </cell>
          <cell r="AD37" t="str">
            <v>***</v>
          </cell>
          <cell r="AE37"/>
          <cell r="AF37">
            <v>0</v>
          </cell>
          <cell r="AG37">
            <v>1</v>
          </cell>
          <cell r="AH37" t="str">
            <v>***</v>
          </cell>
          <cell r="AI37" t="str">
            <v>***</v>
          </cell>
          <cell r="AJ37"/>
          <cell r="AK37">
            <v>0</v>
          </cell>
          <cell r="AL37">
            <v>1.0000000000000004</v>
          </cell>
          <cell r="AM37">
            <v>1.0000000000000002</v>
          </cell>
          <cell r="AN37" t="str">
            <v>Рамешковский</v>
          </cell>
          <cell r="AO37">
            <v>21549</v>
          </cell>
          <cell r="AP37"/>
          <cell r="AQ37">
            <v>1.0192817733690567</v>
          </cell>
          <cell r="AR37">
            <v>3.0820232399179766</v>
          </cell>
          <cell r="AS37">
            <v>19574.093444909344</v>
          </cell>
          <cell r="AT37">
            <v>110.08938963456451</v>
          </cell>
          <cell r="AU37"/>
          <cell r="AV37">
            <v>1.0026324235594224</v>
          </cell>
          <cell r="AW37">
            <v>2.1111811785927865</v>
          </cell>
          <cell r="AX37">
            <v>2.5966022092553818</v>
          </cell>
          <cell r="AY37" t="str">
            <v>Рамешковский</v>
          </cell>
          <cell r="AZ37">
            <v>32.1</v>
          </cell>
          <cell r="BA37"/>
          <cell r="BB37">
            <v>0.694912633369414</v>
          </cell>
          <cell r="BC37">
            <v>1.1538461538461537</v>
          </cell>
          <cell r="BD37">
            <v>32.96551724137931</v>
          </cell>
          <cell r="BE37">
            <v>97.374476987447707</v>
          </cell>
          <cell r="BF37"/>
          <cell r="BG37">
            <v>0.96822573778562593</v>
          </cell>
          <cell r="BH37">
            <v>2.2766913820490329</v>
          </cell>
          <cell r="BI37">
            <v>1.7152687679475933</v>
          </cell>
          <cell r="BJ37" t="str">
            <v>Рамешковский</v>
          </cell>
          <cell r="BK37">
            <v>4588</v>
          </cell>
          <cell r="BL37">
            <v>3671</v>
          </cell>
          <cell r="BM37">
            <v>3769</v>
          </cell>
          <cell r="BN37">
            <v>3720</v>
          </cell>
          <cell r="BO37">
            <v>237.26002933860576</v>
          </cell>
          <cell r="BP37"/>
          <cell r="BQ37">
            <v>0.76816630724253177</v>
          </cell>
          <cell r="BR37">
            <v>1.8070151757167245</v>
          </cell>
          <cell r="BS37" t="str">
            <v>Рамешковский</v>
          </cell>
          <cell r="BT37">
            <v>275.5</v>
          </cell>
          <cell r="BU37"/>
          <cell r="BV37">
            <v>0.98679834211738227</v>
          </cell>
          <cell r="BW37">
            <v>3.0243161094224922</v>
          </cell>
          <cell r="BX37">
            <v>278.8</v>
          </cell>
          <cell r="BY37">
            <v>98.816355810616926</v>
          </cell>
          <cell r="BZ37"/>
          <cell r="CA37">
            <v>0.97635554948474856</v>
          </cell>
          <cell r="CB37">
            <v>1.826778216619116</v>
          </cell>
          <cell r="CC37">
            <v>2.4255471630208039</v>
          </cell>
          <cell r="CD37" t="str">
            <v>Рамешковский</v>
          </cell>
          <cell r="CE37">
            <v>284719</v>
          </cell>
          <cell r="CF37">
            <v>18159.257605714651</v>
          </cell>
          <cell r="CG37"/>
          <cell r="CH37">
            <v>0.44260183334874303</v>
          </cell>
          <cell r="CI37">
            <v>1.1009202631347668</v>
          </cell>
          <cell r="CJ37">
            <v>301914</v>
          </cell>
          <cell r="CK37">
            <v>94.30466954165756</v>
          </cell>
          <cell r="CL37"/>
          <cell r="CM37">
            <v>0.95282339549105421</v>
          </cell>
          <cell r="CN37">
            <v>1.9018498641702766</v>
          </cell>
          <cell r="CO37">
            <v>1.5013850636525217</v>
          </cell>
          <cell r="CP37" t="str">
            <v>Рамешковский</v>
          </cell>
          <cell r="CQ37">
            <v>1</v>
          </cell>
          <cell r="CR37">
            <v>3.1168332052267487</v>
          </cell>
          <cell r="CS37">
            <v>1.0000000000000002</v>
          </cell>
          <cell r="CT37">
            <v>2.5966022092553818</v>
          </cell>
          <cell r="CU37">
            <v>1.7152687679475933</v>
          </cell>
          <cell r="CV37">
            <v>1.8070151757167245</v>
          </cell>
          <cell r="CW37">
            <v>2.4255471630208039</v>
          </cell>
          <cell r="CX37">
            <v>1.5013850636525217</v>
          </cell>
          <cell r="CY37">
            <v>15.162651584819775</v>
          </cell>
          <cell r="CZ37">
            <v>13</v>
          </cell>
        </row>
        <row r="38">
          <cell r="D38" t="str">
            <v>Фировский</v>
          </cell>
          <cell r="E38">
            <v>8355</v>
          </cell>
          <cell r="F38">
            <v>723</v>
          </cell>
          <cell r="G38">
            <v>86.535008976660677</v>
          </cell>
          <cell r="H38">
            <v>3121.9720318686309</v>
          </cell>
          <cell r="I38">
            <v>2.7718060281554109E-2</v>
          </cell>
          <cell r="J38">
            <v>1.0293196008476677</v>
          </cell>
          <cell r="K38">
            <v>922</v>
          </cell>
          <cell r="L38">
            <v>78.416485900216912</v>
          </cell>
          <cell r="M38">
            <v>56.721138145689757</v>
          </cell>
          <cell r="N38">
            <v>1.382491403800856</v>
          </cell>
          <cell r="O38">
            <v>4.3255726033409072</v>
          </cell>
          <cell r="P38">
            <v>2.6774461020942875</v>
          </cell>
          <cell r="Q38" t="str">
            <v>Фировский</v>
          </cell>
          <cell r="R38">
            <v>1632</v>
          </cell>
          <cell r="S38">
            <v>9605.3333333333339</v>
          </cell>
          <cell r="T38">
            <v>0.16990560799555801</v>
          </cell>
          <cell r="U38">
            <v>1.1149981790526788</v>
          </cell>
          <cell r="V38">
            <v>99</v>
          </cell>
          <cell r="W38">
            <v>1648.4848484848485</v>
          </cell>
          <cell r="X38">
            <v>334.07734866062799</v>
          </cell>
          <cell r="Y38">
            <v>4.9344406470354851</v>
          </cell>
          <cell r="Z38">
            <v>5</v>
          </cell>
          <cell r="AA38">
            <v>3.0574990895263392</v>
          </cell>
          <cell r="AB38" t="str">
            <v>Фировский</v>
          </cell>
          <cell r="AC38">
            <v>59369</v>
          </cell>
          <cell r="AD38">
            <v>7105.8049072411732</v>
          </cell>
          <cell r="AE38">
            <v>18269.068277862905</v>
          </cell>
          <cell r="AF38">
            <v>0.38895278068731387</v>
          </cell>
          <cell r="AG38">
            <v>1.649751985842447</v>
          </cell>
          <cell r="AH38">
            <v>46139</v>
          </cell>
          <cell r="AI38">
            <v>128.67422354190597</v>
          </cell>
          <cell r="AJ38">
            <v>116.88193463046211</v>
          </cell>
          <cell r="AK38">
            <v>1.1008906034001471</v>
          </cell>
          <cell r="AL38">
            <v>5</v>
          </cell>
          <cell r="AM38">
            <v>3.3248759929212235</v>
          </cell>
          <cell r="AN38" t="str">
            <v>Фировский</v>
          </cell>
          <cell r="AO38">
            <v>16633</v>
          </cell>
          <cell r="AP38">
            <v>21607.111111111109</v>
          </cell>
          <cell r="AQ38">
            <v>0.7697928665459931</v>
          </cell>
          <cell r="AR38">
            <v>1.0067725361980382</v>
          </cell>
          <cell r="AS38">
            <v>14873.003194888179</v>
          </cell>
          <cell r="AT38">
            <v>111.83349981204016</v>
          </cell>
          <cell r="AU38">
            <v>112.21068461924884</v>
          </cell>
          <cell r="AV38">
            <v>0.99663860167604779</v>
          </cell>
          <cell r="AW38">
            <v>2.3347747617577017</v>
          </cell>
          <cell r="AX38">
            <v>1.67077364897787</v>
          </cell>
          <cell r="AY38" t="str">
            <v>Фировский</v>
          </cell>
          <cell r="AZ38">
            <v>29.7</v>
          </cell>
          <cell r="BA38">
            <v>40.75555555555556</v>
          </cell>
          <cell r="BB38">
            <v>0.72873500545256265</v>
          </cell>
          <cell r="BC38">
            <v>1.5670261941448387</v>
          </cell>
          <cell r="BD38">
            <v>29.170549860205032</v>
          </cell>
          <cell r="BE38">
            <v>101.8150159744409</v>
          </cell>
          <cell r="BF38">
            <v>95.476947117290536</v>
          </cell>
          <cell r="BG38">
            <v>1.0663832375093041</v>
          </cell>
          <cell r="BH38">
            <v>4.4306320901155001</v>
          </cell>
          <cell r="BI38">
            <v>2.9988291421301696</v>
          </cell>
          <cell r="BJ38" t="str">
            <v>Фировский</v>
          </cell>
          <cell r="BK38">
            <v>670</v>
          </cell>
          <cell r="BL38">
            <v>1032</v>
          </cell>
          <cell r="BM38">
            <v>439</v>
          </cell>
          <cell r="BN38">
            <v>554.5</v>
          </cell>
          <cell r="BO38">
            <v>66.367444643925793</v>
          </cell>
          <cell r="BP38">
            <v>175.35994245372166</v>
          </cell>
          <cell r="BQ38">
            <v>0.37846411053334195</v>
          </cell>
          <cell r="BR38">
            <v>1.0687619813931368</v>
          </cell>
          <cell r="BS38" t="str">
            <v>Фировский</v>
          </cell>
          <cell r="BT38">
            <v>192.7</v>
          </cell>
          <cell r="BU38">
            <v>237.61111111111111</v>
          </cell>
          <cell r="BV38">
            <v>0.81098901098901088</v>
          </cell>
          <cell r="BW38">
            <v>1.5337118523775719</v>
          </cell>
          <cell r="BX38">
            <v>201</v>
          </cell>
          <cell r="BY38">
            <v>95.870646766169145</v>
          </cell>
          <cell r="BZ38">
            <v>99.507986982176092</v>
          </cell>
          <cell r="CA38">
            <v>0.9634467510968896</v>
          </cell>
          <cell r="CB38">
            <v>1</v>
          </cell>
          <cell r="CC38">
            <v>1.266855926188786</v>
          </cell>
          <cell r="CD38" t="str">
            <v>Фировский</v>
          </cell>
          <cell r="CE38">
            <v>116594</v>
          </cell>
          <cell r="CF38">
            <v>13954.997007779772</v>
          </cell>
          <cell r="CG38">
            <v>43161.777353967067</v>
          </cell>
          <cell r="CH38">
            <v>0.32331840492423897</v>
          </cell>
          <cell r="CI38">
            <v>1</v>
          </cell>
          <cell r="CJ38">
            <v>120442</v>
          </cell>
          <cell r="CK38">
            <v>96.805101210541181</v>
          </cell>
          <cell r="CL38">
            <v>106.81905200431835</v>
          </cell>
          <cell r="CM38">
            <v>0.90625313924923867</v>
          </cell>
          <cell r="CN38">
            <v>1.1391509955512209</v>
          </cell>
          <cell r="CO38">
            <v>1.0695754977756105</v>
          </cell>
          <cell r="CP38" t="str">
            <v>Фировский</v>
          </cell>
          <cell r="CQ38">
            <v>2.6774461020942875</v>
          </cell>
          <cell r="CR38">
            <v>3.0574990895263392</v>
          </cell>
          <cell r="CS38">
            <v>3.3248759929212235</v>
          </cell>
          <cell r="CT38">
            <v>1.67077364897787</v>
          </cell>
          <cell r="CU38">
            <v>2.9988291421301696</v>
          </cell>
          <cell r="CV38">
            <v>1.0687619813931368</v>
          </cell>
          <cell r="CW38">
            <v>1.266855926188786</v>
          </cell>
          <cell r="CX38">
            <v>1.0695754977756105</v>
          </cell>
          <cell r="CY38">
            <v>17.13461738100742</v>
          </cell>
          <cell r="CZ38">
            <v>6</v>
          </cell>
        </row>
        <row r="39">
          <cell r="D39" t="str">
            <v>Сонковский</v>
          </cell>
          <cell r="E39">
            <v>8307</v>
          </cell>
          <cell r="F39">
            <v>1331</v>
          </cell>
          <cell r="G39">
            <v>160.22631515589262</v>
          </cell>
          <cell r="H39"/>
          <cell r="I39">
            <v>5.1322149436422229E-2</v>
          </cell>
          <cell r="J39">
            <v>1.0542875266463594</v>
          </cell>
          <cell r="K39">
            <v>2337</v>
          </cell>
          <cell r="L39">
            <v>56.953359007274287</v>
          </cell>
          <cell r="M39"/>
          <cell r="N39">
            <v>1.0040940797236484</v>
          </cell>
          <cell r="O39">
            <v>3.4153407055735778</v>
          </cell>
          <cell r="P39">
            <v>2.2348141161099688</v>
          </cell>
          <cell r="Q39" t="str">
            <v>Сонковский</v>
          </cell>
          <cell r="R39">
            <v>2267</v>
          </cell>
          <cell r="S39"/>
          <cell r="T39">
            <v>0.23601471404775123</v>
          </cell>
          <cell r="U39">
            <v>1.1694123695880374</v>
          </cell>
          <cell r="V39">
            <v>1860</v>
          </cell>
          <cell r="W39">
            <v>121.88172043010752</v>
          </cell>
          <cell r="X39"/>
          <cell r="Y39">
            <v>0.36483084207520128</v>
          </cell>
          <cell r="Z39">
            <v>1.2087112137158393</v>
          </cell>
          <cell r="AA39">
            <v>1.1890617916519384</v>
          </cell>
          <cell r="AB39" t="str">
            <v>Сонковский</v>
          </cell>
          <cell r="AC39">
            <v>20217</v>
          </cell>
          <cell r="AD39">
            <v>2433.7305886601662</v>
          </cell>
          <cell r="AE39"/>
          <cell r="AF39">
            <v>0.1332159118157755</v>
          </cell>
          <cell r="AG39">
            <v>1.2225393609351709</v>
          </cell>
          <cell r="AH39">
            <v>17642</v>
          </cell>
          <cell r="AI39">
            <v>114.59585081056569</v>
          </cell>
          <cell r="AJ39"/>
          <cell r="AK39">
            <v>0.98044108503915361</v>
          </cell>
          <cell r="AL39">
            <v>4.5623560851950957</v>
          </cell>
          <cell r="AM39">
            <v>2.8924477230651333</v>
          </cell>
          <cell r="AN39" t="str">
            <v>Сонковский</v>
          </cell>
          <cell r="AO39">
            <v>20734</v>
          </cell>
          <cell r="AP39"/>
          <cell r="AQ39">
            <v>0.95959149251275311</v>
          </cell>
          <cell r="AR39">
            <v>1.9645025688930411</v>
          </cell>
          <cell r="AS39">
            <v>19345.814422592033</v>
          </cell>
          <cell r="AT39">
            <v>107.17563782575546</v>
          </cell>
          <cell r="AU39"/>
          <cell r="AV39">
            <v>0.95512863315487107</v>
          </cell>
          <cell r="AW39">
            <v>1.6547025070462551</v>
          </cell>
          <cell r="AX39">
            <v>1.8096025379696481</v>
          </cell>
          <cell r="AY39" t="str">
            <v>Сонковский</v>
          </cell>
          <cell r="AZ39">
            <v>57.8</v>
          </cell>
          <cell r="BA39"/>
          <cell r="BB39">
            <v>1.4182115594329332</v>
          </cell>
          <cell r="BC39">
            <v>3.2989214175654853</v>
          </cell>
          <cell r="BD39">
            <v>56.738197424892704</v>
          </cell>
          <cell r="BE39">
            <v>101.87140695915279</v>
          </cell>
          <cell r="BF39"/>
          <cell r="BG39">
            <v>1.0669738615962119</v>
          </cell>
          <cell r="BH39">
            <v>4.4389125315191462</v>
          </cell>
          <cell r="BI39">
            <v>3.8689169745423158</v>
          </cell>
          <cell r="BJ39" t="str">
            <v>Сонковский</v>
          </cell>
          <cell r="BK39">
            <v>620</v>
          </cell>
          <cell r="BL39">
            <v>1731</v>
          </cell>
          <cell r="BM39">
            <v>1692</v>
          </cell>
          <cell r="BN39">
            <v>1156</v>
          </cell>
          <cell r="BO39">
            <v>139.15974479354762</v>
          </cell>
          <cell r="BP39"/>
          <cell r="BQ39">
            <v>0.79356632333677091</v>
          </cell>
          <cell r="BR39">
            <v>1.589454976987958</v>
          </cell>
          <cell r="BS39" t="str">
            <v>Сонковский</v>
          </cell>
          <cell r="BT39">
            <v>185.4</v>
          </cell>
          <cell r="BU39"/>
          <cell r="BV39">
            <v>0.78026654196866962</v>
          </cell>
          <cell r="BW39">
            <v>1.3264726756564937</v>
          </cell>
          <cell r="BX39">
            <v>178.4</v>
          </cell>
          <cell r="BY39">
            <v>103.9237668161435</v>
          </cell>
          <cell r="BZ39"/>
          <cell r="CA39">
            <v>1.0443761346992011</v>
          </cell>
          <cell r="CB39">
            <v>5</v>
          </cell>
          <cell r="CC39">
            <v>3.1632363378282466</v>
          </cell>
          <cell r="CD39" t="str">
            <v>Сонковский</v>
          </cell>
          <cell r="CE39">
            <v>491044</v>
          </cell>
          <cell r="CF39">
            <v>59112.074154327674</v>
          </cell>
          <cell r="CG39"/>
          <cell r="CH39">
            <v>1.3695468022448012</v>
          </cell>
          <cell r="CI39">
            <v>3.6363416561324877</v>
          </cell>
          <cell r="CJ39">
            <v>443288</v>
          </cell>
          <cell r="CK39">
            <v>110.77313168865388</v>
          </cell>
          <cell r="CL39"/>
          <cell r="CM39">
            <v>1.0370166146407636</v>
          </cell>
          <cell r="CN39">
            <v>3.0982512158096407</v>
          </cell>
          <cell r="CO39">
            <v>3.3672964359710642</v>
          </cell>
          <cell r="CP39" t="str">
            <v>Сонковский</v>
          </cell>
          <cell r="CQ39">
            <v>2.2348141161099688</v>
          </cell>
          <cell r="CR39">
            <v>1.1890617916519384</v>
          </cell>
          <cell r="CS39">
            <v>2.8924477230651333</v>
          </cell>
          <cell r="CT39">
            <v>1.8096025379696481</v>
          </cell>
          <cell r="CU39">
            <v>3.8689169745423158</v>
          </cell>
          <cell r="CV39">
            <v>1.589454976987958</v>
          </cell>
          <cell r="CW39">
            <v>3.1632363378282466</v>
          </cell>
          <cell r="CX39">
            <v>3.3672964359710642</v>
          </cell>
          <cell r="CY39">
            <v>20.114830894126271</v>
          </cell>
          <cell r="CZ39">
            <v>3</v>
          </cell>
        </row>
        <row r="40">
          <cell r="D40" t="str">
            <v>Пеновский</v>
          </cell>
          <cell r="E40">
            <v>6257</v>
          </cell>
          <cell r="F40" t="str">
            <v>***</v>
          </cell>
          <cell r="G40" t="str">
            <v>***</v>
          </cell>
          <cell r="H40"/>
          <cell r="I40">
            <v>0</v>
          </cell>
          <cell r="J40">
            <v>1</v>
          </cell>
          <cell r="K40" t="str">
            <v>***</v>
          </cell>
          <cell r="L40" t="str">
            <v>***</v>
          </cell>
          <cell r="M40"/>
          <cell r="N40">
            <v>0</v>
          </cell>
          <cell r="O40">
            <v>1</v>
          </cell>
          <cell r="P40">
            <v>1</v>
          </cell>
          <cell r="Q40" t="str">
            <v>Пеновский</v>
          </cell>
          <cell r="R40">
            <v>29829</v>
          </cell>
          <cell r="S40"/>
          <cell r="T40">
            <v>3.1054622431982231</v>
          </cell>
          <cell r="U40">
            <v>3.5312453137385118</v>
          </cell>
          <cell r="V40">
            <v>24464</v>
          </cell>
          <cell r="W40">
            <v>121.9301831262263</v>
          </cell>
          <cell r="X40"/>
          <cell r="Y40">
            <v>0.36497590637337374</v>
          </cell>
          <cell r="Z40">
            <v>1.2088315698666765</v>
          </cell>
          <cell r="AA40">
            <v>2.3700384418025942</v>
          </cell>
          <cell r="AB40" t="str">
            <v>Пеновский</v>
          </cell>
          <cell r="AC40">
            <v>213263</v>
          </cell>
          <cell r="AD40">
            <v>34083.906025251723</v>
          </cell>
          <cell r="AE40"/>
          <cell r="AF40">
            <v>1.8656619761256275</v>
          </cell>
          <cell r="AG40">
            <v>4.1166188650362034</v>
          </cell>
          <cell r="AH40">
            <v>171130</v>
          </cell>
          <cell r="AI40">
            <v>124.62046397475603</v>
          </cell>
          <cell r="AJ40"/>
          <cell r="AK40">
            <v>1.0662080874068376</v>
          </cell>
          <cell r="AL40">
            <v>4.8739837877217189</v>
          </cell>
          <cell r="AM40">
            <v>4.4953013263789607</v>
          </cell>
          <cell r="AN40" t="str">
            <v>Пеновский</v>
          </cell>
          <cell r="AO40">
            <v>21019</v>
          </cell>
          <cell r="AP40"/>
          <cell r="AQ40">
            <v>0.97278159453677804</v>
          </cell>
          <cell r="AR40">
            <v>2.0310602522185897</v>
          </cell>
          <cell r="AS40">
            <v>19810.220525869379</v>
          </cell>
          <cell r="AT40">
            <v>106.10179716350015</v>
          </cell>
          <cell r="AU40"/>
          <cell r="AV40">
            <v>0.94555877208594485</v>
          </cell>
          <cell r="AW40">
            <v>1.4979161440043338</v>
          </cell>
          <cell r="AX40">
            <v>1.7644881981114617</v>
          </cell>
          <cell r="AY40" t="str">
            <v>Пеновский</v>
          </cell>
          <cell r="AZ40">
            <v>39.1</v>
          </cell>
          <cell r="BA40"/>
          <cell r="BB40">
            <v>0.95937840785169026</v>
          </cell>
          <cell r="BC40">
            <v>2.1463790446841298</v>
          </cell>
          <cell r="BD40">
            <v>38.7192118226601</v>
          </cell>
          <cell r="BE40">
            <v>100.98346055979644</v>
          </cell>
          <cell r="BF40"/>
          <cell r="BG40">
            <v>1.057673748572431</v>
          </cell>
          <cell r="BH40">
            <v>4.3085266521624774</v>
          </cell>
          <cell r="BI40">
            <v>3.2274528484233036</v>
          </cell>
          <cell r="BJ40" t="str">
            <v>Пеновский</v>
          </cell>
          <cell r="BK40">
            <v>7802</v>
          </cell>
          <cell r="BL40">
            <v>3663</v>
          </cell>
          <cell r="BM40">
            <v>4045</v>
          </cell>
          <cell r="BN40">
            <v>3854</v>
          </cell>
          <cell r="BO40">
            <v>615.95013584785045</v>
          </cell>
          <cell r="BP40"/>
          <cell r="BQ40">
            <v>3.512490522232024</v>
          </cell>
          <cell r="BR40">
            <v>5</v>
          </cell>
          <cell r="BS40" t="str">
            <v>Пеновский</v>
          </cell>
          <cell r="BT40">
            <v>314.8</v>
          </cell>
          <cell r="BU40"/>
          <cell r="BV40">
            <v>1.3248538695347207</v>
          </cell>
          <cell r="BW40">
            <v>5</v>
          </cell>
          <cell r="BX40">
            <v>327.2</v>
          </cell>
          <cell r="BY40">
            <v>96.210268948655269</v>
          </cell>
          <cell r="BZ40"/>
          <cell r="CA40">
            <v>0.96685976539640472</v>
          </cell>
          <cell r="CB40">
            <v>1.1686909820683544</v>
          </cell>
          <cell r="CC40">
            <v>3.0843454910341772</v>
          </cell>
          <cell r="CD40" t="str">
            <v>Пеновский</v>
          </cell>
          <cell r="CE40">
            <v>168188</v>
          </cell>
          <cell r="CF40">
            <v>26879.974428639922</v>
          </cell>
          <cell r="CG40"/>
          <cell r="CH40">
            <v>0.62277264924006526</v>
          </cell>
          <cell r="CI40">
            <v>1.7545806445488772</v>
          </cell>
          <cell r="CJ40">
            <v>155630</v>
          </cell>
          <cell r="CK40">
            <v>108.06913834093683</v>
          </cell>
          <cell r="CL40"/>
          <cell r="CM40">
            <v>1.0117028405809849</v>
          </cell>
          <cell r="CN40">
            <v>2.7189998982104577</v>
          </cell>
          <cell r="CO40">
            <v>2.2367902713796672</v>
          </cell>
          <cell r="CP40" t="str">
            <v>Пеновский</v>
          </cell>
          <cell r="CQ40">
            <v>1</v>
          </cell>
          <cell r="CR40">
            <v>2.3700384418025942</v>
          </cell>
          <cell r="CS40">
            <v>4.4953013263789607</v>
          </cell>
          <cell r="CT40">
            <v>1.7644881981114617</v>
          </cell>
          <cell r="CU40">
            <v>3.2274528484233036</v>
          </cell>
          <cell r="CV40">
            <v>5</v>
          </cell>
          <cell r="CW40">
            <v>3.0843454910341772</v>
          </cell>
          <cell r="CX40">
            <v>2.2367902713796672</v>
          </cell>
          <cell r="CY40">
            <v>23.178416577130164</v>
          </cell>
          <cell r="CZ40">
            <v>2</v>
          </cell>
        </row>
        <row r="41">
          <cell r="D41" t="str">
            <v>Кесовогорский</v>
          </cell>
          <cell r="E41">
            <v>7862</v>
          </cell>
          <cell r="F41">
            <v>25887</v>
          </cell>
          <cell r="G41">
            <v>3292.6736199440347</v>
          </cell>
          <cell r="H41"/>
          <cell r="I41">
            <v>1.0546774879252303</v>
          </cell>
          <cell r="J41">
            <v>2.1156164123637313</v>
          </cell>
          <cell r="K41">
            <v>123627</v>
          </cell>
          <cell r="L41">
            <v>20.939600572690431</v>
          </cell>
          <cell r="M41"/>
          <cell r="N41">
            <v>0.36916749658489761</v>
          </cell>
          <cell r="O41">
            <v>1.8880296176246816</v>
          </cell>
          <cell r="P41">
            <v>2.0018230149942067</v>
          </cell>
          <cell r="Q41" t="str">
            <v>Кесовогорский</v>
          </cell>
          <cell r="R41">
            <v>46969</v>
          </cell>
          <cell r="S41"/>
          <cell r="T41">
            <v>4.8898875624652964</v>
          </cell>
          <cell r="U41">
            <v>5</v>
          </cell>
          <cell r="V41">
            <v>124119</v>
          </cell>
          <cell r="W41">
            <v>37.841909780130358</v>
          </cell>
          <cell r="X41"/>
          <cell r="Y41">
            <v>0.11327289902127428</v>
          </cell>
          <cell r="Z41">
            <v>1</v>
          </cell>
          <cell r="AA41">
            <v>3</v>
          </cell>
          <cell r="AB41" t="str">
            <v>Кесовогорский</v>
          </cell>
          <cell r="AC41">
            <v>343921</v>
          </cell>
          <cell r="AD41">
            <v>43744.721444924959</v>
          </cell>
          <cell r="AE41"/>
          <cell r="AF41">
            <v>2.3944692077116789</v>
          </cell>
          <cell r="AG41">
            <v>5</v>
          </cell>
          <cell r="AH41">
            <v>322916</v>
          </cell>
          <cell r="AI41">
            <v>106.50478762278735</v>
          </cell>
          <cell r="AJ41"/>
          <cell r="AK41">
            <v>0.91121684424129779</v>
          </cell>
          <cell r="AL41">
            <v>4.3108352144235447</v>
          </cell>
          <cell r="AM41">
            <v>4.6554176072117723</v>
          </cell>
          <cell r="AN41" t="str">
            <v>Кесовогорский</v>
          </cell>
          <cell r="AO41">
            <v>33732</v>
          </cell>
          <cell r="AP41"/>
          <cell r="AQ41">
            <v>1.5611527069277604</v>
          </cell>
          <cell r="AR41">
            <v>5</v>
          </cell>
          <cell r="AS41">
            <v>32847.887608651712</v>
          </cell>
          <cell r="AT41">
            <v>102.69153499878459</v>
          </cell>
          <cell r="AU41"/>
          <cell r="AV41">
            <v>0.9151671727806987</v>
          </cell>
          <cell r="AW41">
            <v>1</v>
          </cell>
          <cell r="AX41">
            <v>3</v>
          </cell>
          <cell r="AY41" t="str">
            <v>Кесовогорский</v>
          </cell>
          <cell r="AZ41">
            <v>85.4</v>
          </cell>
          <cell r="BA41"/>
          <cell r="BB41">
            <v>2.0954198473282442</v>
          </cell>
          <cell r="BC41">
            <v>5</v>
          </cell>
          <cell r="BD41">
            <v>85.021912864140248</v>
          </cell>
          <cell r="BE41">
            <v>100.44469375379018</v>
          </cell>
          <cell r="BF41"/>
          <cell r="BG41">
            <v>1.0520308491891441</v>
          </cell>
          <cell r="BH41">
            <v>4.2294142374714188</v>
          </cell>
          <cell r="BI41">
            <v>4.6147071187357094</v>
          </cell>
          <cell r="BJ41" t="str">
            <v>Кесовогорский</v>
          </cell>
          <cell r="BK41">
            <v>2589</v>
          </cell>
          <cell r="BL41">
            <v>2337</v>
          </cell>
          <cell r="BM41">
            <v>2187</v>
          </cell>
          <cell r="BN41">
            <v>2262</v>
          </cell>
          <cell r="BO41">
            <v>287.7130501144747</v>
          </cell>
          <cell r="BP41"/>
          <cell r="BQ41">
            <v>1.6406999574056291</v>
          </cell>
          <cell r="BR41">
            <v>2.652076509678563</v>
          </cell>
          <cell r="BS41" t="str">
            <v>Кесовогорский</v>
          </cell>
          <cell r="BT41">
            <v>236.6</v>
          </cell>
          <cell r="BU41"/>
          <cell r="BV41">
            <v>0.99574468085106382</v>
          </cell>
          <cell r="BW41">
            <v>2.7799858055358406</v>
          </cell>
          <cell r="BX41">
            <v>237.8</v>
          </cell>
          <cell r="BY41">
            <v>99.495374264087459</v>
          </cell>
          <cell r="BZ41"/>
          <cell r="CA41">
            <v>0.99987324918862153</v>
          </cell>
          <cell r="CB41">
            <v>2.8004090218075759</v>
          </cell>
          <cell r="CC41">
            <v>2.7901974136717085</v>
          </cell>
          <cell r="CD41" t="str">
            <v>Кесовогорский</v>
          </cell>
          <cell r="CE41">
            <v>309980</v>
          </cell>
          <cell r="CF41">
            <v>39427.626558127704</v>
          </cell>
          <cell r="CG41"/>
          <cell r="CH41">
            <v>0.91348477693085195</v>
          </cell>
          <cell r="CI41">
            <v>2.4871324412091038</v>
          </cell>
          <cell r="CJ41">
            <v>316188</v>
          </cell>
          <cell r="CK41">
            <v>98.036611130087152</v>
          </cell>
          <cell r="CL41"/>
          <cell r="CM41">
            <v>0.91778207436369919</v>
          </cell>
          <cell r="CN41">
            <v>1.3118776629517153</v>
          </cell>
          <cell r="CO41">
            <v>1.8995050520804095</v>
          </cell>
          <cell r="CP41" t="str">
            <v>Кесовогорский</v>
          </cell>
          <cell r="CQ41">
            <v>2.0018230149942067</v>
          </cell>
          <cell r="CR41">
            <v>3</v>
          </cell>
          <cell r="CS41">
            <v>4.6554176072117723</v>
          </cell>
          <cell r="CT41">
            <v>3</v>
          </cell>
          <cell r="CU41">
            <v>4.6147071187357094</v>
          </cell>
          <cell r="CV41">
            <v>2.652076509678563</v>
          </cell>
          <cell r="CW41">
            <v>2.7901974136717085</v>
          </cell>
          <cell r="CX41">
            <v>1.8995050520804095</v>
          </cell>
          <cell r="CY41">
            <v>24.613726716372369</v>
          </cell>
          <cell r="CZ41">
            <v>1</v>
          </cell>
        </row>
        <row r="42">
          <cell r="D42" t="str">
            <v>Жарковский</v>
          </cell>
          <cell r="E42">
            <v>5004</v>
          </cell>
          <cell r="F42">
            <v>59076</v>
          </cell>
          <cell r="G42">
            <v>11805.755395683453</v>
          </cell>
          <cell r="H42"/>
          <cell r="I42">
            <v>3.7815058159304566</v>
          </cell>
          <cell r="J42">
            <v>5</v>
          </cell>
          <cell r="K42">
            <v>62634</v>
          </cell>
          <cell r="L42">
            <v>94.319379250886101</v>
          </cell>
          <cell r="M42"/>
          <cell r="N42">
            <v>1.6628611895731757</v>
          </cell>
          <cell r="O42">
            <v>5</v>
          </cell>
          <cell r="P42">
            <v>5</v>
          </cell>
          <cell r="Q42" t="str">
            <v>Жарковский</v>
          </cell>
          <cell r="R42">
            <v>1232</v>
          </cell>
          <cell r="S42"/>
          <cell r="T42">
            <v>0.12826207662409772</v>
          </cell>
          <cell r="U42">
            <v>1.0807215235973349</v>
          </cell>
          <cell r="V42">
            <v>1098</v>
          </cell>
          <cell r="W42">
            <v>112.20400728597451</v>
          </cell>
          <cell r="X42"/>
          <cell r="Y42">
            <v>0.33586236162319644</v>
          </cell>
          <cell r="Z42">
            <v>1.1846768038250519</v>
          </cell>
          <cell r="AA42">
            <v>1.1326991637111934</v>
          </cell>
          <cell r="AB42" t="str">
            <v>Жарковский</v>
          </cell>
          <cell r="AC42" t="str">
            <v>***</v>
          </cell>
          <cell r="AD42" t="str">
            <v>***</v>
          </cell>
          <cell r="AE42"/>
          <cell r="AF42">
            <v>0</v>
          </cell>
          <cell r="AG42">
            <v>1</v>
          </cell>
          <cell r="AH42">
            <v>19691</v>
          </cell>
          <cell r="AI42" t="str">
            <v>***</v>
          </cell>
          <cell r="AJ42"/>
          <cell r="AK42">
            <v>0</v>
          </cell>
          <cell r="AL42">
            <v>1</v>
          </cell>
          <cell r="AM42">
            <v>1</v>
          </cell>
          <cell r="AN42" t="str">
            <v>Жарковский</v>
          </cell>
          <cell r="AO42">
            <v>16604</v>
          </cell>
          <cell r="AP42"/>
          <cell r="AQ42">
            <v>0.76845071581372393</v>
          </cell>
          <cell r="AR42">
            <v>1.0000000000000004</v>
          </cell>
          <cell r="AS42">
            <v>15529.891304347826</v>
          </cell>
          <cell r="AT42">
            <v>106.91639545056869</v>
          </cell>
          <cell r="AU42"/>
          <cell r="AV42">
            <v>0.952818315059349</v>
          </cell>
          <cell r="AW42">
            <v>1.616851761977133</v>
          </cell>
          <cell r="AX42">
            <v>1.3084258809885667</v>
          </cell>
          <cell r="AY42" t="str">
            <v>Жарковский</v>
          </cell>
          <cell r="AZ42">
            <v>40.5</v>
          </cell>
          <cell r="BA42"/>
          <cell r="BB42">
            <v>0.99372955288985809</v>
          </cell>
          <cell r="BC42">
            <v>2.2326656394453002</v>
          </cell>
          <cell r="BD42">
            <v>41.301907968574639</v>
          </cell>
          <cell r="BE42">
            <v>98.05842391304347</v>
          </cell>
          <cell r="BF42"/>
          <cell r="BG42">
            <v>1.0270376973048967</v>
          </cell>
          <cell r="BH42">
            <v>3.8790148307126424</v>
          </cell>
          <cell r="BI42">
            <v>3.0558402350789713</v>
          </cell>
          <cell r="BJ42" t="str">
            <v>Жарковский</v>
          </cell>
          <cell r="BK42">
            <v>129</v>
          </cell>
          <cell r="BL42">
            <v>439</v>
          </cell>
          <cell r="BM42">
            <v>755</v>
          </cell>
          <cell r="BN42">
            <v>284</v>
          </cell>
          <cell r="BO42">
            <v>56.754596322941651</v>
          </cell>
          <cell r="BP42"/>
          <cell r="BQ42">
            <v>0.32364629874305223</v>
          </cell>
          <cell r="BR42">
            <v>1</v>
          </cell>
          <cell r="BS42" t="str">
            <v>Жарковский</v>
          </cell>
          <cell r="BT42">
            <v>173.9</v>
          </cell>
          <cell r="BU42"/>
          <cell r="BV42">
            <v>0.73186813186813193</v>
          </cell>
          <cell r="BW42">
            <v>1</v>
          </cell>
          <cell r="BX42">
            <v>176.1</v>
          </cell>
          <cell r="BY42">
            <v>98.75070982396366</v>
          </cell>
          <cell r="BZ42"/>
          <cell r="CA42">
            <v>0.9923897851702288</v>
          </cell>
          <cell r="CB42">
            <v>2.4305327822866318</v>
          </cell>
          <cell r="CC42">
            <v>1.7152663911433159</v>
          </cell>
          <cell r="CD42" t="str">
            <v>Жарковский</v>
          </cell>
          <cell r="CE42">
            <v>74142</v>
          </cell>
          <cell r="CF42">
            <v>14816.546762589927</v>
          </cell>
          <cell r="CG42"/>
          <cell r="CH42">
            <v>0.34327934739759081</v>
          </cell>
          <cell r="CI42">
            <v>1.0502986386843771</v>
          </cell>
          <cell r="CJ42">
            <v>77382</v>
          </cell>
          <cell r="CK42">
            <v>95.812979762735523</v>
          </cell>
          <cell r="CL42"/>
          <cell r="CM42">
            <v>0.89696526944333965</v>
          </cell>
          <cell r="CN42">
            <v>1</v>
          </cell>
          <cell r="CO42">
            <v>1.0251493193421886</v>
          </cell>
          <cell r="CP42" t="str">
            <v>Жарковский</v>
          </cell>
          <cell r="CQ42">
            <v>5</v>
          </cell>
          <cell r="CR42">
            <v>1.1326991637111934</v>
          </cell>
          <cell r="CS42">
            <v>1</v>
          </cell>
          <cell r="CT42">
            <v>1.3084258809885667</v>
          </cell>
          <cell r="CU42">
            <v>3.0558402350789713</v>
          </cell>
          <cell r="CV42">
            <v>1</v>
          </cell>
          <cell r="CW42">
            <v>1.7152663911433159</v>
          </cell>
          <cell r="CX42">
            <v>1.0251493193421886</v>
          </cell>
          <cell r="CY42">
            <v>15.237380990264237</v>
          </cell>
          <cell r="CZ42">
            <v>8</v>
          </cell>
        </row>
        <row r="43">
          <cell r="D43" t="str">
            <v>Бельский</v>
          </cell>
          <cell r="E43">
            <v>5628</v>
          </cell>
          <cell r="F43" t="str">
            <v>***</v>
          </cell>
          <cell r="G43" t="str">
            <v>***</v>
          </cell>
          <cell r="H43"/>
          <cell r="I43">
            <v>0</v>
          </cell>
          <cell r="J43">
            <v>1</v>
          </cell>
          <cell r="K43" t="str">
            <v>***</v>
          </cell>
          <cell r="L43" t="str">
            <v>***</v>
          </cell>
          <cell r="M43"/>
          <cell r="N43">
            <v>0</v>
          </cell>
          <cell r="O43">
            <v>1</v>
          </cell>
          <cell r="P43">
            <v>1</v>
          </cell>
          <cell r="Q43" t="str">
            <v>Бельский</v>
          </cell>
          <cell r="R43">
            <v>418</v>
          </cell>
          <cell r="S43"/>
          <cell r="T43">
            <v>4.3517490283176009E-2</v>
          </cell>
          <cell r="U43">
            <v>1.0109685297457101</v>
          </cell>
          <cell r="V43">
            <v>842</v>
          </cell>
          <cell r="W43">
            <v>49.643705463182897</v>
          </cell>
          <cell r="X43"/>
          <cell r="Y43">
            <v>0.14859943561637096</v>
          </cell>
          <cell r="Z43">
            <v>1.0293095270204171</v>
          </cell>
          <cell r="AA43">
            <v>1.0201390283830636</v>
          </cell>
          <cell r="AB43" t="str">
            <v>Бельский</v>
          </cell>
          <cell r="AC43" t="str">
            <v>***</v>
          </cell>
          <cell r="AD43" t="str">
            <v>***</v>
          </cell>
          <cell r="AE43"/>
          <cell r="AF43">
            <v>0</v>
          </cell>
          <cell r="AG43">
            <v>1</v>
          </cell>
          <cell r="AH43" t="str">
            <v>***</v>
          </cell>
          <cell r="AI43" t="str">
            <v>***</v>
          </cell>
          <cell r="AJ43"/>
          <cell r="AK43">
            <v>0</v>
          </cell>
          <cell r="AL43">
            <v>1</v>
          </cell>
          <cell r="AM43">
            <v>1</v>
          </cell>
          <cell r="AN43" t="str">
            <v>Бельский</v>
          </cell>
          <cell r="AO43">
            <v>21726</v>
          </cell>
          <cell r="AP43"/>
          <cell r="AQ43">
            <v>1.0055023037683068</v>
          </cell>
          <cell r="AR43">
            <v>2.1961700140121443</v>
          </cell>
          <cell r="AS43">
            <v>18428.37837837838</v>
          </cell>
          <cell r="AT43">
            <v>117.89425826794748</v>
          </cell>
          <cell r="AU43"/>
          <cell r="AV43">
            <v>1.0506509132172577</v>
          </cell>
          <cell r="AW43">
            <v>3.2196772514637191</v>
          </cell>
          <cell r="AX43">
            <v>2.7079236327379315</v>
          </cell>
          <cell r="AY43" t="str">
            <v>Бельский</v>
          </cell>
          <cell r="AZ43">
            <v>22.9</v>
          </cell>
          <cell r="BA43"/>
          <cell r="BB43">
            <v>0.56188658669574687</v>
          </cell>
          <cell r="BC43">
            <v>1.1479198767334364</v>
          </cell>
          <cell r="BD43">
            <v>25.62326869806094</v>
          </cell>
          <cell r="BE43">
            <v>89.371891891891892</v>
          </cell>
          <cell r="BF43"/>
          <cell r="BG43">
            <v>0.93605728492869833</v>
          </cell>
          <cell r="BH43">
            <v>2.6034861310538515</v>
          </cell>
          <cell r="BI43">
            <v>1.875703003893644</v>
          </cell>
          <cell r="BJ43" t="str">
            <v>Бельский</v>
          </cell>
          <cell r="BK43">
            <v>916</v>
          </cell>
          <cell r="BL43">
            <v>1454</v>
          </cell>
          <cell r="BM43">
            <v>604</v>
          </cell>
          <cell r="BN43">
            <v>760</v>
          </cell>
          <cell r="BO43">
            <v>135.03909026297086</v>
          </cell>
          <cell r="BP43"/>
          <cell r="BQ43">
            <v>0.77006805758166996</v>
          </cell>
          <cell r="BR43">
            <v>1.559979387579089</v>
          </cell>
          <cell r="BS43" t="str">
            <v>Бельский</v>
          </cell>
          <cell r="BT43">
            <v>286.10000000000002</v>
          </cell>
          <cell r="BU43"/>
          <cell r="BV43">
            <v>1.2040682721533786</v>
          </cell>
          <cell r="BW43">
            <v>4.1852377572746633</v>
          </cell>
          <cell r="BX43">
            <v>292.5</v>
          </cell>
          <cell r="BY43">
            <v>97.81196581196582</v>
          </cell>
          <cell r="BZ43"/>
          <cell r="CA43">
            <v>0.98295592925104525</v>
          </cell>
          <cell r="CB43">
            <v>1.9642568513816494</v>
          </cell>
          <cell r="CC43">
            <v>3.0747473043281563</v>
          </cell>
          <cell r="CD43" t="str">
            <v>Бельский</v>
          </cell>
          <cell r="CE43">
            <v>180421</v>
          </cell>
          <cell r="CF43">
            <v>32057.746979388769</v>
          </cell>
          <cell r="CG43"/>
          <cell r="CH43">
            <v>0.74273463570522524</v>
          </cell>
          <cell r="CI43">
            <v>2.0568672034689564</v>
          </cell>
          <cell r="CJ43">
            <v>177420</v>
          </cell>
          <cell r="CK43">
            <v>101.69146657648518</v>
          </cell>
          <cell r="CL43"/>
          <cell r="CM43">
            <v>0.95199746363948379</v>
          </cell>
          <cell r="CN43">
            <v>1.8244931044250738</v>
          </cell>
          <cell r="CO43">
            <v>1.9406801539470151</v>
          </cell>
          <cell r="CP43" t="str">
            <v>Бельский</v>
          </cell>
          <cell r="CQ43">
            <v>1</v>
          </cell>
          <cell r="CR43">
            <v>1.0201390283830636</v>
          </cell>
          <cell r="CS43">
            <v>1</v>
          </cell>
          <cell r="CT43">
            <v>2.7079236327379315</v>
          </cell>
          <cell r="CU43">
            <v>1.875703003893644</v>
          </cell>
          <cell r="CV43">
            <v>1.559979387579089</v>
          </cell>
          <cell r="CW43">
            <v>3.0747473043281563</v>
          </cell>
          <cell r="CX43">
            <v>1.9406801539470151</v>
          </cell>
          <cell r="CY43">
            <v>14.1791725108689</v>
          </cell>
          <cell r="CZ43">
            <v>9</v>
          </cell>
        </row>
        <row r="44">
          <cell r="D44" t="str">
            <v>Сандовский</v>
          </cell>
          <cell r="E44">
            <v>5709</v>
          </cell>
          <cell r="F44">
            <v>1511</v>
          </cell>
          <cell r="G44">
            <v>264.66981958311436</v>
          </cell>
          <cell r="H44"/>
          <cell r="I44">
            <v>8.4776486426336881E-2</v>
          </cell>
          <cell r="J44">
            <v>1.0896748444169475</v>
          </cell>
          <cell r="K44">
            <v>4582</v>
          </cell>
          <cell r="L44">
            <v>32.976865997381054</v>
          </cell>
          <cell r="M44"/>
          <cell r="N44">
            <v>0.5813858303174223</v>
          </cell>
          <cell r="O44">
            <v>2.3985192124585044</v>
          </cell>
          <cell r="P44">
            <v>1.744097028437726</v>
          </cell>
          <cell r="Q44" t="str">
            <v>Сандовский</v>
          </cell>
          <cell r="R44">
            <v>290</v>
          </cell>
          <cell r="S44"/>
          <cell r="T44">
            <v>3.0191560244308715E-2</v>
          </cell>
          <cell r="U44">
            <v>1</v>
          </cell>
          <cell r="V44">
            <v>205</v>
          </cell>
          <cell r="W44">
            <v>141.46341463414635</v>
          </cell>
          <cell r="X44"/>
          <cell r="Y44">
            <v>0.42344509497964128</v>
          </cell>
          <cell r="Z44">
            <v>1.2573419654075493</v>
          </cell>
          <cell r="AA44">
            <v>1.1286709827037746</v>
          </cell>
          <cell r="AB44" t="str">
            <v>Сандовский</v>
          </cell>
          <cell r="AC44" t="str">
            <v>***</v>
          </cell>
          <cell r="AD44" t="str">
            <v>***</v>
          </cell>
          <cell r="AE44"/>
          <cell r="AF44">
            <v>0</v>
          </cell>
          <cell r="AG44">
            <v>1</v>
          </cell>
          <cell r="AH44">
            <v>72714</v>
          </cell>
          <cell r="AI44" t="str">
            <v>***</v>
          </cell>
          <cell r="AJ44"/>
          <cell r="AK44">
            <v>0</v>
          </cell>
          <cell r="AL44">
            <v>1</v>
          </cell>
          <cell r="AM44">
            <v>1</v>
          </cell>
          <cell r="AN44" t="str">
            <v>Сандовский</v>
          </cell>
          <cell r="AO44">
            <v>22574</v>
          </cell>
          <cell r="AP44"/>
          <cell r="AQ44">
            <v>1.0447486424222479</v>
          </cell>
          <cell r="AR44">
            <v>2.3942083138720225</v>
          </cell>
          <cell r="AS44">
            <v>17352.893890675241</v>
          </cell>
          <cell r="AT44">
            <v>130.08781210913975</v>
          </cell>
          <cell r="AU44"/>
          <cell r="AV44">
            <v>1.1593175155338482</v>
          </cell>
          <cell r="AW44">
            <v>5</v>
          </cell>
          <cell r="AX44">
            <v>3.6971041569360112</v>
          </cell>
          <cell r="AY44" t="str">
            <v>Сандовский</v>
          </cell>
          <cell r="AZ44">
            <v>28.8</v>
          </cell>
          <cell r="BA44"/>
          <cell r="BB44">
            <v>0.70665212649945464</v>
          </cell>
          <cell r="BC44">
            <v>1.5115562403697997</v>
          </cell>
          <cell r="BD44">
            <v>34.865470852017935</v>
          </cell>
          <cell r="BE44">
            <v>82.603215434083609</v>
          </cell>
          <cell r="BF44"/>
          <cell r="BG44">
            <v>0.86516397861578109</v>
          </cell>
          <cell r="BH44">
            <v>1.6095749752995787</v>
          </cell>
          <cell r="BI44">
            <v>1.5605656078346892</v>
          </cell>
          <cell r="BJ44" t="str">
            <v>Сандовский</v>
          </cell>
          <cell r="BK44">
            <v>407</v>
          </cell>
          <cell r="BL44">
            <v>848</v>
          </cell>
          <cell r="BM44">
            <v>533</v>
          </cell>
          <cell r="BN44">
            <v>470</v>
          </cell>
          <cell r="BO44">
            <v>82.326151690313537</v>
          </cell>
          <cell r="BP44"/>
          <cell r="BQ44">
            <v>0.46946954098162874</v>
          </cell>
          <cell r="BR44">
            <v>1.1829167334853743</v>
          </cell>
          <cell r="BS44" t="str">
            <v>Сандовский</v>
          </cell>
          <cell r="BT44">
            <v>254</v>
          </cell>
          <cell r="BU44"/>
          <cell r="BV44">
            <v>1.0689735796118776</v>
          </cell>
          <cell r="BW44">
            <v>3.2739531582682755</v>
          </cell>
          <cell r="BX44">
            <v>253.5</v>
          </cell>
          <cell r="BY44">
            <v>100.19723865877712</v>
          </cell>
          <cell r="BZ44"/>
          <cell r="CA44">
            <v>1.0069265965225935</v>
          </cell>
          <cell r="CB44">
            <v>3.1490263975994037</v>
          </cell>
          <cell r="CC44">
            <v>3.2114897779338394</v>
          </cell>
          <cell r="CD44" t="str">
            <v>Сандовский</v>
          </cell>
          <cell r="CE44">
            <v>337623</v>
          </cell>
          <cell r="CF44">
            <v>59138.728323699426</v>
          </cell>
          <cell r="CG44"/>
          <cell r="CH44">
            <v>1.3701643432963007</v>
          </cell>
          <cell r="CI44">
            <v>3.6378977687390748</v>
          </cell>
          <cell r="CJ44">
            <v>271549</v>
          </cell>
          <cell r="CK44">
            <v>124.33225679343323</v>
          </cell>
          <cell r="CL44"/>
          <cell r="CM44">
            <v>1.1639520709134068</v>
          </cell>
          <cell r="CN44">
            <v>5</v>
          </cell>
          <cell r="CO44">
            <v>4.3189488843695374</v>
          </cell>
          <cell r="CP44" t="str">
            <v>Сандовский</v>
          </cell>
          <cell r="CQ44">
            <v>1.744097028437726</v>
          </cell>
          <cell r="CR44">
            <v>1.1286709827037746</v>
          </cell>
          <cell r="CS44">
            <v>1</v>
          </cell>
          <cell r="CT44">
            <v>3.6971041569360112</v>
          </cell>
          <cell r="CU44">
            <v>1.5605656078346892</v>
          </cell>
          <cell r="CV44">
            <v>1.1829167334853743</v>
          </cell>
          <cell r="CW44">
            <v>3.2114897779338394</v>
          </cell>
          <cell r="CX44">
            <v>4.3189488843695374</v>
          </cell>
          <cell r="CY44">
            <v>17.843793171700952</v>
          </cell>
          <cell r="CZ44">
            <v>5</v>
          </cell>
        </row>
        <row r="45">
          <cell r="D45" t="str">
            <v>Молоковский</v>
          </cell>
          <cell r="E45">
            <v>4232</v>
          </cell>
          <cell r="F45" t="str">
            <v>***</v>
          </cell>
          <cell r="G45" t="str">
            <v>***</v>
          </cell>
          <cell r="H45"/>
          <cell r="I45">
            <v>0</v>
          </cell>
          <cell r="J45">
            <v>1</v>
          </cell>
          <cell r="K45" t="str">
            <v>***</v>
          </cell>
          <cell r="L45" t="str">
            <v>***</v>
          </cell>
          <cell r="M45"/>
          <cell r="N45">
            <v>0</v>
          </cell>
          <cell r="O45">
            <v>1</v>
          </cell>
          <cell r="P45">
            <v>1</v>
          </cell>
          <cell r="Q45" t="str">
            <v>Молоковский</v>
          </cell>
          <cell r="R45">
            <v>740</v>
          </cell>
          <cell r="S45"/>
          <cell r="T45">
            <v>7.7040533037201556E-2</v>
          </cell>
          <cell r="U45">
            <v>1.0385612373872615</v>
          </cell>
          <cell r="V45">
            <v>112</v>
          </cell>
          <cell r="W45">
            <v>660.71428571428567</v>
          </cell>
          <cell r="X45"/>
          <cell r="Y45">
            <v>1.9777284762441987</v>
          </cell>
          <cell r="Z45">
            <v>2.5468912717180388</v>
          </cell>
          <cell r="AA45">
            <v>1.7927262545526501</v>
          </cell>
          <cell r="AB45" t="str">
            <v>Молоковский</v>
          </cell>
          <cell r="AC45" t="str">
            <v>***</v>
          </cell>
          <cell r="AD45" t="str">
            <v>***</v>
          </cell>
          <cell r="AE45"/>
          <cell r="AF45">
            <v>0</v>
          </cell>
          <cell r="AG45">
            <v>1</v>
          </cell>
          <cell r="AH45">
            <v>0</v>
          </cell>
          <cell r="AI45" t="str">
            <v>***</v>
          </cell>
          <cell r="AJ45"/>
          <cell r="AK45">
            <v>0</v>
          </cell>
          <cell r="AL45">
            <v>1</v>
          </cell>
          <cell r="AM45">
            <v>1</v>
          </cell>
          <cell r="AN45" t="str">
            <v>Молоковский</v>
          </cell>
          <cell r="AO45">
            <v>22904</v>
          </cell>
          <cell r="AP45"/>
          <cell r="AQ45">
            <v>1.0600213921342769</v>
          </cell>
          <cell r="AR45">
            <v>2.4712751050910797</v>
          </cell>
          <cell r="AS45">
            <v>21088.675213675211</v>
          </cell>
          <cell r="AT45">
            <v>108.60805511930698</v>
          </cell>
          <cell r="AU45"/>
          <cell r="AV45">
            <v>0.96789406006953593</v>
          </cell>
          <cell r="AW45">
            <v>1.8638429370078295</v>
          </cell>
          <cell r="AX45">
            <v>2.1675590210494544</v>
          </cell>
          <cell r="AY45" t="str">
            <v>Молоковский</v>
          </cell>
          <cell r="AZ45">
            <v>20.5</v>
          </cell>
          <cell r="BA45"/>
          <cell r="BB45">
            <v>0.50299890948745907</v>
          </cell>
          <cell r="BC45">
            <v>1.0000000000000004</v>
          </cell>
          <cell r="BD45">
            <v>26.13065326633166</v>
          </cell>
          <cell r="BE45">
            <v>78.451923076923066</v>
          </cell>
          <cell r="BF45"/>
          <cell r="BG45">
            <v>0.82168445311251159</v>
          </cell>
          <cell r="BH45">
            <v>1</v>
          </cell>
          <cell r="BI45">
            <v>1.0000000000000002</v>
          </cell>
          <cell r="BJ45" t="str">
            <v>Молоковский</v>
          </cell>
          <cell r="BK45">
            <v>386</v>
          </cell>
          <cell r="BL45">
            <v>277</v>
          </cell>
          <cell r="BM45">
            <v>559</v>
          </cell>
          <cell r="BN45">
            <v>331.5</v>
          </cell>
          <cell r="BO45">
            <v>78.331758034026464</v>
          </cell>
          <cell r="BP45"/>
          <cell r="BQ45">
            <v>0.4466912850105354</v>
          </cell>
          <cell r="BR45">
            <v>1.1543443048878164</v>
          </cell>
          <cell r="BS45" t="str">
            <v>Молоковский</v>
          </cell>
          <cell r="BT45">
            <v>248.1</v>
          </cell>
          <cell r="BU45"/>
          <cell r="BV45">
            <v>1.0441430909516016</v>
          </cell>
          <cell r="BW45">
            <v>3.1064584811923348</v>
          </cell>
          <cell r="BX45">
            <v>241</v>
          </cell>
          <cell r="BY45">
            <v>102.94605809128629</v>
          </cell>
          <cell r="BZ45"/>
          <cell r="CA45">
            <v>1.0345507050577361</v>
          </cell>
          <cell r="CB45">
            <v>4.5143702223287701</v>
          </cell>
          <cell r="CC45">
            <v>3.8104143517605524</v>
          </cell>
          <cell r="CD45" t="str">
            <v>Молоковский</v>
          </cell>
          <cell r="CE45">
            <v>349012</v>
          </cell>
          <cell r="CF45">
            <v>82469.754253308129</v>
          </cell>
          <cell r="CG45"/>
          <cell r="CH45">
            <v>1.9107126561767551</v>
          </cell>
          <cell r="CI45">
            <v>5</v>
          </cell>
          <cell r="CJ45">
            <v>287622</v>
          </cell>
          <cell r="CK45">
            <v>121.34398620411513</v>
          </cell>
          <cell r="CL45"/>
          <cell r="CM45">
            <v>1.13597699967614</v>
          </cell>
          <cell r="CN45">
            <v>4.580877090804008</v>
          </cell>
          <cell r="CO45">
            <v>4.7904385454020044</v>
          </cell>
          <cell r="CP45" t="str">
            <v>Молоковский</v>
          </cell>
          <cell r="CQ45">
            <v>1</v>
          </cell>
          <cell r="CR45">
            <v>1.7927262545526501</v>
          </cell>
          <cell r="CS45">
            <v>1</v>
          </cell>
          <cell r="CT45">
            <v>2.1675590210494544</v>
          </cell>
          <cell r="CU45">
            <v>1.0000000000000002</v>
          </cell>
          <cell r="CV45">
            <v>1.1543443048878164</v>
          </cell>
          <cell r="CW45">
            <v>3.8104143517605524</v>
          </cell>
          <cell r="CX45">
            <v>4.7904385454020044</v>
          </cell>
          <cell r="CY45">
            <v>16.715482477652479</v>
          </cell>
          <cell r="CZ45">
            <v>7</v>
          </cell>
        </row>
        <row r="46">
          <cell r="D46" t="str">
            <v>Лесной</v>
          </cell>
          <cell r="E46">
            <v>4820</v>
          </cell>
          <cell r="F46" t="str">
            <v>***</v>
          </cell>
          <cell r="G46" t="str">
            <v>***</v>
          </cell>
          <cell r="H46"/>
          <cell r="I46">
            <v>0</v>
          </cell>
          <cell r="J46">
            <v>1</v>
          </cell>
          <cell r="K46" t="str">
            <v>***</v>
          </cell>
          <cell r="L46" t="str">
            <v>***</v>
          </cell>
          <cell r="M46"/>
          <cell r="N46">
            <v>0</v>
          </cell>
          <cell r="O46">
            <v>1</v>
          </cell>
          <cell r="P46">
            <v>1</v>
          </cell>
          <cell r="Q46" t="str">
            <v>Лесной</v>
          </cell>
          <cell r="R46">
            <v>3071</v>
          </cell>
          <cell r="S46"/>
          <cell r="T46">
            <v>0.31971821210438645</v>
          </cell>
          <cell r="U46">
            <v>1.2383084470532788</v>
          </cell>
          <cell r="V46">
            <v>2729</v>
          </cell>
          <cell r="W46">
            <v>112.53206302674971</v>
          </cell>
          <cell r="X46"/>
          <cell r="Y46">
            <v>0.33684433703125816</v>
          </cell>
          <cell r="Z46">
            <v>1.1854915237928156</v>
          </cell>
          <cell r="AA46">
            <v>1.2118999854230472</v>
          </cell>
          <cell r="AB46" t="str">
            <v>Лесной</v>
          </cell>
          <cell r="AC46">
            <v>19170</v>
          </cell>
          <cell r="AD46">
            <v>3977.1784232365144</v>
          </cell>
          <cell r="AE46"/>
          <cell r="AF46">
            <v>0.21770012365960462</v>
          </cell>
          <cell r="AG46">
            <v>1.3636716195112886</v>
          </cell>
          <cell r="AH46">
            <v>17425</v>
          </cell>
          <cell r="AI46">
            <v>110.01434720229555</v>
          </cell>
          <cell r="AJ46"/>
          <cell r="AK46">
            <v>0.94124337991256424</v>
          </cell>
          <cell r="AL46">
            <v>4.4199342859517348</v>
          </cell>
          <cell r="AM46">
            <v>2.8918029527315117</v>
          </cell>
          <cell r="AN46" t="str">
            <v>Лесной</v>
          </cell>
          <cell r="AO46">
            <v>18538</v>
          </cell>
          <cell r="AP46"/>
          <cell r="AQ46">
            <v>0.85795828533816032</v>
          </cell>
          <cell r="AR46">
            <v>1.4516581036898648</v>
          </cell>
          <cell r="AS46">
            <v>15632.382382382382</v>
          </cell>
          <cell r="AT46">
            <v>118.58717082619623</v>
          </cell>
          <cell r="AU46"/>
          <cell r="AV46">
            <v>1.0568260164224463</v>
          </cell>
          <cell r="AW46">
            <v>3.3208461154604749</v>
          </cell>
          <cell r="AX46">
            <v>2.3862521095751701</v>
          </cell>
          <cell r="AY46" t="str">
            <v>Лесной</v>
          </cell>
          <cell r="AZ46">
            <v>42.1</v>
          </cell>
          <cell r="BA46"/>
          <cell r="BB46">
            <v>1.0329880043620501</v>
          </cell>
          <cell r="BC46">
            <v>2.3312788906009247</v>
          </cell>
          <cell r="BD46">
            <v>39.832535885167466</v>
          </cell>
          <cell r="BE46">
            <v>105.69249249249249</v>
          </cell>
          <cell r="BF46"/>
          <cell r="BG46">
            <v>1.1069948891710213</v>
          </cell>
          <cell r="BH46">
            <v>5</v>
          </cell>
          <cell r="BI46">
            <v>3.6656394453004624</v>
          </cell>
          <cell r="BJ46" t="str">
            <v>Лесной</v>
          </cell>
          <cell r="BK46">
            <v>588</v>
          </cell>
          <cell r="BL46">
            <v>536</v>
          </cell>
          <cell r="BM46">
            <v>1973</v>
          </cell>
          <cell r="BN46">
            <v>562</v>
          </cell>
          <cell r="BO46">
            <v>116.59751037344398</v>
          </cell>
          <cell r="BP46"/>
          <cell r="BQ46">
            <v>0.6649039041753485</v>
          </cell>
          <cell r="BR46">
            <v>1.4280643161162891</v>
          </cell>
          <cell r="BS46" t="str">
            <v>Лесной</v>
          </cell>
          <cell r="BT46">
            <v>246.9</v>
          </cell>
          <cell r="BU46"/>
          <cell r="BV46">
            <v>1.0390928220715454</v>
          </cell>
          <cell r="BW46">
            <v>3.072391767210787</v>
          </cell>
          <cell r="BX46">
            <v>246</v>
          </cell>
          <cell r="BY46">
            <v>100.36585365853658</v>
          </cell>
          <cell r="BZ46"/>
          <cell r="CA46">
            <v>1.0086210836172793</v>
          </cell>
          <cell r="CB46">
            <v>3.2327777877255177</v>
          </cell>
          <cell r="CC46">
            <v>3.1525847774681521</v>
          </cell>
          <cell r="CD46" t="str">
            <v>Лесной</v>
          </cell>
          <cell r="CE46">
            <v>292085</v>
          </cell>
          <cell r="CF46">
            <v>60598.547717842324</v>
          </cell>
          <cell r="CG46"/>
          <cell r="CH46">
            <v>1.403986384084172</v>
          </cell>
          <cell r="CI46">
            <v>3.7231243361433211</v>
          </cell>
          <cell r="CJ46">
            <v>279489</v>
          </cell>
          <cell r="CK46">
            <v>104.5067963318771</v>
          </cell>
          <cell r="CL46"/>
          <cell r="CM46">
            <v>0.97835352749294413</v>
          </cell>
          <cell r="CN46">
            <v>2.2193600223152483</v>
          </cell>
          <cell r="CO46">
            <v>2.9712421792292849</v>
          </cell>
          <cell r="CP46" t="str">
            <v>Лесной</v>
          </cell>
          <cell r="CQ46">
            <v>1</v>
          </cell>
          <cell r="CR46">
            <v>1.2118999854230472</v>
          </cell>
          <cell r="CS46">
            <v>2.8918029527315117</v>
          </cell>
          <cell r="CT46">
            <v>2.3862521095751701</v>
          </cell>
          <cell r="CU46">
            <v>3.6656394453004624</v>
          </cell>
          <cell r="CV46">
            <v>1.4280643161162891</v>
          </cell>
          <cell r="CW46">
            <v>3.1525847774681521</v>
          </cell>
          <cell r="CX46">
            <v>2.9712421792292849</v>
          </cell>
          <cell r="CY46">
            <v>18.70748576584392</v>
          </cell>
          <cell r="CZ46">
            <v>4</v>
          </cell>
        </row>
      </sheetData>
      <sheetData sheetId="1">
        <row r="5">
          <cell r="F5">
            <v>1</v>
          </cell>
        </row>
        <row r="6">
          <cell r="F6">
            <v>2</v>
          </cell>
        </row>
        <row r="7">
          <cell r="F7">
            <v>2</v>
          </cell>
        </row>
        <row r="8">
          <cell r="F8">
            <v>2</v>
          </cell>
        </row>
        <row r="9">
          <cell r="F9">
            <v>2</v>
          </cell>
        </row>
        <row r="10">
          <cell r="F10">
            <v>2</v>
          </cell>
        </row>
        <row r="11">
          <cell r="F11">
            <v>3</v>
          </cell>
        </row>
        <row r="12">
          <cell r="F12">
            <v>3</v>
          </cell>
        </row>
        <row r="13">
          <cell r="F13">
            <v>3</v>
          </cell>
        </row>
        <row r="14">
          <cell r="F14">
            <v>3</v>
          </cell>
        </row>
        <row r="15">
          <cell r="F15">
            <v>4</v>
          </cell>
        </row>
        <row r="16">
          <cell r="F16">
            <v>4</v>
          </cell>
        </row>
        <row r="17">
          <cell r="F17">
            <v>4</v>
          </cell>
        </row>
        <row r="18">
          <cell r="F18">
            <v>4</v>
          </cell>
        </row>
        <row r="19">
          <cell r="F19">
            <v>4</v>
          </cell>
        </row>
        <row r="20">
          <cell r="F20">
            <v>4</v>
          </cell>
        </row>
        <row r="21">
          <cell r="F21">
            <v>4</v>
          </cell>
        </row>
        <row r="22">
          <cell r="F22">
            <v>4</v>
          </cell>
        </row>
        <row r="23">
          <cell r="F23">
            <v>5</v>
          </cell>
        </row>
        <row r="24">
          <cell r="F24">
            <v>5</v>
          </cell>
        </row>
        <row r="25">
          <cell r="F25">
            <v>5</v>
          </cell>
        </row>
        <row r="26">
          <cell r="F26">
            <v>5</v>
          </cell>
        </row>
        <row r="27">
          <cell r="F27">
            <v>5</v>
          </cell>
        </row>
        <row r="28">
          <cell r="F28">
            <v>5</v>
          </cell>
        </row>
        <row r="29">
          <cell r="F29">
            <v>5</v>
          </cell>
        </row>
        <row r="30">
          <cell r="F30">
            <v>5</v>
          </cell>
        </row>
        <row r="31">
          <cell r="F31">
            <v>5</v>
          </cell>
        </row>
        <row r="32">
          <cell r="F32">
            <v>5</v>
          </cell>
        </row>
        <row r="33">
          <cell r="F33">
            <v>5</v>
          </cell>
        </row>
        <row r="34">
          <cell r="F34">
            <v>5</v>
          </cell>
        </row>
        <row r="35">
          <cell r="F35">
            <v>5</v>
          </cell>
        </row>
        <row r="36">
          <cell r="F36">
            <v>5</v>
          </cell>
        </row>
        <row r="37">
          <cell r="F37">
            <v>6</v>
          </cell>
        </row>
        <row r="38">
          <cell r="F38">
            <v>6</v>
          </cell>
        </row>
        <row r="39">
          <cell r="F39">
            <v>6</v>
          </cell>
        </row>
        <row r="40">
          <cell r="F40">
            <v>6</v>
          </cell>
        </row>
        <row r="41">
          <cell r="F41">
            <v>6</v>
          </cell>
        </row>
        <row r="42">
          <cell r="F42">
            <v>6</v>
          </cell>
        </row>
        <row r="43">
          <cell r="F43">
            <v>6</v>
          </cell>
        </row>
        <row r="44">
          <cell r="F44">
            <v>6</v>
          </cell>
        </row>
        <row r="45">
          <cell r="F45">
            <v>6</v>
          </cell>
        </row>
        <row r="46">
          <cell r="F46">
            <v>7</v>
          </cell>
        </row>
        <row r="47">
          <cell r="F47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П"/>
      <sheetName val="расчет дотации"/>
      <sheetName val="доп. норматив НДФЛ"/>
      <sheetName val="ОКТМО"/>
      <sheetName val="ИД"/>
      <sheetName val="Лист1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Наименование</v>
          </cell>
          <cell r="C2" t="str">
            <v>ОКТМО</v>
          </cell>
        </row>
        <row r="3">
          <cell r="B3" t="str">
            <v>г. Вышний Волочек</v>
          </cell>
          <cell r="C3">
            <v>28714</v>
          </cell>
        </row>
        <row r="4">
          <cell r="B4" t="str">
            <v>г. Кимры</v>
          </cell>
          <cell r="C4">
            <v>28726</v>
          </cell>
        </row>
        <row r="5">
          <cell r="B5" t="str">
            <v>г. Ржев</v>
          </cell>
          <cell r="C5">
            <v>28745</v>
          </cell>
        </row>
        <row r="6">
          <cell r="B6" t="str">
            <v>г. Тверь</v>
          </cell>
          <cell r="C6">
            <v>28701</v>
          </cell>
        </row>
        <row r="7">
          <cell r="B7" t="str">
            <v>г. Торжок</v>
          </cell>
          <cell r="C7">
            <v>28750</v>
          </cell>
        </row>
        <row r="8">
          <cell r="C8">
            <v>0</v>
          </cell>
        </row>
        <row r="9">
          <cell r="B9" t="str">
            <v>Андреапольский</v>
          </cell>
          <cell r="C9">
            <v>28602</v>
          </cell>
        </row>
        <row r="10">
          <cell r="B10" t="str">
            <v xml:space="preserve">Город Андреаполь          </v>
          </cell>
          <cell r="C10">
            <v>28602101</v>
          </cell>
        </row>
        <row r="11">
          <cell r="B11" t="str">
            <v xml:space="preserve">Аксеновское </v>
          </cell>
          <cell r="C11">
            <v>28602402</v>
          </cell>
        </row>
        <row r="12">
          <cell r="B12" t="str">
            <v xml:space="preserve">Андреапольское </v>
          </cell>
          <cell r="C12">
            <v>28602404</v>
          </cell>
        </row>
        <row r="13">
          <cell r="B13" t="str">
            <v>Бологовское</v>
          </cell>
          <cell r="C13">
            <v>28602410</v>
          </cell>
        </row>
        <row r="14">
          <cell r="B14" t="str">
            <v>Хотилицкое</v>
          </cell>
          <cell r="C14">
            <v>28602461</v>
          </cell>
        </row>
        <row r="15">
          <cell r="B15" t="str">
            <v>Торопацкое</v>
          </cell>
          <cell r="C15">
            <v>28602458</v>
          </cell>
        </row>
        <row r="16">
          <cell r="B16" t="str">
            <v xml:space="preserve">Луговское </v>
          </cell>
          <cell r="C16">
            <v>28602442</v>
          </cell>
        </row>
        <row r="17">
          <cell r="B17" t="str">
            <v xml:space="preserve">Волокское </v>
          </cell>
          <cell r="C17">
            <v>28602418</v>
          </cell>
        </row>
        <row r="18">
          <cell r="C18">
            <v>0</v>
          </cell>
        </row>
        <row r="19">
          <cell r="B19" t="str">
            <v>Бежецкий</v>
          </cell>
          <cell r="C19">
            <v>28604</v>
          </cell>
        </row>
        <row r="20">
          <cell r="B20" t="str">
            <v xml:space="preserve">Город Бежецк              </v>
          </cell>
          <cell r="C20">
            <v>28604101</v>
          </cell>
        </row>
        <row r="21">
          <cell r="B21" t="str">
            <v>Михайловогорское</v>
          </cell>
          <cell r="C21">
            <v>28604421</v>
          </cell>
        </row>
        <row r="22">
          <cell r="B22" t="str">
            <v xml:space="preserve">Городищенское </v>
          </cell>
          <cell r="C22">
            <v>28604408</v>
          </cell>
        </row>
        <row r="23">
          <cell r="B23" t="str">
            <v xml:space="preserve">Зобинское </v>
          </cell>
          <cell r="C23">
            <v>28604411</v>
          </cell>
        </row>
        <row r="24">
          <cell r="B24" t="str">
            <v xml:space="preserve">Шишковское </v>
          </cell>
          <cell r="C24">
            <v>28604461</v>
          </cell>
        </row>
        <row r="25">
          <cell r="B25" t="str">
            <v xml:space="preserve">Филиппковское  </v>
          </cell>
          <cell r="C25">
            <v>28604455</v>
          </cell>
        </row>
        <row r="26">
          <cell r="B26" t="str">
            <v xml:space="preserve">Фралевское   </v>
          </cell>
          <cell r="C26">
            <v>28604456</v>
          </cell>
        </row>
        <row r="27">
          <cell r="B27" t="str">
            <v>Житищенское</v>
          </cell>
          <cell r="C27">
            <v>28604405</v>
          </cell>
        </row>
        <row r="28">
          <cell r="B28" t="str">
            <v>Лаптихинское</v>
          </cell>
          <cell r="C28">
            <v>28604419</v>
          </cell>
        </row>
        <row r="29">
          <cell r="B29" t="str">
            <v>Моркиногорское</v>
          </cell>
          <cell r="C29">
            <v>28604425</v>
          </cell>
        </row>
        <row r="30">
          <cell r="B30" t="str">
            <v xml:space="preserve">Поречьевское </v>
          </cell>
          <cell r="C30">
            <v>28604437</v>
          </cell>
        </row>
        <row r="31">
          <cell r="B31" t="str">
            <v>Сукроменское</v>
          </cell>
          <cell r="C31">
            <v>28604449</v>
          </cell>
        </row>
        <row r="32">
          <cell r="B32" t="str">
            <v>Васюковское</v>
          </cell>
          <cell r="C32">
            <v>28604404</v>
          </cell>
        </row>
        <row r="33">
          <cell r="B33" t="str">
            <v>Борковское</v>
          </cell>
          <cell r="C33">
            <v>28604402</v>
          </cell>
        </row>
        <row r="34">
          <cell r="C34">
            <v>0</v>
          </cell>
        </row>
        <row r="35">
          <cell r="B35" t="str">
            <v>Бельский</v>
          </cell>
          <cell r="C35">
            <v>28606</v>
          </cell>
        </row>
        <row r="36">
          <cell r="B36" t="str">
            <v xml:space="preserve">Город Белый  </v>
          </cell>
          <cell r="C36">
            <v>28606101</v>
          </cell>
        </row>
        <row r="37">
          <cell r="B37" t="str">
            <v>Егорьевское</v>
          </cell>
          <cell r="C37">
            <v>28606417</v>
          </cell>
        </row>
        <row r="38">
          <cell r="B38" t="str">
            <v xml:space="preserve">Верховское </v>
          </cell>
          <cell r="C38">
            <v>28606407</v>
          </cell>
        </row>
        <row r="39">
          <cell r="B39" t="str">
            <v>Демяховское</v>
          </cell>
          <cell r="C39">
            <v>28606416</v>
          </cell>
        </row>
        <row r="40">
          <cell r="B40" t="str">
            <v xml:space="preserve">Пригородное </v>
          </cell>
          <cell r="C40">
            <v>28606430</v>
          </cell>
        </row>
        <row r="41">
          <cell r="B41" t="str">
            <v>Кавельщинское</v>
          </cell>
          <cell r="C41">
            <v>28606422</v>
          </cell>
        </row>
        <row r="42">
          <cell r="B42" t="str">
            <v xml:space="preserve">Будинское </v>
          </cell>
          <cell r="C42">
            <v>28606404</v>
          </cell>
        </row>
        <row r="43">
          <cell r="C43">
            <v>0</v>
          </cell>
        </row>
        <row r="44">
          <cell r="B44" t="str">
            <v>Бологовский</v>
          </cell>
          <cell r="C44">
            <v>28608</v>
          </cell>
        </row>
        <row r="45">
          <cell r="B45" t="str">
            <v xml:space="preserve">Город Бологое </v>
          </cell>
          <cell r="C45">
            <v>28608101</v>
          </cell>
        </row>
        <row r="46">
          <cell r="B46" t="str">
            <v>Гузятинское</v>
          </cell>
          <cell r="C46">
            <v>28608407</v>
          </cell>
        </row>
        <row r="47">
          <cell r="B47" t="str">
            <v>Кемецкое</v>
          </cell>
          <cell r="C47">
            <v>28608419</v>
          </cell>
        </row>
        <row r="48">
          <cell r="B48" t="str">
            <v>Рютинское</v>
          </cell>
          <cell r="C48">
            <v>28608431</v>
          </cell>
        </row>
        <row r="49">
          <cell r="B49" t="str">
            <v>Куженкинское</v>
          </cell>
          <cell r="C49">
            <v>28608440</v>
          </cell>
        </row>
        <row r="50">
          <cell r="B50" t="str">
            <v>Кафтинское</v>
          </cell>
          <cell r="C50">
            <v>28608416</v>
          </cell>
        </row>
        <row r="51">
          <cell r="B51" t="str">
            <v>Выползовское</v>
          </cell>
          <cell r="C51">
            <v>28608405</v>
          </cell>
        </row>
        <row r="52">
          <cell r="B52" t="str">
            <v>Березайское</v>
          </cell>
          <cell r="C52">
            <v>28608402</v>
          </cell>
        </row>
        <row r="53">
          <cell r="B53" t="str">
            <v xml:space="preserve">Березорядское </v>
          </cell>
          <cell r="C53">
            <v>28608404</v>
          </cell>
        </row>
        <row r="54">
          <cell r="B54" t="str">
            <v>Валдайское</v>
          </cell>
          <cell r="C54">
            <v>28608406</v>
          </cell>
        </row>
        <row r="55">
          <cell r="B55" t="str">
            <v>Поселок Куженкино</v>
          </cell>
          <cell r="C55">
            <v>28608163</v>
          </cell>
        </row>
        <row r="56">
          <cell r="C56">
            <v>0</v>
          </cell>
        </row>
        <row r="57">
          <cell r="B57" t="str">
            <v>Весьегонский</v>
          </cell>
          <cell r="C57">
            <v>28610</v>
          </cell>
        </row>
        <row r="58">
          <cell r="B58" t="str">
            <v xml:space="preserve">Город Весьегонск          </v>
          </cell>
          <cell r="C58">
            <v>28610101</v>
          </cell>
        </row>
        <row r="59">
          <cell r="B59" t="str">
            <v>Кесемское</v>
          </cell>
          <cell r="C59">
            <v>28610413</v>
          </cell>
        </row>
        <row r="60">
          <cell r="B60" t="str">
            <v>Любегощинское</v>
          </cell>
          <cell r="C60">
            <v>28610419</v>
          </cell>
        </row>
        <row r="61">
          <cell r="B61" t="str">
            <v>Романовское</v>
          </cell>
          <cell r="C61">
            <v>28610422</v>
          </cell>
        </row>
        <row r="62">
          <cell r="B62" t="str">
            <v xml:space="preserve">Пронинское </v>
          </cell>
          <cell r="C62">
            <v>28610420</v>
          </cell>
        </row>
        <row r="63">
          <cell r="B63" t="str">
            <v>Чамеровское</v>
          </cell>
          <cell r="C63">
            <v>28610431</v>
          </cell>
        </row>
        <row r="64">
          <cell r="B64" t="str">
            <v>Ивановское</v>
          </cell>
          <cell r="C64">
            <v>28610410</v>
          </cell>
        </row>
        <row r="65">
          <cell r="B65" t="str">
            <v xml:space="preserve">Егонское </v>
          </cell>
          <cell r="C65">
            <v>28610404</v>
          </cell>
        </row>
        <row r="66">
          <cell r="C66">
            <v>0</v>
          </cell>
        </row>
        <row r="67">
          <cell r="B67" t="str">
            <v>Вышневолоцкий</v>
          </cell>
          <cell r="C67">
            <v>28612</v>
          </cell>
        </row>
        <row r="68">
          <cell r="B68" t="str">
            <v>Поселок Красномайский</v>
          </cell>
          <cell r="C68">
            <v>28612162</v>
          </cell>
        </row>
        <row r="69">
          <cell r="B69" t="str">
            <v>Садовое</v>
          </cell>
          <cell r="C69">
            <v>28612447</v>
          </cell>
        </row>
        <row r="70">
          <cell r="B70" t="str">
            <v>Солнечное</v>
          </cell>
          <cell r="C70">
            <v>28612431</v>
          </cell>
        </row>
        <row r="71">
          <cell r="B71" t="str">
            <v>Терелесовское</v>
          </cell>
          <cell r="C71">
            <v>28612440</v>
          </cell>
        </row>
        <row r="72">
          <cell r="B72" t="str">
            <v>Холохоленское</v>
          </cell>
          <cell r="C72">
            <v>28612458</v>
          </cell>
        </row>
        <row r="73">
          <cell r="B73" t="str">
            <v>Зеленогорское</v>
          </cell>
          <cell r="C73">
            <v>28612455</v>
          </cell>
        </row>
        <row r="74">
          <cell r="B74" t="str">
            <v xml:space="preserve">Борисовское </v>
          </cell>
          <cell r="C74">
            <v>28612405</v>
          </cell>
        </row>
        <row r="75">
          <cell r="B75" t="str">
            <v>Горняцкое</v>
          </cell>
          <cell r="C75">
            <v>28612408</v>
          </cell>
        </row>
        <row r="76">
          <cell r="B76" t="str">
            <v>Княщинское</v>
          </cell>
          <cell r="C76">
            <v>28612422</v>
          </cell>
        </row>
        <row r="77">
          <cell r="B77" t="str">
            <v>Овсищенское</v>
          </cell>
          <cell r="C77">
            <v>28612437</v>
          </cell>
        </row>
        <row r="78">
          <cell r="B78" t="str">
            <v xml:space="preserve">Дятловское </v>
          </cell>
          <cell r="C78">
            <v>28612404</v>
          </cell>
        </row>
        <row r="79">
          <cell r="B79" t="str">
            <v>Коломенское</v>
          </cell>
          <cell r="C79">
            <v>28612425</v>
          </cell>
        </row>
        <row r="80">
          <cell r="B80" t="str">
            <v>Есеновичское</v>
          </cell>
          <cell r="C80">
            <v>28612410</v>
          </cell>
        </row>
        <row r="81">
          <cell r="B81" t="str">
            <v>Сорокинское</v>
          </cell>
          <cell r="C81">
            <v>28612449</v>
          </cell>
        </row>
        <row r="82">
          <cell r="B82" t="str">
            <v>Лужниковское</v>
          </cell>
          <cell r="C82">
            <v>28612434</v>
          </cell>
        </row>
        <row r="83">
          <cell r="C83">
            <v>0</v>
          </cell>
        </row>
        <row r="84">
          <cell r="B84" t="str">
            <v>Жарковский</v>
          </cell>
          <cell r="C84">
            <v>28614</v>
          </cell>
        </row>
        <row r="85">
          <cell r="B85" t="str">
            <v>Поселок Жарковский</v>
          </cell>
          <cell r="C85">
            <v>28614151</v>
          </cell>
        </row>
        <row r="86">
          <cell r="B86" t="str">
            <v>Новоселковское</v>
          </cell>
          <cell r="C86">
            <v>28614408</v>
          </cell>
        </row>
        <row r="87">
          <cell r="B87" t="str">
            <v>Щучейское</v>
          </cell>
          <cell r="C87">
            <v>28614440</v>
          </cell>
        </row>
        <row r="88">
          <cell r="B88" t="str">
            <v>Жарковское</v>
          </cell>
          <cell r="C88">
            <v>28614412</v>
          </cell>
        </row>
        <row r="89">
          <cell r="C89">
            <v>0</v>
          </cell>
        </row>
        <row r="90">
          <cell r="B90" t="str">
            <v>Западнодвинский</v>
          </cell>
          <cell r="C90">
            <v>28616</v>
          </cell>
        </row>
        <row r="91">
          <cell r="B91" t="str">
            <v xml:space="preserve">Город Западная Двина </v>
          </cell>
          <cell r="C91">
            <v>28616101</v>
          </cell>
        </row>
        <row r="92">
          <cell r="B92" t="str">
            <v>Шараповское</v>
          </cell>
          <cell r="C92">
            <v>28616465</v>
          </cell>
        </row>
        <row r="93">
          <cell r="B93" t="str">
            <v>Староторопское</v>
          </cell>
          <cell r="C93">
            <v>28616449</v>
          </cell>
        </row>
        <row r="94">
          <cell r="B94" t="str">
            <v>Западнодвинское</v>
          </cell>
          <cell r="C94">
            <v>28616426</v>
          </cell>
        </row>
        <row r="95">
          <cell r="B95" t="str">
            <v xml:space="preserve">Ильинское </v>
          </cell>
          <cell r="C95">
            <v>28616427</v>
          </cell>
        </row>
        <row r="96">
          <cell r="B96" t="str">
            <v>Бенецкое</v>
          </cell>
          <cell r="C96">
            <v>28616404</v>
          </cell>
        </row>
        <row r="97">
          <cell r="B97" t="str">
            <v>Поселок Старая Торопа</v>
          </cell>
          <cell r="C97">
            <v>28616153</v>
          </cell>
        </row>
        <row r="98">
          <cell r="C98">
            <v>0</v>
          </cell>
        </row>
        <row r="99">
          <cell r="B99" t="str">
            <v>Зубцовский</v>
          </cell>
          <cell r="C99">
            <v>28618</v>
          </cell>
        </row>
        <row r="100">
          <cell r="B100" t="str">
            <v xml:space="preserve">Город Зубцов </v>
          </cell>
          <cell r="C100">
            <v>28618101</v>
          </cell>
        </row>
        <row r="101">
          <cell r="B101" t="str">
            <v>Погорельское</v>
          </cell>
          <cell r="C101">
            <v>28618428</v>
          </cell>
        </row>
        <row r="102">
          <cell r="B102" t="str">
            <v>Ульяновское</v>
          </cell>
          <cell r="C102">
            <v>28618446</v>
          </cell>
        </row>
        <row r="103">
          <cell r="B103" t="str">
            <v>Столипинское</v>
          </cell>
          <cell r="C103">
            <v>28618442</v>
          </cell>
        </row>
        <row r="104">
          <cell r="B104" t="str">
            <v>Вазузское</v>
          </cell>
          <cell r="C104">
            <v>28618407</v>
          </cell>
        </row>
        <row r="105">
          <cell r="B105" t="str">
            <v xml:space="preserve">Зубцовское </v>
          </cell>
          <cell r="C105">
            <v>28618409</v>
          </cell>
        </row>
        <row r="106">
          <cell r="B106" t="str">
            <v>Княжьегорское</v>
          </cell>
          <cell r="C106">
            <v>28618414</v>
          </cell>
        </row>
        <row r="107">
          <cell r="B107" t="str">
            <v>Дорожаевское</v>
          </cell>
          <cell r="C107">
            <v>28618408</v>
          </cell>
        </row>
        <row r="108">
          <cell r="C108">
            <v>0</v>
          </cell>
        </row>
        <row r="109">
          <cell r="B109" t="str">
            <v>Калининский</v>
          </cell>
          <cell r="C109">
            <v>28620</v>
          </cell>
        </row>
        <row r="110">
          <cell r="B110" t="str">
            <v xml:space="preserve">Поселок Васильевский Мох  </v>
          </cell>
          <cell r="C110">
            <v>28620155</v>
          </cell>
        </row>
        <row r="111">
          <cell r="B111" t="str">
            <v xml:space="preserve">Заволжское </v>
          </cell>
          <cell r="C111">
            <v>28620418</v>
          </cell>
        </row>
        <row r="112">
          <cell r="B112" t="str">
            <v xml:space="preserve">Красногорское </v>
          </cell>
          <cell r="C112">
            <v>28620426</v>
          </cell>
        </row>
        <row r="113">
          <cell r="B113" t="str">
            <v xml:space="preserve">Медновское </v>
          </cell>
          <cell r="C113">
            <v>28620438</v>
          </cell>
        </row>
        <row r="114">
          <cell r="B114" t="str">
            <v>Никулинское</v>
          </cell>
          <cell r="C114">
            <v>28620448</v>
          </cell>
        </row>
        <row r="115">
          <cell r="B115" t="str">
            <v xml:space="preserve">Щербининское     </v>
          </cell>
          <cell r="C115">
            <v>28620480</v>
          </cell>
        </row>
        <row r="116">
          <cell r="B116" t="str">
            <v>Эммаусское</v>
          </cell>
          <cell r="C116">
            <v>28620482</v>
          </cell>
        </row>
        <row r="117">
          <cell r="B117" t="str">
            <v>Черногубовское</v>
          </cell>
          <cell r="C117">
            <v>28620478</v>
          </cell>
        </row>
        <row r="118">
          <cell r="B118" t="str">
            <v xml:space="preserve">Тургиновское </v>
          </cell>
          <cell r="C118">
            <v>28620476</v>
          </cell>
        </row>
        <row r="119">
          <cell r="B119" t="str">
            <v xml:space="preserve">Славновское         </v>
          </cell>
          <cell r="C119">
            <v>28620468</v>
          </cell>
        </row>
        <row r="120">
          <cell r="B120" t="str">
            <v xml:space="preserve">Каблуковское  </v>
          </cell>
          <cell r="C120">
            <v>28620424</v>
          </cell>
        </row>
        <row r="121">
          <cell r="B121" t="str">
            <v xml:space="preserve">Михайловское </v>
          </cell>
          <cell r="C121">
            <v>28620440</v>
          </cell>
        </row>
        <row r="122">
          <cell r="B122" t="str">
            <v xml:space="preserve">Кулицкое   </v>
          </cell>
          <cell r="C122">
            <v>28620430</v>
          </cell>
        </row>
        <row r="123">
          <cell r="B123" t="str">
            <v>Верхневолжское</v>
          </cell>
          <cell r="C123">
            <v>28620410</v>
          </cell>
        </row>
        <row r="124">
          <cell r="B124" t="str">
            <v>Бурашевское</v>
          </cell>
          <cell r="C124">
            <v>28620408</v>
          </cell>
        </row>
        <row r="125">
          <cell r="B125" t="str">
            <v xml:space="preserve">Поселок Орша              </v>
          </cell>
          <cell r="C125">
            <v>28620157</v>
          </cell>
        </row>
        <row r="126">
          <cell r="B126" t="str">
            <v xml:space="preserve">Аввакумовское </v>
          </cell>
          <cell r="C126">
            <v>28620414</v>
          </cell>
        </row>
        <row r="127">
          <cell r="B127" t="str">
            <v xml:space="preserve">Поселок Суховерково       </v>
          </cell>
          <cell r="C127">
            <v>28620163</v>
          </cell>
        </row>
        <row r="128">
          <cell r="C128">
            <v>0</v>
          </cell>
        </row>
        <row r="129">
          <cell r="B129" t="str">
            <v>Калязинский</v>
          </cell>
          <cell r="C129">
            <v>28622</v>
          </cell>
        </row>
        <row r="130">
          <cell r="B130" t="str">
            <v xml:space="preserve">Город Калязин </v>
          </cell>
          <cell r="C130">
            <v>28622101</v>
          </cell>
        </row>
        <row r="131">
          <cell r="B131" t="str">
            <v>Нерльское</v>
          </cell>
          <cell r="C131">
            <v>28622424</v>
          </cell>
        </row>
        <row r="132">
          <cell r="B132" t="str">
            <v>Семендяевское</v>
          </cell>
          <cell r="C132">
            <v>28622434</v>
          </cell>
        </row>
        <row r="133">
          <cell r="B133" t="str">
            <v>Старобисловское</v>
          </cell>
          <cell r="C133">
            <v>28622438</v>
          </cell>
        </row>
        <row r="134">
          <cell r="B134" t="str">
            <v xml:space="preserve">Алферовское </v>
          </cell>
          <cell r="C134">
            <v>28622402</v>
          </cell>
        </row>
        <row r="135">
          <cell r="C135">
            <v>0</v>
          </cell>
        </row>
        <row r="136">
          <cell r="B136" t="str">
            <v>Кашинский</v>
          </cell>
          <cell r="C136">
            <v>28624</v>
          </cell>
        </row>
        <row r="137">
          <cell r="B137" t="str">
            <v>Город Кашин</v>
          </cell>
          <cell r="C137">
            <v>28624101</v>
          </cell>
        </row>
        <row r="138">
          <cell r="B138" t="str">
            <v>Давыдовское</v>
          </cell>
          <cell r="C138">
            <v>28624416</v>
          </cell>
        </row>
        <row r="139">
          <cell r="B139" t="str">
            <v>Пестриковское</v>
          </cell>
          <cell r="C139">
            <v>28624434</v>
          </cell>
        </row>
        <row r="140">
          <cell r="B140" t="str">
            <v>Славковское</v>
          </cell>
          <cell r="C140">
            <v>28624432</v>
          </cell>
        </row>
        <row r="141">
          <cell r="B141" t="str">
            <v xml:space="preserve">Фарафоновское </v>
          </cell>
          <cell r="C141">
            <v>28624408</v>
          </cell>
        </row>
        <row r="142">
          <cell r="B142" t="str">
            <v>Шепелевское</v>
          </cell>
          <cell r="C142">
            <v>28624438</v>
          </cell>
        </row>
        <row r="143">
          <cell r="B143" t="str">
            <v>Уницкое</v>
          </cell>
          <cell r="C143">
            <v>28624430</v>
          </cell>
        </row>
        <row r="144">
          <cell r="B144" t="str">
            <v>Письяковское</v>
          </cell>
          <cell r="C144">
            <v>28624440</v>
          </cell>
        </row>
        <row r="145">
          <cell r="B145" t="str">
            <v>Карабузинское</v>
          </cell>
          <cell r="C145">
            <v>28624419</v>
          </cell>
        </row>
        <row r="146">
          <cell r="B146" t="str">
            <v>Верхнетроицкое</v>
          </cell>
          <cell r="C146">
            <v>28624412</v>
          </cell>
        </row>
        <row r="147">
          <cell r="B147" t="str">
            <v>Барыковское</v>
          </cell>
          <cell r="C147">
            <v>28624404</v>
          </cell>
        </row>
        <row r="148">
          <cell r="B148" t="str">
            <v>Булатовское</v>
          </cell>
          <cell r="C148">
            <v>28624406</v>
          </cell>
        </row>
        <row r="149">
          <cell r="C149">
            <v>0</v>
          </cell>
        </row>
        <row r="150">
          <cell r="B150" t="str">
            <v>Кесовогорский</v>
          </cell>
          <cell r="C150">
            <v>28626</v>
          </cell>
        </row>
        <row r="151">
          <cell r="B151" t="str">
            <v xml:space="preserve">Поселок Кесова Гора       </v>
          </cell>
          <cell r="C151">
            <v>28626151</v>
          </cell>
        </row>
        <row r="152">
          <cell r="B152" t="str">
            <v>Кесовское</v>
          </cell>
          <cell r="C152">
            <v>28626406</v>
          </cell>
        </row>
        <row r="153">
          <cell r="B153" t="str">
            <v>Никольское</v>
          </cell>
          <cell r="C153">
            <v>28626412</v>
          </cell>
        </row>
        <row r="154">
          <cell r="B154" t="str">
            <v>Стрелихинское</v>
          </cell>
          <cell r="C154">
            <v>28626416</v>
          </cell>
        </row>
        <row r="155">
          <cell r="B155" t="str">
            <v xml:space="preserve">Феневское </v>
          </cell>
          <cell r="C155">
            <v>28626422</v>
          </cell>
        </row>
        <row r="156">
          <cell r="B156" t="str">
            <v>Лисковское</v>
          </cell>
          <cell r="C156">
            <v>28626408</v>
          </cell>
        </row>
        <row r="157">
          <cell r="B157" t="str">
            <v>Елисеевское</v>
          </cell>
          <cell r="C157">
            <v>28626418</v>
          </cell>
        </row>
        <row r="158">
          <cell r="C158">
            <v>0</v>
          </cell>
        </row>
        <row r="159">
          <cell r="B159" t="str">
            <v>Кимрский</v>
          </cell>
          <cell r="C159">
            <v>28628</v>
          </cell>
        </row>
        <row r="160">
          <cell r="B160" t="str">
            <v xml:space="preserve">Поселок Белый Городок     </v>
          </cell>
          <cell r="C160">
            <v>28628155</v>
          </cell>
        </row>
        <row r="161">
          <cell r="B161" t="str">
            <v>Печетовское</v>
          </cell>
          <cell r="C161">
            <v>28628426</v>
          </cell>
        </row>
        <row r="162">
          <cell r="B162" t="str">
            <v>Стоянцевское</v>
          </cell>
          <cell r="C162">
            <v>28628430</v>
          </cell>
        </row>
        <row r="163">
          <cell r="B163" t="str">
            <v xml:space="preserve">Центральное </v>
          </cell>
          <cell r="C163">
            <v>28628422</v>
          </cell>
        </row>
        <row r="164">
          <cell r="B164" t="str">
            <v>Федоровское</v>
          </cell>
          <cell r="C164">
            <v>28628435</v>
          </cell>
        </row>
        <row r="165">
          <cell r="B165" t="str">
            <v>Устиновское</v>
          </cell>
          <cell r="C165">
            <v>28628434</v>
          </cell>
        </row>
        <row r="166">
          <cell r="B166" t="str">
            <v>Титовское</v>
          </cell>
          <cell r="C166">
            <v>28628432</v>
          </cell>
        </row>
        <row r="167">
          <cell r="B167" t="str">
            <v>Приволжское</v>
          </cell>
          <cell r="C167">
            <v>28628428</v>
          </cell>
        </row>
        <row r="168">
          <cell r="B168" t="str">
            <v xml:space="preserve">Неклюдовское </v>
          </cell>
          <cell r="C168">
            <v>28628420</v>
          </cell>
        </row>
        <row r="169">
          <cell r="B169" t="str">
            <v>Горицкое</v>
          </cell>
          <cell r="C169">
            <v>28628410</v>
          </cell>
        </row>
        <row r="170">
          <cell r="B170" t="str">
            <v>Ильинское</v>
          </cell>
          <cell r="C170">
            <v>28628414</v>
          </cell>
        </row>
        <row r="171">
          <cell r="B171" t="str">
            <v xml:space="preserve">Маловасилевское </v>
          </cell>
          <cell r="C171">
            <v>28628423</v>
          </cell>
        </row>
        <row r="172">
          <cell r="B172" t="str">
            <v>Красновское</v>
          </cell>
          <cell r="C172">
            <v>28628416</v>
          </cell>
        </row>
        <row r="173">
          <cell r="B173" t="str">
            <v>Быковское</v>
          </cell>
          <cell r="C173">
            <v>28628406</v>
          </cell>
        </row>
        <row r="174">
          <cell r="C174">
            <v>0</v>
          </cell>
        </row>
        <row r="175">
          <cell r="B175" t="str">
            <v>Конаковский</v>
          </cell>
          <cell r="C175">
            <v>28630</v>
          </cell>
        </row>
        <row r="176">
          <cell r="B176" t="str">
            <v xml:space="preserve">Город Конаково            </v>
          </cell>
          <cell r="C176">
            <v>28630101</v>
          </cell>
        </row>
        <row r="177">
          <cell r="B177" t="str">
            <v xml:space="preserve">Поселок Изоплит           </v>
          </cell>
          <cell r="C177">
            <v>28630155</v>
          </cell>
        </row>
        <row r="178">
          <cell r="B178" t="str">
            <v>Городенское</v>
          </cell>
          <cell r="C178">
            <v>28630408</v>
          </cell>
        </row>
        <row r="179">
          <cell r="B179" t="str">
            <v>Старомелковское</v>
          </cell>
          <cell r="C179">
            <v>28630415</v>
          </cell>
        </row>
        <row r="180">
          <cell r="B180" t="str">
            <v xml:space="preserve">Селиховское </v>
          </cell>
          <cell r="C180">
            <v>28630424</v>
          </cell>
        </row>
        <row r="181">
          <cell r="B181" t="str">
            <v>Завидовское</v>
          </cell>
          <cell r="C181">
            <v>28630414</v>
          </cell>
        </row>
        <row r="182">
          <cell r="B182" t="str">
            <v>Вахонинское</v>
          </cell>
          <cell r="C182">
            <v>28630404</v>
          </cell>
        </row>
        <row r="183">
          <cell r="B183" t="str">
            <v>Ручьевское</v>
          </cell>
          <cell r="C183">
            <v>28630422</v>
          </cell>
        </row>
        <row r="184">
          <cell r="B184" t="str">
            <v>Дмитровогорское</v>
          </cell>
          <cell r="C184">
            <v>28630412</v>
          </cell>
        </row>
        <row r="185">
          <cell r="B185" t="str">
            <v xml:space="preserve">Юрьево-Девичьевское       </v>
          </cell>
          <cell r="C185">
            <v>28630432</v>
          </cell>
        </row>
        <row r="186">
          <cell r="B186" t="str">
            <v xml:space="preserve">Первомайское </v>
          </cell>
          <cell r="C186">
            <v>28630419</v>
          </cell>
        </row>
        <row r="187">
          <cell r="B187" t="str">
            <v xml:space="preserve">Козловское </v>
          </cell>
          <cell r="C187">
            <v>28630438</v>
          </cell>
        </row>
        <row r="188">
          <cell r="B188" t="str">
            <v xml:space="preserve">Поселок Радченко          </v>
          </cell>
          <cell r="C188">
            <v>28630172</v>
          </cell>
        </row>
        <row r="189">
          <cell r="B189" t="str">
            <v xml:space="preserve">Поселок Новозавидовский   </v>
          </cell>
          <cell r="C189">
            <v>28630163</v>
          </cell>
        </row>
        <row r="190">
          <cell r="B190" t="str">
            <v xml:space="preserve">Поселок Козлово           </v>
          </cell>
          <cell r="C190">
            <v>28630158</v>
          </cell>
        </row>
        <row r="191">
          <cell r="B191" t="str">
            <v xml:space="preserve">Поселок Редкино           </v>
          </cell>
          <cell r="C191">
            <v>28630174</v>
          </cell>
        </row>
        <row r="192">
          <cell r="C192">
            <v>0</v>
          </cell>
        </row>
        <row r="193">
          <cell r="B193" t="str">
            <v>Краснохолмский</v>
          </cell>
          <cell r="C193">
            <v>28632</v>
          </cell>
        </row>
        <row r="194">
          <cell r="B194" t="str">
            <v xml:space="preserve">Город Красный Холм        </v>
          </cell>
          <cell r="C194">
            <v>28632101</v>
          </cell>
        </row>
        <row r="195">
          <cell r="B195" t="str">
            <v>Лихачевское</v>
          </cell>
          <cell r="C195">
            <v>28632413</v>
          </cell>
        </row>
        <row r="196">
          <cell r="B196" t="str">
            <v>Глебенское</v>
          </cell>
          <cell r="C196">
            <v>28632410</v>
          </cell>
        </row>
        <row r="197">
          <cell r="B197" t="str">
            <v>Барбинское</v>
          </cell>
          <cell r="C197">
            <v>28632403</v>
          </cell>
        </row>
        <row r="198">
          <cell r="C198">
            <v>0</v>
          </cell>
        </row>
        <row r="199">
          <cell r="B199" t="str">
            <v>Кувшиновский</v>
          </cell>
          <cell r="C199">
            <v>28634</v>
          </cell>
        </row>
        <row r="200">
          <cell r="B200" t="str">
            <v xml:space="preserve">Город Кувшиново </v>
          </cell>
          <cell r="C200">
            <v>28634101</v>
          </cell>
        </row>
        <row r="201">
          <cell r="B201" t="str">
            <v xml:space="preserve">Пречисто-Каменское </v>
          </cell>
          <cell r="C201">
            <v>28634424</v>
          </cell>
        </row>
        <row r="202">
          <cell r="B202" t="str">
            <v>Тысяцкое</v>
          </cell>
          <cell r="C202">
            <v>28634432</v>
          </cell>
        </row>
        <row r="203">
          <cell r="B203" t="str">
            <v xml:space="preserve">Ранцевское </v>
          </cell>
          <cell r="C203">
            <v>28634428</v>
          </cell>
        </row>
        <row r="204">
          <cell r="B204" t="str">
            <v>Сокольническое</v>
          </cell>
          <cell r="C204">
            <v>28634410</v>
          </cell>
        </row>
        <row r="205">
          <cell r="B205" t="str">
            <v>Прямухинское</v>
          </cell>
          <cell r="C205">
            <v>28634426</v>
          </cell>
        </row>
        <row r="206">
          <cell r="B206" t="str">
            <v>Пеньское</v>
          </cell>
          <cell r="C206">
            <v>28634422</v>
          </cell>
        </row>
        <row r="207">
          <cell r="B207" t="str">
            <v>Борзынское</v>
          </cell>
          <cell r="C207">
            <v>28634406</v>
          </cell>
        </row>
        <row r="208">
          <cell r="B208" t="str">
            <v xml:space="preserve">Васильковское </v>
          </cell>
          <cell r="C208">
            <v>28634412</v>
          </cell>
        </row>
        <row r="209">
          <cell r="B209" t="str">
            <v>Заовражское</v>
          </cell>
          <cell r="C209">
            <v>28634416</v>
          </cell>
        </row>
        <row r="210">
          <cell r="B210" t="str">
            <v xml:space="preserve">Могилевское </v>
          </cell>
          <cell r="C210">
            <v>28634420</v>
          </cell>
        </row>
        <row r="211">
          <cell r="B211" t="str">
            <v xml:space="preserve">Борковское </v>
          </cell>
          <cell r="C211">
            <v>28634408</v>
          </cell>
        </row>
        <row r="212">
          <cell r="B212" t="str">
            <v>Большекузнечковское</v>
          </cell>
          <cell r="C212">
            <v>28634404</v>
          </cell>
        </row>
        <row r="213">
          <cell r="C213">
            <v>0</v>
          </cell>
        </row>
        <row r="214">
          <cell r="B214" t="str">
            <v>Лесной</v>
          </cell>
          <cell r="C214">
            <v>28636</v>
          </cell>
        </row>
        <row r="215">
          <cell r="B215" t="str">
            <v xml:space="preserve">Бохтовское </v>
          </cell>
          <cell r="C215">
            <v>28636405</v>
          </cell>
        </row>
        <row r="216">
          <cell r="B216" t="str">
            <v>Лесное</v>
          </cell>
          <cell r="C216">
            <v>28636412</v>
          </cell>
        </row>
        <row r="217">
          <cell r="B217" t="str">
            <v>Медведковское</v>
          </cell>
          <cell r="C217">
            <v>28636413</v>
          </cell>
        </row>
        <row r="218">
          <cell r="B218" t="str">
            <v>Сорогожский</v>
          </cell>
          <cell r="C218">
            <v>28636421</v>
          </cell>
        </row>
        <row r="219">
          <cell r="C219">
            <v>0</v>
          </cell>
        </row>
        <row r="220">
          <cell r="B220" t="str">
            <v>Лихославльский</v>
          </cell>
          <cell r="C220">
            <v>28638</v>
          </cell>
        </row>
        <row r="221">
          <cell r="B221" t="str">
            <v xml:space="preserve">Город Лихославль </v>
          </cell>
          <cell r="C221">
            <v>28638101</v>
          </cell>
        </row>
        <row r="222">
          <cell r="B222" t="str">
            <v xml:space="preserve">Толмачевское </v>
          </cell>
          <cell r="C222">
            <v>28638440</v>
          </cell>
        </row>
        <row r="223">
          <cell r="B223" t="str">
            <v>Станское</v>
          </cell>
          <cell r="C223">
            <v>28638412</v>
          </cell>
        </row>
        <row r="224">
          <cell r="B224" t="str">
            <v>Сосновицкое</v>
          </cell>
          <cell r="C224">
            <v>28638438</v>
          </cell>
        </row>
        <row r="225">
          <cell r="B225" t="str">
            <v>Первитинское</v>
          </cell>
          <cell r="C225">
            <v>28638432</v>
          </cell>
        </row>
        <row r="226">
          <cell r="B226" t="str">
            <v>Вескинское</v>
          </cell>
          <cell r="C226">
            <v>28638408</v>
          </cell>
        </row>
        <row r="227">
          <cell r="B227" t="str">
            <v xml:space="preserve">Ильинское </v>
          </cell>
          <cell r="C227">
            <v>28638430</v>
          </cell>
        </row>
        <row r="228">
          <cell r="B228" t="str">
            <v>Кавское</v>
          </cell>
          <cell r="C228">
            <v>28638420</v>
          </cell>
        </row>
        <row r="229">
          <cell r="B229" t="str">
            <v>Микшинское</v>
          </cell>
          <cell r="C229">
            <v>28638426</v>
          </cell>
        </row>
        <row r="230">
          <cell r="B230" t="str">
            <v>Крючковское</v>
          </cell>
          <cell r="C230">
            <v>28638422</v>
          </cell>
        </row>
        <row r="231">
          <cell r="B231" t="str">
            <v>Барановское</v>
          </cell>
          <cell r="C231">
            <v>28638404</v>
          </cell>
        </row>
        <row r="232">
          <cell r="B232" t="str">
            <v>Поселок Калашниково</v>
          </cell>
          <cell r="C232">
            <v>28638155</v>
          </cell>
        </row>
        <row r="233">
          <cell r="C233">
            <v>0</v>
          </cell>
        </row>
        <row r="234">
          <cell r="B234" t="str">
            <v>Максатихинский</v>
          </cell>
          <cell r="C234">
            <v>28640</v>
          </cell>
        </row>
        <row r="235">
          <cell r="B235" t="str">
            <v xml:space="preserve">Поселок Максатиха         </v>
          </cell>
          <cell r="C235">
            <v>28640151</v>
          </cell>
        </row>
        <row r="236">
          <cell r="B236" t="str">
            <v>Малышевское</v>
          </cell>
          <cell r="C236">
            <v>28640428</v>
          </cell>
        </row>
        <row r="237">
          <cell r="B237" t="str">
            <v>Рыбинское</v>
          </cell>
          <cell r="C237">
            <v>28640436</v>
          </cell>
        </row>
        <row r="238">
          <cell r="B238" t="str">
            <v>Зареченское</v>
          </cell>
          <cell r="C238">
            <v>28640417</v>
          </cell>
        </row>
        <row r="239">
          <cell r="C239">
            <v>0</v>
          </cell>
        </row>
        <row r="240">
          <cell r="B240" t="str">
            <v>Молоковский</v>
          </cell>
          <cell r="C240">
            <v>28642</v>
          </cell>
        </row>
        <row r="241">
          <cell r="B241" t="str">
            <v xml:space="preserve">Поселок Молоково          </v>
          </cell>
          <cell r="C241">
            <v>28642151</v>
          </cell>
        </row>
        <row r="242">
          <cell r="B242" t="str">
            <v>Обросовское</v>
          </cell>
          <cell r="C242">
            <v>28642419</v>
          </cell>
        </row>
        <row r="243">
          <cell r="B243" t="str">
            <v>Молоковское</v>
          </cell>
          <cell r="C243">
            <v>28642416</v>
          </cell>
        </row>
        <row r="244">
          <cell r="B244" t="str">
            <v>Черкасовское</v>
          </cell>
          <cell r="C244">
            <v>28642404</v>
          </cell>
        </row>
        <row r="245">
          <cell r="B245" t="str">
            <v>Ахматовское</v>
          </cell>
          <cell r="C245">
            <v>28642406</v>
          </cell>
        </row>
        <row r="246">
          <cell r="B246" t="str">
            <v>Делединское</v>
          </cell>
          <cell r="C246">
            <v>28642414</v>
          </cell>
        </row>
        <row r="247">
          <cell r="C247">
            <v>0</v>
          </cell>
        </row>
        <row r="248">
          <cell r="B248" t="str">
            <v>Нелидовский</v>
          </cell>
          <cell r="C248">
            <v>28643</v>
          </cell>
        </row>
        <row r="249">
          <cell r="B249" t="str">
            <v xml:space="preserve">Город Нелидово            </v>
          </cell>
          <cell r="C249">
            <v>28643101</v>
          </cell>
        </row>
        <row r="250">
          <cell r="B250" t="str">
            <v>Нелидовское</v>
          </cell>
          <cell r="C250">
            <v>28643420</v>
          </cell>
        </row>
        <row r="251">
          <cell r="B251" t="str">
            <v xml:space="preserve">Селянское </v>
          </cell>
          <cell r="C251">
            <v>28643426</v>
          </cell>
        </row>
        <row r="252">
          <cell r="B252" t="str">
            <v>Высокинское</v>
          </cell>
          <cell r="C252">
            <v>28643404</v>
          </cell>
        </row>
        <row r="253">
          <cell r="B253" t="str">
            <v>Новоселковское</v>
          </cell>
          <cell r="C253">
            <v>28643418</v>
          </cell>
        </row>
        <row r="254">
          <cell r="B254" t="str">
            <v>Земцовское</v>
          </cell>
          <cell r="C254">
            <v>28643412</v>
          </cell>
        </row>
        <row r="255">
          <cell r="C255">
            <v>0</v>
          </cell>
        </row>
        <row r="256">
          <cell r="B256" t="str">
            <v>Оленинский</v>
          </cell>
          <cell r="C256">
            <v>28644</v>
          </cell>
        </row>
        <row r="257">
          <cell r="B257" t="str">
            <v>Поселок Оленино</v>
          </cell>
          <cell r="C257">
            <v>28644151</v>
          </cell>
        </row>
        <row r="258">
          <cell r="B258" t="str">
            <v>Гришинское</v>
          </cell>
          <cell r="C258">
            <v>28644412</v>
          </cell>
        </row>
        <row r="259">
          <cell r="B259" t="str">
            <v xml:space="preserve">Глазковское </v>
          </cell>
          <cell r="C259">
            <v>28644404</v>
          </cell>
        </row>
        <row r="260">
          <cell r="B260" t="str">
            <v>Мостовское</v>
          </cell>
          <cell r="C260">
            <v>28644428</v>
          </cell>
        </row>
        <row r="261">
          <cell r="B261" t="str">
            <v xml:space="preserve">Гусевское </v>
          </cell>
          <cell r="C261">
            <v>28644414</v>
          </cell>
        </row>
        <row r="262">
          <cell r="B262" t="str">
            <v>Холмецкое</v>
          </cell>
          <cell r="C262">
            <v>28644450</v>
          </cell>
        </row>
        <row r="263">
          <cell r="B263" t="str">
            <v xml:space="preserve">Молодотудское </v>
          </cell>
          <cell r="C263">
            <v>28644426</v>
          </cell>
        </row>
        <row r="264">
          <cell r="C264">
            <v>0</v>
          </cell>
        </row>
        <row r="265">
          <cell r="B265" t="str">
            <v>Осташковский</v>
          </cell>
          <cell r="C265">
            <v>28645</v>
          </cell>
        </row>
        <row r="266">
          <cell r="B266" t="str">
            <v xml:space="preserve">Город Осташков            </v>
          </cell>
          <cell r="C266">
            <v>28645101</v>
          </cell>
        </row>
        <row r="267">
          <cell r="B267" t="str">
            <v xml:space="preserve">Сорожское </v>
          </cell>
          <cell r="C267">
            <v>28645420</v>
          </cell>
        </row>
        <row r="268">
          <cell r="B268" t="str">
            <v>Святосельское</v>
          </cell>
          <cell r="C268">
            <v>28645434</v>
          </cell>
        </row>
        <row r="269">
          <cell r="B269" t="str">
            <v>Мошенское</v>
          </cell>
          <cell r="C269">
            <v>28645430</v>
          </cell>
        </row>
        <row r="270">
          <cell r="B270" t="str">
            <v>Хитинское</v>
          </cell>
          <cell r="C270">
            <v>28645432</v>
          </cell>
        </row>
        <row r="271">
          <cell r="B271" t="str">
            <v>Сиговское</v>
          </cell>
          <cell r="C271">
            <v>28645438</v>
          </cell>
        </row>
        <row r="272">
          <cell r="B272" t="str">
            <v>Свапущенское</v>
          </cell>
          <cell r="C272">
            <v>28645424</v>
          </cell>
        </row>
        <row r="273">
          <cell r="B273" t="str">
            <v>Залучьенское</v>
          </cell>
          <cell r="C273">
            <v>28645426</v>
          </cell>
        </row>
        <row r="274">
          <cell r="B274" t="str">
            <v>Ботовское</v>
          </cell>
          <cell r="C274">
            <v>28645406</v>
          </cell>
        </row>
        <row r="275">
          <cell r="B275" t="str">
            <v xml:space="preserve">Замошское </v>
          </cell>
          <cell r="C275">
            <v>28645422</v>
          </cell>
        </row>
        <row r="276">
          <cell r="B276" t="str">
            <v xml:space="preserve">Ждановское  </v>
          </cell>
          <cell r="C276">
            <v>28645416</v>
          </cell>
        </row>
        <row r="277">
          <cell r="C277">
            <v>0</v>
          </cell>
        </row>
        <row r="278">
          <cell r="B278" t="str">
            <v>Пеновский</v>
          </cell>
          <cell r="C278">
            <v>28646</v>
          </cell>
        </row>
        <row r="279">
          <cell r="B279" t="str">
            <v xml:space="preserve">Поселок Пено              </v>
          </cell>
          <cell r="C279">
            <v>28646151</v>
          </cell>
        </row>
        <row r="280">
          <cell r="B280" t="str">
            <v xml:space="preserve">Охватское  </v>
          </cell>
          <cell r="C280">
            <v>28646435</v>
          </cell>
        </row>
        <row r="281">
          <cell r="B281" t="str">
            <v xml:space="preserve">Рунское </v>
          </cell>
          <cell r="C281">
            <v>28646437</v>
          </cell>
        </row>
        <row r="282">
          <cell r="B282" t="str">
            <v>Середкинское</v>
          </cell>
          <cell r="C282">
            <v>28646438</v>
          </cell>
        </row>
        <row r="283">
          <cell r="B283" t="str">
            <v>Чайкинское</v>
          </cell>
          <cell r="C283">
            <v>28646408</v>
          </cell>
        </row>
        <row r="284">
          <cell r="B284" t="str">
            <v>Заевское</v>
          </cell>
          <cell r="C284">
            <v>28646423</v>
          </cell>
        </row>
        <row r="285">
          <cell r="B285" t="str">
            <v>Ворошиловское</v>
          </cell>
          <cell r="C285">
            <v>28646406</v>
          </cell>
        </row>
        <row r="286">
          <cell r="C286">
            <v>0</v>
          </cell>
        </row>
        <row r="287">
          <cell r="B287" t="str">
            <v>Рамешковский</v>
          </cell>
          <cell r="C287">
            <v>28647</v>
          </cell>
        </row>
        <row r="288">
          <cell r="B288" t="str">
            <v xml:space="preserve">Поселок Рамешки           </v>
          </cell>
          <cell r="C288">
            <v>28647151</v>
          </cell>
        </row>
        <row r="289">
          <cell r="B289" t="str">
            <v xml:space="preserve">Некрасово </v>
          </cell>
          <cell r="C289">
            <v>28647440</v>
          </cell>
        </row>
        <row r="290">
          <cell r="B290" t="str">
            <v>Ильгощи</v>
          </cell>
          <cell r="C290">
            <v>28647422</v>
          </cell>
        </row>
        <row r="291">
          <cell r="B291" t="str">
            <v xml:space="preserve">Никольское </v>
          </cell>
          <cell r="C291">
            <v>28647431</v>
          </cell>
        </row>
        <row r="292">
          <cell r="B292" t="str">
            <v xml:space="preserve">Кушалино </v>
          </cell>
          <cell r="C292">
            <v>28647428</v>
          </cell>
        </row>
        <row r="293">
          <cell r="B293" t="str">
            <v xml:space="preserve">Ведное </v>
          </cell>
          <cell r="C293">
            <v>28647406</v>
          </cell>
        </row>
        <row r="294">
          <cell r="B294" t="str">
            <v>Застолбье</v>
          </cell>
          <cell r="C294">
            <v>28647418</v>
          </cell>
        </row>
        <row r="295">
          <cell r="B295" t="str">
            <v>Заклинье</v>
          </cell>
          <cell r="C295">
            <v>28647414</v>
          </cell>
        </row>
        <row r="296">
          <cell r="B296" t="str">
            <v>Киверичи</v>
          </cell>
          <cell r="C296">
            <v>28647424</v>
          </cell>
        </row>
        <row r="297">
          <cell r="B297" t="str">
            <v xml:space="preserve">Высоково   </v>
          </cell>
          <cell r="C297">
            <v>28647408</v>
          </cell>
        </row>
        <row r="298">
          <cell r="B298" t="str">
            <v>Алешино</v>
          </cell>
          <cell r="C298">
            <v>28647404</v>
          </cell>
        </row>
        <row r="299">
          <cell r="C299">
            <v>0</v>
          </cell>
        </row>
        <row r="300">
          <cell r="B300" t="str">
            <v>Ржевский</v>
          </cell>
          <cell r="C300">
            <v>28648</v>
          </cell>
        </row>
        <row r="301">
          <cell r="B301" t="str">
            <v xml:space="preserve">"Успенское"               </v>
          </cell>
          <cell r="C301">
            <v>28648447</v>
          </cell>
        </row>
        <row r="302">
          <cell r="B302" t="str">
            <v xml:space="preserve">"Есинка"                  </v>
          </cell>
          <cell r="C302">
            <v>28648413</v>
          </cell>
        </row>
        <row r="303">
          <cell r="B303" t="str">
            <v xml:space="preserve">"Медведево"               </v>
          </cell>
          <cell r="C303">
            <v>28648426</v>
          </cell>
        </row>
        <row r="304">
          <cell r="B304" t="str">
            <v xml:space="preserve">"Чертолино"  </v>
          </cell>
          <cell r="C304">
            <v>28648450</v>
          </cell>
        </row>
        <row r="305">
          <cell r="B305" t="str">
            <v xml:space="preserve">"Хорошево" </v>
          </cell>
          <cell r="C305">
            <v>28648448</v>
          </cell>
        </row>
        <row r="306">
          <cell r="B306" t="str">
            <v xml:space="preserve">"Итомля"                  </v>
          </cell>
          <cell r="C306">
            <v>28648418</v>
          </cell>
        </row>
        <row r="307">
          <cell r="B307" t="str">
            <v xml:space="preserve">"Победа"                  </v>
          </cell>
          <cell r="C307">
            <v>28648440</v>
          </cell>
        </row>
        <row r="308">
          <cell r="C308">
            <v>0</v>
          </cell>
        </row>
        <row r="309">
          <cell r="B309" t="str">
            <v>Сандовский</v>
          </cell>
          <cell r="C309">
            <v>28649</v>
          </cell>
        </row>
        <row r="310">
          <cell r="B310" t="str">
            <v>Поселок Сандово</v>
          </cell>
          <cell r="C310">
            <v>28649151</v>
          </cell>
        </row>
        <row r="311">
          <cell r="B311" t="str">
            <v xml:space="preserve">Лукинское </v>
          </cell>
          <cell r="C311">
            <v>28649410</v>
          </cell>
        </row>
        <row r="312">
          <cell r="B312" t="str">
            <v>Топоровское</v>
          </cell>
          <cell r="C312">
            <v>28649420</v>
          </cell>
        </row>
        <row r="313">
          <cell r="B313" t="str">
            <v xml:space="preserve">Соболинское </v>
          </cell>
          <cell r="C313">
            <v>28649414</v>
          </cell>
        </row>
        <row r="314">
          <cell r="B314" t="str">
            <v>Большемалинское</v>
          </cell>
          <cell r="C314">
            <v>28649404</v>
          </cell>
        </row>
        <row r="315">
          <cell r="C315">
            <v>0</v>
          </cell>
        </row>
        <row r="316">
          <cell r="B316" t="str">
            <v>Селижаровский</v>
          </cell>
          <cell r="C316">
            <v>28650</v>
          </cell>
        </row>
        <row r="317">
          <cell r="B317" t="str">
            <v xml:space="preserve">Поселок Селижарово  </v>
          </cell>
          <cell r="C317">
            <v>28650151</v>
          </cell>
        </row>
        <row r="318">
          <cell r="B318" t="str">
            <v>Шуваевское</v>
          </cell>
          <cell r="C318">
            <v>28650444</v>
          </cell>
        </row>
        <row r="319">
          <cell r="B319" t="str">
            <v>Талицкое</v>
          </cell>
          <cell r="C319">
            <v>28650440</v>
          </cell>
        </row>
        <row r="320">
          <cell r="B320" t="str">
            <v xml:space="preserve">Ларионовское </v>
          </cell>
          <cell r="C320">
            <v>28650429</v>
          </cell>
        </row>
        <row r="321">
          <cell r="B321" t="str">
            <v xml:space="preserve">Захаровское </v>
          </cell>
          <cell r="C321">
            <v>28650426</v>
          </cell>
        </row>
        <row r="322">
          <cell r="B322" t="str">
            <v>Березугское</v>
          </cell>
          <cell r="C322">
            <v>28650408</v>
          </cell>
        </row>
        <row r="323">
          <cell r="B323" t="str">
            <v xml:space="preserve">Селищенское </v>
          </cell>
          <cell r="C323">
            <v>28650432</v>
          </cell>
        </row>
        <row r="324">
          <cell r="B324" t="str">
            <v>Елецкое</v>
          </cell>
          <cell r="C324">
            <v>28650420</v>
          </cell>
        </row>
        <row r="325">
          <cell r="B325" t="str">
            <v>Дмитровское</v>
          </cell>
          <cell r="C325">
            <v>28650416</v>
          </cell>
        </row>
        <row r="326">
          <cell r="B326" t="str">
            <v xml:space="preserve">Оковецкое </v>
          </cell>
          <cell r="C326">
            <v>28650428</v>
          </cell>
        </row>
        <row r="327">
          <cell r="B327" t="str">
            <v>Большекошинское</v>
          </cell>
          <cell r="C327">
            <v>28650410</v>
          </cell>
        </row>
        <row r="328">
          <cell r="C328">
            <v>0</v>
          </cell>
        </row>
        <row r="329">
          <cell r="B329" t="str">
            <v>Сонковский</v>
          </cell>
          <cell r="C329">
            <v>28651</v>
          </cell>
        </row>
        <row r="330">
          <cell r="B330" t="str">
            <v>Поселок Сонково</v>
          </cell>
          <cell r="C330">
            <v>28651151</v>
          </cell>
        </row>
        <row r="331">
          <cell r="B331" t="str">
            <v>Койское</v>
          </cell>
          <cell r="C331">
            <v>28651412</v>
          </cell>
        </row>
        <row r="332">
          <cell r="B332" t="str">
            <v>Пищалкинское</v>
          </cell>
          <cell r="C332">
            <v>28651422</v>
          </cell>
        </row>
        <row r="333">
          <cell r="B333" t="str">
            <v>Петровское</v>
          </cell>
          <cell r="C333">
            <v>28651420</v>
          </cell>
        </row>
        <row r="334">
          <cell r="B334" t="str">
            <v xml:space="preserve">Гладышевское </v>
          </cell>
          <cell r="C334">
            <v>28651408</v>
          </cell>
        </row>
        <row r="335">
          <cell r="B335" t="str">
            <v>Беляницкое</v>
          </cell>
          <cell r="C335">
            <v>28651404</v>
          </cell>
        </row>
        <row r="336">
          <cell r="B336" t="str">
            <v xml:space="preserve">Горское </v>
          </cell>
          <cell r="C336">
            <v>28651416</v>
          </cell>
        </row>
        <row r="337">
          <cell r="B337" t="str">
            <v xml:space="preserve">Григорковское </v>
          </cell>
          <cell r="C337">
            <v>28651409</v>
          </cell>
        </row>
        <row r="338">
          <cell r="C338">
            <v>0</v>
          </cell>
        </row>
        <row r="339">
          <cell r="B339" t="str">
            <v>Спировский</v>
          </cell>
          <cell r="C339">
            <v>28652</v>
          </cell>
        </row>
        <row r="340">
          <cell r="B340" t="str">
            <v>Поселок Спирово</v>
          </cell>
          <cell r="C340">
            <v>28652151</v>
          </cell>
        </row>
        <row r="341">
          <cell r="B341" t="str">
            <v>Козловское</v>
          </cell>
          <cell r="C341">
            <v>28652418</v>
          </cell>
        </row>
        <row r="342">
          <cell r="B342" t="str">
            <v>Краснознаменское</v>
          </cell>
          <cell r="C342">
            <v>28652420</v>
          </cell>
        </row>
        <row r="343">
          <cell r="B343" t="str">
            <v>Пеньковское</v>
          </cell>
          <cell r="C343">
            <v>28652416</v>
          </cell>
        </row>
        <row r="344">
          <cell r="B344" t="str">
            <v>Выдропужское</v>
          </cell>
          <cell r="C344">
            <v>28652406</v>
          </cell>
        </row>
        <row r="345">
          <cell r="C345">
            <v>0</v>
          </cell>
        </row>
        <row r="346">
          <cell r="B346" t="str">
            <v>Старицкий</v>
          </cell>
          <cell r="C346">
            <v>28653</v>
          </cell>
        </row>
        <row r="347">
          <cell r="B347" t="str">
            <v xml:space="preserve">Город Старица </v>
          </cell>
          <cell r="C347">
            <v>28653101</v>
          </cell>
        </row>
        <row r="348">
          <cell r="B348" t="str">
            <v>Емельяновское</v>
          </cell>
          <cell r="C348">
            <v>28653430</v>
          </cell>
        </row>
        <row r="349">
          <cell r="B349" t="str">
            <v xml:space="preserve">Ново-Ямское </v>
          </cell>
          <cell r="C349">
            <v>28653446</v>
          </cell>
        </row>
        <row r="350">
          <cell r="B350" t="str">
            <v>Паньковское</v>
          </cell>
          <cell r="C350">
            <v>28653418</v>
          </cell>
        </row>
        <row r="351">
          <cell r="B351" t="str">
            <v>Старицкое</v>
          </cell>
          <cell r="C351">
            <v>28653462</v>
          </cell>
        </row>
        <row r="352">
          <cell r="B352" t="str">
            <v>Степуринское</v>
          </cell>
          <cell r="C352">
            <v>28653464</v>
          </cell>
        </row>
        <row r="353">
          <cell r="B353" t="str">
            <v>Луковниковское</v>
          </cell>
          <cell r="C353">
            <v>28653438</v>
          </cell>
        </row>
        <row r="354">
          <cell r="B354" t="str">
            <v xml:space="preserve">Архангельское </v>
          </cell>
          <cell r="C354">
            <v>28653402</v>
          </cell>
        </row>
        <row r="355">
          <cell r="B355" t="str">
            <v>Берновское</v>
          </cell>
          <cell r="C355">
            <v>28653408</v>
          </cell>
        </row>
        <row r="356">
          <cell r="C356">
            <v>0</v>
          </cell>
        </row>
        <row r="357">
          <cell r="B357" t="str">
            <v>Торжокский</v>
          </cell>
          <cell r="C357">
            <v>28654</v>
          </cell>
        </row>
        <row r="358">
          <cell r="B358" t="str">
            <v>Богатьковское</v>
          </cell>
          <cell r="C358">
            <v>28654406</v>
          </cell>
        </row>
        <row r="359">
          <cell r="B359" t="str">
            <v>Клоковское</v>
          </cell>
          <cell r="C359">
            <v>28654438</v>
          </cell>
        </row>
        <row r="360">
          <cell r="B360" t="str">
            <v xml:space="preserve">Марьинское </v>
          </cell>
          <cell r="C360">
            <v>28654444</v>
          </cell>
        </row>
        <row r="361">
          <cell r="B361" t="str">
            <v>Яконовское</v>
          </cell>
          <cell r="C361">
            <v>28654408</v>
          </cell>
        </row>
        <row r="362">
          <cell r="B362" t="str">
            <v>Тредубское</v>
          </cell>
          <cell r="C362">
            <v>28654440</v>
          </cell>
        </row>
        <row r="363">
          <cell r="B363" t="str">
            <v xml:space="preserve">Тверецкое   </v>
          </cell>
          <cell r="C363">
            <v>28654458</v>
          </cell>
        </row>
        <row r="364">
          <cell r="B364" t="str">
            <v>Сукромленское</v>
          </cell>
          <cell r="C364">
            <v>28654462</v>
          </cell>
        </row>
        <row r="365">
          <cell r="B365" t="str">
            <v>Страшевичское</v>
          </cell>
          <cell r="C365">
            <v>28654460</v>
          </cell>
        </row>
        <row r="366">
          <cell r="B366" t="str">
            <v>Рудниковское</v>
          </cell>
          <cell r="C366">
            <v>28654464</v>
          </cell>
        </row>
        <row r="367">
          <cell r="B367" t="str">
            <v>Пироговское</v>
          </cell>
          <cell r="C367">
            <v>28654451</v>
          </cell>
        </row>
        <row r="368">
          <cell r="B368" t="str">
            <v>Осташковское</v>
          </cell>
          <cell r="C368">
            <v>28654452</v>
          </cell>
        </row>
        <row r="369">
          <cell r="B369" t="str">
            <v>Никольское</v>
          </cell>
          <cell r="C369">
            <v>28654448</v>
          </cell>
        </row>
        <row r="370">
          <cell r="B370" t="str">
            <v>Мирновское</v>
          </cell>
          <cell r="C370">
            <v>28654430</v>
          </cell>
        </row>
        <row r="371">
          <cell r="B371" t="str">
            <v xml:space="preserve">Мошковское </v>
          </cell>
          <cell r="C371">
            <v>28654446</v>
          </cell>
        </row>
        <row r="372">
          <cell r="B372" t="str">
            <v>Масловское</v>
          </cell>
          <cell r="C372">
            <v>28654466</v>
          </cell>
        </row>
        <row r="373">
          <cell r="B373" t="str">
            <v>Ладьинское</v>
          </cell>
          <cell r="C373">
            <v>28654426</v>
          </cell>
        </row>
        <row r="374">
          <cell r="B374" t="str">
            <v>Грузинское</v>
          </cell>
          <cell r="C374">
            <v>28654424</v>
          </cell>
        </row>
        <row r="375">
          <cell r="B375" t="str">
            <v>Большесвятцовское</v>
          </cell>
          <cell r="C375">
            <v>28654412</v>
          </cell>
        </row>
        <row r="376">
          <cell r="B376" t="str">
            <v>Борисцевское</v>
          </cell>
          <cell r="C376">
            <v>28654422</v>
          </cell>
        </row>
        <row r="377">
          <cell r="B377" t="str">
            <v>Высоковское</v>
          </cell>
          <cell r="C377">
            <v>28654418</v>
          </cell>
        </row>
        <row r="378">
          <cell r="B378" t="str">
            <v xml:space="preserve">Будовское </v>
          </cell>
          <cell r="C378">
            <v>28654414</v>
          </cell>
        </row>
        <row r="379">
          <cell r="B379" t="str">
            <v>Большепетровское</v>
          </cell>
          <cell r="C379">
            <v>28654410</v>
          </cell>
        </row>
        <row r="380">
          <cell r="C380">
            <v>0</v>
          </cell>
        </row>
        <row r="381">
          <cell r="B381" t="str">
            <v>Торопецкий</v>
          </cell>
          <cell r="C381">
            <v>28655</v>
          </cell>
        </row>
        <row r="382">
          <cell r="B382" t="str">
            <v xml:space="preserve">Город Торопец             </v>
          </cell>
          <cell r="C382">
            <v>28655101</v>
          </cell>
        </row>
        <row r="383">
          <cell r="B383" t="str">
            <v>Речанское</v>
          </cell>
          <cell r="C383">
            <v>28655440</v>
          </cell>
        </row>
        <row r="384">
          <cell r="B384" t="str">
            <v>Василевское</v>
          </cell>
          <cell r="C384">
            <v>28655412</v>
          </cell>
        </row>
        <row r="385">
          <cell r="B385" t="str">
            <v>Скворцовское</v>
          </cell>
          <cell r="C385">
            <v>28655444</v>
          </cell>
        </row>
        <row r="386">
          <cell r="B386" t="str">
            <v>Кудрявцевское</v>
          </cell>
          <cell r="C386">
            <v>28655420</v>
          </cell>
        </row>
        <row r="387">
          <cell r="B387" t="str">
            <v>Понизовское</v>
          </cell>
          <cell r="C387">
            <v>28655436</v>
          </cell>
        </row>
        <row r="388">
          <cell r="B388" t="str">
            <v>Подгородненское</v>
          </cell>
          <cell r="C388">
            <v>28655428</v>
          </cell>
        </row>
        <row r="389">
          <cell r="B389" t="str">
            <v>Пожинское</v>
          </cell>
          <cell r="C389">
            <v>28655434</v>
          </cell>
        </row>
        <row r="390">
          <cell r="B390" t="str">
            <v>Плоскошское</v>
          </cell>
          <cell r="C390">
            <v>28655432</v>
          </cell>
        </row>
        <row r="391">
          <cell r="C391">
            <v>0</v>
          </cell>
        </row>
        <row r="392">
          <cell r="B392" t="str">
            <v>г. Удомля</v>
          </cell>
          <cell r="C392">
            <v>28656</v>
          </cell>
        </row>
        <row r="393">
          <cell r="B393" t="str">
            <v>Молдинское</v>
          </cell>
          <cell r="C393">
            <v>28656424</v>
          </cell>
        </row>
        <row r="394">
          <cell r="B394" t="str">
            <v>Куровское</v>
          </cell>
          <cell r="C394">
            <v>28656420</v>
          </cell>
        </row>
        <row r="395">
          <cell r="B395" t="str">
            <v>Котлованское</v>
          </cell>
          <cell r="C395">
            <v>28656432</v>
          </cell>
        </row>
        <row r="396">
          <cell r="B396" t="str">
            <v>Копачевское</v>
          </cell>
          <cell r="C396">
            <v>28656418</v>
          </cell>
        </row>
        <row r="397">
          <cell r="B397" t="str">
            <v>Зареченское</v>
          </cell>
          <cell r="C397">
            <v>28656416</v>
          </cell>
        </row>
        <row r="398">
          <cell r="B398" t="str">
            <v>Еремковское</v>
          </cell>
          <cell r="C398">
            <v>28656412</v>
          </cell>
        </row>
        <row r="399">
          <cell r="B399" t="str">
            <v>Брусовское</v>
          </cell>
          <cell r="C399">
            <v>28656404</v>
          </cell>
        </row>
        <row r="400">
          <cell r="B400" t="str">
            <v>Город Удомля</v>
          </cell>
          <cell r="C400">
            <v>28656101</v>
          </cell>
        </row>
        <row r="401">
          <cell r="B401" t="str">
            <v>Мстинское</v>
          </cell>
          <cell r="C401">
            <v>28656426</v>
          </cell>
        </row>
        <row r="402">
          <cell r="B402" t="str">
            <v>Порожкинское</v>
          </cell>
          <cell r="C402">
            <v>28656430</v>
          </cell>
        </row>
        <row r="403">
          <cell r="B403" t="str">
            <v>Рядское</v>
          </cell>
          <cell r="C403">
            <v>28656406</v>
          </cell>
        </row>
        <row r="404">
          <cell r="B404" t="str">
            <v>Удомельское</v>
          </cell>
          <cell r="C404">
            <v>28656440</v>
          </cell>
        </row>
        <row r="405">
          <cell r="C405">
            <v>0</v>
          </cell>
        </row>
        <row r="406">
          <cell r="B406" t="str">
            <v>Фировский</v>
          </cell>
          <cell r="C406">
            <v>28657</v>
          </cell>
        </row>
        <row r="407">
          <cell r="B407" t="str">
            <v xml:space="preserve">Поселок Фирово            </v>
          </cell>
          <cell r="C407">
            <v>28657151</v>
          </cell>
        </row>
        <row r="408">
          <cell r="B408" t="str">
            <v>Поселок Великооктябрьский</v>
          </cell>
          <cell r="C408">
            <v>28657157</v>
          </cell>
        </row>
        <row r="409">
          <cell r="B409" t="str">
            <v>Великооктябрьское</v>
          </cell>
          <cell r="C409">
            <v>28657402</v>
          </cell>
        </row>
        <row r="410">
          <cell r="B410" t="str">
            <v>Фировское</v>
          </cell>
          <cell r="C410">
            <v>28657418</v>
          </cell>
        </row>
        <row r="411">
          <cell r="B411" t="str">
            <v>Рождественское</v>
          </cell>
          <cell r="C411">
            <v>28657410</v>
          </cell>
        </row>
        <row r="412">
          <cell r="B412" t="str">
            <v>ЗАТО Озерный</v>
          </cell>
          <cell r="C412">
            <v>28753</v>
          </cell>
        </row>
        <row r="413">
          <cell r="B413" t="str">
            <v>ЗАТО Солнечный</v>
          </cell>
          <cell r="C413">
            <v>28756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иант 2. Доходы"/>
      <sheetName val="Вариант 1. Экономика"/>
      <sheetName val="рейтинг для стимулирования"/>
      <sheetName val="Рейтинг за НД"/>
      <sheetName val="Диаграммы"/>
      <sheetName val="Сравнение рейтингов"/>
      <sheetName val="ИД"/>
      <sheetName val="Удомля- ст. дох. 2016"/>
      <sheetName val="Лист1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г. Вышний Волочек</v>
          </cell>
          <cell r="C4">
            <v>48177</v>
          </cell>
          <cell r="D4">
            <v>69698.25</v>
          </cell>
          <cell r="E4">
            <v>43468</v>
          </cell>
          <cell r="F4">
            <v>2348.9683874047782</v>
          </cell>
          <cell r="G4">
            <v>2801.304549108715</v>
          </cell>
          <cell r="H4">
            <v>0.83852660295437864</v>
          </cell>
          <cell r="I4">
            <v>1.0058648495998761</v>
          </cell>
        </row>
        <row r="5">
          <cell r="B5" t="str">
            <v>г. Кимры</v>
          </cell>
          <cell r="C5">
            <v>46101</v>
          </cell>
          <cell r="D5">
            <v>70650.599999999991</v>
          </cell>
          <cell r="E5">
            <v>38306</v>
          </cell>
          <cell r="F5">
            <v>2363.4324635040452</v>
          </cell>
          <cell r="G5">
            <v>0</v>
          </cell>
          <cell r="H5">
            <v>0.84368993876656984</v>
          </cell>
          <cell r="I5">
            <v>1.006635605238188</v>
          </cell>
        </row>
        <row r="6">
          <cell r="B6" t="str">
            <v>г. Ржев</v>
          </cell>
          <cell r="C6">
            <v>60039</v>
          </cell>
          <cell r="D6">
            <v>101152.8</v>
          </cell>
          <cell r="E6">
            <v>33269</v>
          </cell>
          <cell r="F6">
            <v>2238.9080431053148</v>
          </cell>
          <cell r="G6">
            <v>0</v>
          </cell>
          <cell r="H6">
            <v>0.79923764226837224</v>
          </cell>
          <cell r="I6">
            <v>1</v>
          </cell>
        </row>
        <row r="7">
          <cell r="B7" t="str">
            <v>г. Торжок</v>
          </cell>
          <cell r="C7">
            <v>46312</v>
          </cell>
          <cell r="D7">
            <v>100303.2</v>
          </cell>
          <cell r="E7">
            <v>35840</v>
          </cell>
          <cell r="F7">
            <v>2939.695975125238</v>
          </cell>
          <cell r="G7">
            <v>0</v>
          </cell>
          <cell r="H7">
            <v>1.0494024921569327</v>
          </cell>
          <cell r="I7">
            <v>1.0373432942524878</v>
          </cell>
        </row>
        <row r="8">
          <cell r="B8" t="str">
            <v>г. Удомля</v>
          </cell>
          <cell r="C8">
            <v>38011</v>
          </cell>
          <cell r="D8">
            <v>132076.94999999998</v>
          </cell>
          <cell r="E8">
            <v>24358</v>
          </cell>
          <cell r="F8">
            <v>4115.5178764041984</v>
          </cell>
          <cell r="G8">
            <v>0</v>
          </cell>
          <cell r="H8">
            <v>1.4691433238537466</v>
          </cell>
          <cell r="I8">
            <v>1.1000000000000001</v>
          </cell>
        </row>
        <row r="9">
          <cell r="B9" t="str">
            <v>Бежецкий</v>
          </cell>
          <cell r="C9">
            <v>33683</v>
          </cell>
          <cell r="D9">
            <v>87858.99</v>
          </cell>
          <cell r="E9">
            <v>23855</v>
          </cell>
          <cell r="F9">
            <v>3316.6282694534334</v>
          </cell>
          <cell r="G9">
            <v>4697.2724263088448</v>
          </cell>
          <cell r="H9">
            <v>0.70607534936177141</v>
          </cell>
          <cell r="I9">
            <v>1</v>
          </cell>
        </row>
        <row r="10">
          <cell r="B10" t="str">
            <v>Бологовский</v>
          </cell>
          <cell r="C10">
            <v>34977</v>
          </cell>
          <cell r="D10">
            <v>186211.34000000003</v>
          </cell>
          <cell r="E10">
            <v>18180</v>
          </cell>
          <cell r="F10">
            <v>5843.5926465963357</v>
          </cell>
          <cell r="G10">
            <v>0</v>
          </cell>
          <cell r="H10">
            <v>1.2440395438567906</v>
          </cell>
          <cell r="I10">
            <v>1.1000000000000001</v>
          </cell>
        </row>
        <row r="11">
          <cell r="B11" t="str">
            <v>Калининский</v>
          </cell>
          <cell r="C11">
            <v>49730</v>
          </cell>
          <cell r="D11">
            <v>256681.77</v>
          </cell>
          <cell r="E11">
            <v>11888</v>
          </cell>
          <cell r="F11">
            <v>5400.5584154433946</v>
          </cell>
          <cell r="G11">
            <v>0</v>
          </cell>
          <cell r="H11">
            <v>1.1497222058477026</v>
          </cell>
          <cell r="I11">
            <v>1.0824677294559311</v>
          </cell>
        </row>
        <row r="12">
          <cell r="B12" t="str">
            <v>Конаковский</v>
          </cell>
          <cell r="C12">
            <v>83480</v>
          </cell>
          <cell r="D12">
            <v>310713.35000000003</v>
          </cell>
          <cell r="E12">
            <v>42266</v>
          </cell>
          <cell r="F12">
            <v>4228.3103737422143</v>
          </cell>
          <cell r="G12">
            <v>0</v>
          </cell>
          <cell r="H12">
            <v>0.90016290093373508</v>
          </cell>
          <cell r="I12">
            <v>1.0360781541890816</v>
          </cell>
        </row>
        <row r="13">
          <cell r="B13" t="str">
            <v>Вышневолоцкий</v>
          </cell>
          <cell r="C13">
            <v>23868</v>
          </cell>
          <cell r="D13">
            <v>31888.84</v>
          </cell>
          <cell r="E13">
            <v>4757</v>
          </cell>
          <cell r="F13">
            <v>1535.3544494720963</v>
          </cell>
          <cell r="G13">
            <v>2760.5364231309586</v>
          </cell>
          <cell r="H13">
            <v>0.55617974702565987</v>
          </cell>
          <cell r="I13">
            <v>1</v>
          </cell>
        </row>
        <row r="14">
          <cell r="B14" t="str">
            <v>Калязинский</v>
          </cell>
          <cell r="C14">
            <v>20437</v>
          </cell>
          <cell r="D14">
            <v>42389.61</v>
          </cell>
          <cell r="E14">
            <v>15437</v>
          </cell>
          <cell r="F14">
            <v>2829.5057983069923</v>
          </cell>
          <cell r="G14">
            <v>0</v>
          </cell>
          <cell r="H14">
            <v>1.0249840482444386</v>
          </cell>
          <cell r="I14">
            <v>1.0407502287735588</v>
          </cell>
        </row>
        <row r="15">
          <cell r="B15" t="str">
            <v>Кашинский</v>
          </cell>
          <cell r="C15">
            <v>25449</v>
          </cell>
          <cell r="D15">
            <v>51237.729999999996</v>
          </cell>
          <cell r="E15">
            <v>14185</v>
          </cell>
          <cell r="F15">
            <v>2570.738732366694</v>
          </cell>
          <cell r="G15">
            <v>0</v>
          </cell>
          <cell r="H15">
            <v>0.93124608348800597</v>
          </cell>
          <cell r="I15">
            <v>1.0326021731805068</v>
          </cell>
        </row>
        <row r="16">
          <cell r="B16" t="str">
            <v>Лихославльский</v>
          </cell>
          <cell r="C16">
            <v>27445</v>
          </cell>
          <cell r="D16">
            <v>51475.97</v>
          </cell>
          <cell r="E16">
            <v>10183</v>
          </cell>
          <cell r="F16">
            <v>2246.6376389141919</v>
          </cell>
          <cell r="G16">
            <v>0</v>
          </cell>
          <cell r="H16">
            <v>0.81384096949030271</v>
          </cell>
          <cell r="I16">
            <v>1.022396880178386</v>
          </cell>
        </row>
        <row r="17">
          <cell r="B17" t="str">
            <v>Нелидовский</v>
          </cell>
          <cell r="C17">
            <v>26942</v>
          </cell>
          <cell r="D17">
            <v>56212.67</v>
          </cell>
          <cell r="E17">
            <v>16179</v>
          </cell>
          <cell r="F17">
            <v>2686.944918714275</v>
          </cell>
          <cell r="G17">
            <v>0</v>
          </cell>
          <cell r="H17">
            <v>0.9733415926701604</v>
          </cell>
          <cell r="I17">
            <v>1.0362612727771885</v>
          </cell>
        </row>
        <row r="18">
          <cell r="B18" t="str">
            <v>Осташковский</v>
          </cell>
          <cell r="C18">
            <v>22343</v>
          </cell>
          <cell r="D18">
            <v>86077.63</v>
          </cell>
          <cell r="E18">
            <v>19184</v>
          </cell>
          <cell r="F18">
            <v>4711.1681510987783</v>
          </cell>
          <cell r="G18">
            <v>0</v>
          </cell>
          <cell r="H18">
            <v>1.7066132913962579</v>
          </cell>
          <cell r="I18">
            <v>1.1000000000000001</v>
          </cell>
        </row>
        <row r="19">
          <cell r="B19" t="str">
            <v>Старицкий</v>
          </cell>
          <cell r="C19">
            <v>23328</v>
          </cell>
          <cell r="D19">
            <v>39446.760000000009</v>
          </cell>
          <cell r="E19">
            <v>8513</v>
          </cell>
          <cell r="F19">
            <v>2055.8882030178333</v>
          </cell>
          <cell r="G19">
            <v>0</v>
          </cell>
          <cell r="H19">
            <v>0.74474228479335769</v>
          </cell>
          <cell r="I19">
            <v>1.0163905632524701</v>
          </cell>
        </row>
        <row r="20">
          <cell r="B20" t="str">
            <v>Торжокский</v>
          </cell>
          <cell r="C20">
            <v>22358</v>
          </cell>
          <cell r="D20">
            <v>73631.58</v>
          </cell>
          <cell r="E20">
            <v>3460</v>
          </cell>
          <cell r="F20">
            <v>3448.0534931568122</v>
          </cell>
          <cell r="G20">
            <v>0</v>
          </cell>
          <cell r="H20">
            <v>1.2490519828918185</v>
          </cell>
          <cell r="I20">
            <v>1.0602270543358703</v>
          </cell>
        </row>
        <row r="21">
          <cell r="B21" t="str">
            <v>Андреапольский</v>
          </cell>
          <cell r="C21">
            <v>11323</v>
          </cell>
          <cell r="D21">
            <v>25046.300000000003</v>
          </cell>
          <cell r="E21">
            <v>4164</v>
          </cell>
          <cell r="F21">
            <v>2579.7315199152167</v>
          </cell>
          <cell r="G21">
            <v>2273.3373815518653</v>
          </cell>
          <cell r="H21">
            <v>1.1347772402150864</v>
          </cell>
          <cell r="I21">
            <v>1.0450682612251403</v>
          </cell>
        </row>
        <row r="22">
          <cell r="B22" t="str">
            <v>Весьегонский</v>
          </cell>
          <cell r="C22">
            <v>11488</v>
          </cell>
          <cell r="D22">
            <v>15970.94</v>
          </cell>
          <cell r="E22">
            <v>6888</v>
          </cell>
          <cell r="F22">
            <v>1989.8102367688025</v>
          </cell>
          <cell r="G22">
            <v>0</v>
          </cell>
          <cell r="H22">
            <v>0.87528153670287312</v>
          </cell>
          <cell r="I22">
            <v>1.0205095589727584</v>
          </cell>
        </row>
        <row r="23">
          <cell r="B23" t="str">
            <v>Западнодвинский</v>
          </cell>
          <cell r="C23">
            <v>13945</v>
          </cell>
          <cell r="D23">
            <v>23329.49</v>
          </cell>
          <cell r="E23">
            <v>9412</v>
          </cell>
          <cell r="F23">
            <v>2347.9017569021153</v>
          </cell>
          <cell r="G23">
            <v>0</v>
          </cell>
          <cell r="H23">
            <v>1.0327995201923568</v>
          </cell>
          <cell r="I23">
            <v>1.035417078455954</v>
          </cell>
        </row>
        <row r="24">
          <cell r="B24" t="str">
            <v>Зубцовский</v>
          </cell>
          <cell r="C24">
            <v>16283</v>
          </cell>
          <cell r="D24">
            <v>33800.68</v>
          </cell>
          <cell r="E24">
            <v>5821</v>
          </cell>
          <cell r="F24">
            <v>2433.3157280599398</v>
          </cell>
          <cell r="G24">
            <v>0</v>
          </cell>
          <cell r="H24">
            <v>1.0703715813615255</v>
          </cell>
          <cell r="I24">
            <v>1.0389729025053431</v>
          </cell>
        </row>
        <row r="25">
          <cell r="B25" t="str">
            <v>Кимрский</v>
          </cell>
          <cell r="C25">
            <v>12064</v>
          </cell>
          <cell r="D25">
            <v>21282.300000000003</v>
          </cell>
          <cell r="E25">
            <v>3531</v>
          </cell>
          <cell r="F25">
            <v>2056.8053713527852</v>
          </cell>
          <cell r="G25">
            <v>0</v>
          </cell>
          <cell r="H25">
            <v>0.90475148477465883</v>
          </cell>
          <cell r="I25">
            <v>1.0232985981371547</v>
          </cell>
        </row>
        <row r="26">
          <cell r="B26" t="str">
            <v>Краснохолмский</v>
          </cell>
          <cell r="C26">
            <v>10508</v>
          </cell>
          <cell r="D26">
            <v>13794.130000000001</v>
          </cell>
          <cell r="E26">
            <v>4970</v>
          </cell>
          <cell r="F26">
            <v>1785.6994670727067</v>
          </cell>
          <cell r="G26">
            <v>0</v>
          </cell>
          <cell r="H26">
            <v>0.78549690053208088</v>
          </cell>
          <cell r="I26">
            <v>1.0120123310159452</v>
          </cell>
        </row>
        <row r="27">
          <cell r="B27" t="str">
            <v>Кувшиновский</v>
          </cell>
          <cell r="C27">
            <v>14328</v>
          </cell>
          <cell r="D27">
            <v>28072.74</v>
          </cell>
          <cell r="E27">
            <v>6935</v>
          </cell>
          <cell r="F27">
            <v>2443.3096035734229</v>
          </cell>
          <cell r="G27">
            <v>0</v>
          </cell>
          <cell r="H27">
            <v>1.0747677064569836</v>
          </cell>
          <cell r="I27">
            <v>1.0393889522734985</v>
          </cell>
        </row>
        <row r="28">
          <cell r="B28" t="str">
            <v>Максатихинский</v>
          </cell>
          <cell r="C28">
            <v>15064</v>
          </cell>
          <cell r="D28">
            <v>21584.77</v>
          </cell>
          <cell r="E28">
            <v>7908</v>
          </cell>
          <cell r="F28">
            <v>1957.8312533191715</v>
          </cell>
          <cell r="G28">
            <v>0</v>
          </cell>
          <cell r="H28">
            <v>0.86121456023508602</v>
          </cell>
          <cell r="I28">
            <v>1.0191782587547284</v>
          </cell>
        </row>
        <row r="29">
          <cell r="B29" t="str">
            <v>Оленинский</v>
          </cell>
          <cell r="C29">
            <v>12016</v>
          </cell>
          <cell r="D29">
            <v>14269.410000000002</v>
          </cell>
          <cell r="E29">
            <v>5018</v>
          </cell>
          <cell r="F29">
            <v>1605.1439747003997</v>
          </cell>
          <cell r="G29">
            <v>0</v>
          </cell>
          <cell r="H29">
            <v>0.7060738048501487</v>
          </cell>
          <cell r="I29">
            <v>1.0044957204038423</v>
          </cell>
        </row>
        <row r="30">
          <cell r="B30" t="str">
            <v>Рамешковский</v>
          </cell>
          <cell r="C30">
            <v>15679</v>
          </cell>
          <cell r="D30">
            <v>19272.86</v>
          </cell>
          <cell r="E30">
            <v>4201</v>
          </cell>
          <cell r="F30">
            <v>1497.1528796479367</v>
          </cell>
          <cell r="G30">
            <v>0</v>
          </cell>
          <cell r="H30">
            <v>0.65857047519533773</v>
          </cell>
          <cell r="I30">
            <v>1</v>
          </cell>
        </row>
        <row r="31">
          <cell r="B31" t="str">
            <v>Ржевский</v>
          </cell>
          <cell r="C31">
            <v>11816</v>
          </cell>
          <cell r="D31">
            <v>36499.760000000002</v>
          </cell>
          <cell r="E31">
            <v>509</v>
          </cell>
          <cell r="F31">
            <v>3132.0886932972239</v>
          </cell>
          <cell r="G31">
            <v>0</v>
          </cell>
          <cell r="H31">
            <v>1.3777491712027112</v>
          </cell>
          <cell r="I31">
            <v>1.0680631518073287</v>
          </cell>
        </row>
        <row r="32">
          <cell r="B32" t="str">
            <v>Селижаровский</v>
          </cell>
          <cell r="C32">
            <v>12125</v>
          </cell>
          <cell r="D32">
            <v>20444.510000000002</v>
          </cell>
          <cell r="E32">
            <v>9111</v>
          </cell>
          <cell r="F32">
            <v>2437.5678350515468</v>
          </cell>
          <cell r="G32">
            <v>0</v>
          </cell>
          <cell r="H32">
            <v>1.0722420063262108</v>
          </cell>
          <cell r="I32">
            <v>1.0391499197321079</v>
          </cell>
        </row>
        <row r="33">
          <cell r="B33" t="str">
            <v>Спировский</v>
          </cell>
          <cell r="C33">
            <v>11354</v>
          </cell>
          <cell r="D33">
            <v>15731.420000000002</v>
          </cell>
          <cell r="E33">
            <v>3129</v>
          </cell>
          <cell r="F33">
            <v>1661.1255945041396</v>
          </cell>
          <cell r="G33">
            <v>0</v>
          </cell>
          <cell r="H33">
            <v>0.73069910695358076</v>
          </cell>
          <cell r="I33">
            <v>1.006826261734769</v>
          </cell>
        </row>
        <row r="34">
          <cell r="B34" t="str">
            <v>Торопецкий</v>
          </cell>
          <cell r="C34">
            <v>18657</v>
          </cell>
          <cell r="D34">
            <v>60530.110000000008</v>
          </cell>
          <cell r="E34">
            <v>12218</v>
          </cell>
          <cell r="F34">
            <v>3899.2394275607021</v>
          </cell>
          <cell r="G34">
            <v>0</v>
          </cell>
          <cell r="H34">
            <v>1.7152049050013576</v>
          </cell>
          <cell r="I34">
            <v>1.1000000000000001</v>
          </cell>
        </row>
        <row r="35">
          <cell r="B35" t="str">
            <v>Бельский</v>
          </cell>
          <cell r="C35">
            <v>5628</v>
          </cell>
          <cell r="D35">
            <v>10539.720000000001</v>
          </cell>
          <cell r="E35">
            <v>3699</v>
          </cell>
          <cell r="F35">
            <v>2529.9786780383802</v>
          </cell>
          <cell r="G35">
            <v>2662.775589625629</v>
          </cell>
          <cell r="H35">
            <v>0.95012838779781694</v>
          </cell>
          <cell r="I35">
            <v>1.0236515516211488</v>
          </cell>
        </row>
        <row r="36">
          <cell r="B36" t="str">
            <v>Жарковский</v>
          </cell>
          <cell r="C36">
            <v>5004</v>
          </cell>
          <cell r="D36">
            <v>7221.2000000000007</v>
          </cell>
          <cell r="E36">
            <v>3391</v>
          </cell>
          <cell r="F36">
            <v>2120.7434052757794</v>
          </cell>
          <cell r="G36">
            <v>0</v>
          </cell>
          <cell r="H36">
            <v>0.7964409068260776</v>
          </cell>
          <cell r="I36">
            <v>1.0089513013792146</v>
          </cell>
        </row>
        <row r="37">
          <cell r="B37" t="str">
            <v>Кесовогорский</v>
          </cell>
          <cell r="C37">
            <v>7862</v>
          </cell>
          <cell r="D37">
            <v>32508.89</v>
          </cell>
          <cell r="E37">
            <v>4092</v>
          </cell>
          <cell r="F37">
            <v>4655.4171966420763</v>
          </cell>
          <cell r="G37">
            <v>0</v>
          </cell>
          <cell r="H37">
            <v>1.7483325349608607</v>
          </cell>
          <cell r="I37">
            <v>1.1000000000000001</v>
          </cell>
        </row>
        <row r="38">
          <cell r="B38" t="str">
            <v>Лесной</v>
          </cell>
          <cell r="C38">
            <v>4820</v>
          </cell>
          <cell r="D38">
            <v>13002.36</v>
          </cell>
          <cell r="E38">
            <v>1322</v>
          </cell>
          <cell r="F38">
            <v>2971.8589211618259</v>
          </cell>
          <cell r="G38">
            <v>0</v>
          </cell>
          <cell r="H38">
            <v>1.1160756215207952</v>
          </cell>
          <cell r="I38">
            <v>1.0395244506189087</v>
          </cell>
        </row>
        <row r="39">
          <cell r="B39" t="str">
            <v>Молоковский</v>
          </cell>
          <cell r="C39">
            <v>4232</v>
          </cell>
          <cell r="D39">
            <v>6999.17</v>
          </cell>
          <cell r="E39">
            <v>1288</v>
          </cell>
          <cell r="F39">
            <v>1958.2159735349715</v>
          </cell>
          <cell r="G39">
            <v>0</v>
          </cell>
          <cell r="H39">
            <v>0.73540405776751372</v>
          </cell>
          <cell r="I39">
            <v>1.0031131098136632</v>
          </cell>
        </row>
        <row r="40">
          <cell r="B40" t="str">
            <v>Пеновский</v>
          </cell>
          <cell r="C40">
            <v>6257</v>
          </cell>
          <cell r="D40">
            <v>12611</v>
          </cell>
          <cell r="E40">
            <v>3267</v>
          </cell>
          <cell r="F40">
            <v>2537.6378456129137</v>
          </cell>
          <cell r="G40">
            <v>0</v>
          </cell>
          <cell r="H40">
            <v>0.95300477272652595</v>
          </cell>
          <cell r="I40">
            <v>1.0239266786385013</v>
          </cell>
        </row>
        <row r="41">
          <cell r="B41" t="str">
            <v>Сандовский</v>
          </cell>
          <cell r="C41">
            <v>5709</v>
          </cell>
          <cell r="D41">
            <v>11117.990000000002</v>
          </cell>
          <cell r="E41">
            <v>3002</v>
          </cell>
          <cell r="F41">
            <v>2473.2860395866178</v>
          </cell>
          <cell r="G41">
            <v>0</v>
          </cell>
          <cell r="H41">
            <v>0.92883758181602816</v>
          </cell>
          <cell r="I41">
            <v>1.0216150801154293</v>
          </cell>
        </row>
        <row r="42">
          <cell r="B42" t="str">
            <v>Сонковский</v>
          </cell>
          <cell r="C42">
            <v>8307</v>
          </cell>
          <cell r="D42">
            <v>20035.14</v>
          </cell>
          <cell r="E42">
            <v>3609</v>
          </cell>
          <cell r="F42">
            <v>2846.2910798122066</v>
          </cell>
          <cell r="G42">
            <v>0</v>
          </cell>
          <cell r="H42">
            <v>1.0689188720602545</v>
          </cell>
          <cell r="I42">
            <v>1.0350138944351319</v>
          </cell>
        </row>
        <row r="43">
          <cell r="B43" t="str">
            <v>Фировский</v>
          </cell>
          <cell r="C43">
            <v>8355</v>
          </cell>
          <cell r="D43">
            <v>11312.810000000001</v>
          </cell>
          <cell r="E43">
            <v>4324</v>
          </cell>
          <cell r="F43">
            <v>1871.5511669658888</v>
          </cell>
          <cell r="G43">
            <v>0</v>
          </cell>
          <cell r="H43">
            <v>0.70285726452412689</v>
          </cell>
          <cell r="I43">
            <v>1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tabSelected="1" view="pageBreakPreview" zoomScale="85" zoomScaleNormal="100" zoomScaleSheetLayoutView="85" workbookViewId="0">
      <selection activeCell="V51" sqref="V51"/>
    </sheetView>
  </sheetViews>
  <sheetFormatPr defaultRowHeight="15" x14ac:dyDescent="0.25"/>
  <cols>
    <col min="1" max="1" width="3.85546875" style="1" bestFit="1" customWidth="1"/>
    <col min="2" max="2" width="18.28515625" style="1" customWidth="1"/>
    <col min="3" max="3" width="11.85546875" style="1" customWidth="1"/>
    <col min="4" max="4" width="8.5703125" style="1" bestFit="1" customWidth="1"/>
    <col min="5" max="5" width="16.85546875" style="1" customWidth="1"/>
    <col min="6" max="6" width="23" style="1" customWidth="1"/>
    <col min="7" max="7" width="15.42578125" style="1" customWidth="1"/>
    <col min="8" max="8" width="21.42578125" style="1" customWidth="1"/>
    <col min="9" max="9" width="11.85546875" style="1" customWidth="1"/>
    <col min="10" max="10" width="19.5703125" style="1" customWidth="1"/>
    <col min="11" max="11" width="13.85546875" style="1" customWidth="1"/>
    <col min="12" max="12" width="16.85546875" style="1" customWidth="1"/>
    <col min="13" max="14" width="15.5703125" style="1" customWidth="1"/>
    <col min="15" max="15" width="13.42578125" style="1" customWidth="1"/>
    <col min="16" max="16" width="12.5703125" style="1" customWidth="1"/>
    <col min="17" max="17" width="14.28515625" style="1" customWidth="1"/>
    <col min="18" max="18" width="12.5703125" style="1" customWidth="1"/>
    <col min="19" max="19" width="16.140625" style="1" customWidth="1"/>
    <col min="20" max="20" width="16.5703125" style="1" customWidth="1"/>
    <col min="21" max="21" width="12.85546875" style="1" customWidth="1"/>
    <col min="22" max="22" width="15.7109375" style="1" customWidth="1"/>
    <col min="23" max="23" width="19.85546875" style="1" customWidth="1"/>
    <col min="24" max="24" width="19.42578125" style="1" customWidth="1"/>
    <col min="25" max="25" width="17.28515625" style="1" customWidth="1"/>
    <col min="26" max="26" width="12.7109375" style="1" customWidth="1"/>
    <col min="27" max="27" width="14.42578125" style="1" customWidth="1"/>
    <col min="28" max="28" width="19" style="1" customWidth="1"/>
    <col min="29" max="29" width="21.7109375" style="1" customWidth="1"/>
    <col min="30" max="30" width="19.85546875" style="1" customWidth="1"/>
    <col min="31" max="31" width="19.140625" style="1" bestFit="1" customWidth="1"/>
    <col min="32" max="35" width="9.140625" style="1"/>
    <col min="36" max="36" width="16.7109375" style="1" customWidth="1"/>
    <col min="37" max="16384" width="9.140625" style="1"/>
  </cols>
  <sheetData>
    <row r="1" spans="1:31" ht="23.25" x14ac:dyDescent="0.35">
      <c r="E1" s="2" t="s">
        <v>67</v>
      </c>
      <c r="F1" s="3"/>
      <c r="I1" s="3"/>
      <c r="P1"/>
      <c r="Q1"/>
      <c r="R1"/>
      <c r="T1"/>
    </row>
    <row r="2" spans="1:31" ht="18.75" x14ac:dyDescent="0.25">
      <c r="D2"/>
      <c r="H2"/>
      <c r="O2"/>
      <c r="U2" s="4"/>
      <c r="Z2"/>
      <c r="AA2"/>
      <c r="AB2"/>
      <c r="AC2"/>
      <c r="AD2"/>
    </row>
    <row r="3" spans="1:31" s="8" customFormat="1" ht="225" x14ac:dyDescent="0.25">
      <c r="A3" s="6" t="s">
        <v>0</v>
      </c>
      <c r="B3" s="5" t="s">
        <v>1</v>
      </c>
      <c r="C3" s="7" t="s">
        <v>68</v>
      </c>
      <c r="D3" s="7" t="s">
        <v>2</v>
      </c>
      <c r="E3" s="7" t="s">
        <v>69</v>
      </c>
      <c r="F3" s="7" t="s">
        <v>70</v>
      </c>
      <c r="G3" s="7" t="s">
        <v>71</v>
      </c>
      <c r="H3" s="7" t="s">
        <v>72</v>
      </c>
      <c r="I3" s="50" t="s">
        <v>73</v>
      </c>
      <c r="J3" s="7" t="s">
        <v>74</v>
      </c>
      <c r="K3" s="50" t="s">
        <v>75</v>
      </c>
      <c r="L3" s="7" t="s">
        <v>76</v>
      </c>
      <c r="M3" s="7" t="s">
        <v>77</v>
      </c>
      <c r="N3" s="50" t="s">
        <v>78</v>
      </c>
      <c r="O3" s="7" t="s">
        <v>79</v>
      </c>
      <c r="P3" s="50" t="s">
        <v>80</v>
      </c>
      <c r="Q3" s="7" t="s">
        <v>81</v>
      </c>
      <c r="R3" s="50" t="s">
        <v>82</v>
      </c>
      <c r="S3" s="7" t="s">
        <v>83</v>
      </c>
      <c r="T3" s="50" t="s">
        <v>84</v>
      </c>
      <c r="U3" s="50" t="s">
        <v>85</v>
      </c>
      <c r="V3" s="7" t="s">
        <v>86</v>
      </c>
      <c r="W3" s="7" t="s">
        <v>87</v>
      </c>
      <c r="X3" s="50" t="s">
        <v>88</v>
      </c>
      <c r="Y3" s="7" t="s">
        <v>89</v>
      </c>
      <c r="Z3" s="7" t="s">
        <v>90</v>
      </c>
      <c r="AA3" s="7" t="s">
        <v>91</v>
      </c>
      <c r="AB3" s="7" t="s">
        <v>92</v>
      </c>
      <c r="AC3" s="7" t="s">
        <v>93</v>
      </c>
      <c r="AD3" s="7" t="s">
        <v>3</v>
      </c>
      <c r="AE3" s="7" t="str">
        <f>B3</f>
        <v>Наименование муниципального района (городского округа)</v>
      </c>
    </row>
    <row r="4" spans="1:31" s="8" customFormat="1" x14ac:dyDescent="0.25">
      <c r="A4" s="49">
        <v>1</v>
      </c>
      <c r="B4" s="49">
        <v>2</v>
      </c>
      <c r="C4" s="49">
        <v>3</v>
      </c>
      <c r="D4" s="49">
        <v>4</v>
      </c>
      <c r="E4" s="49">
        <v>5</v>
      </c>
      <c r="F4" s="49">
        <v>6</v>
      </c>
      <c r="G4" s="49">
        <v>7</v>
      </c>
      <c r="H4" s="49">
        <v>8</v>
      </c>
      <c r="I4" s="51">
        <v>9</v>
      </c>
      <c r="J4" s="49">
        <v>10</v>
      </c>
      <c r="K4" s="51">
        <v>11</v>
      </c>
      <c r="L4" s="49">
        <v>12</v>
      </c>
      <c r="M4" s="49">
        <v>13</v>
      </c>
      <c r="N4" s="51">
        <v>14</v>
      </c>
      <c r="O4" s="49">
        <v>15</v>
      </c>
      <c r="P4" s="51">
        <v>16</v>
      </c>
      <c r="Q4" s="49">
        <v>17</v>
      </c>
      <c r="R4" s="51">
        <v>18</v>
      </c>
      <c r="S4" s="49">
        <v>19</v>
      </c>
      <c r="T4" s="51">
        <v>20</v>
      </c>
      <c r="U4" s="51">
        <v>21</v>
      </c>
      <c r="V4" s="49">
        <v>22</v>
      </c>
      <c r="W4" s="49">
        <v>23</v>
      </c>
      <c r="X4" s="51">
        <v>24</v>
      </c>
      <c r="Y4" s="49">
        <v>25</v>
      </c>
      <c r="Z4" s="49">
        <v>26</v>
      </c>
      <c r="AA4" s="49">
        <v>27</v>
      </c>
      <c r="AB4" s="49">
        <v>28</v>
      </c>
      <c r="AC4" s="49">
        <v>29</v>
      </c>
      <c r="AD4" s="49">
        <v>30</v>
      </c>
      <c r="AE4" s="49">
        <v>31</v>
      </c>
    </row>
    <row r="5" spans="1:31" ht="15.75" thickBot="1" x14ac:dyDescent="0.3">
      <c r="A5" s="71" t="s">
        <v>4</v>
      </c>
      <c r="B5" s="71" t="s">
        <v>11</v>
      </c>
      <c r="C5" s="82">
        <v>416442</v>
      </c>
      <c r="D5" s="83" t="s">
        <v>7</v>
      </c>
      <c r="E5" s="72">
        <v>8643567</v>
      </c>
      <c r="F5" s="73">
        <v>228392</v>
      </c>
      <c r="G5" s="73">
        <v>0</v>
      </c>
      <c r="H5" s="74">
        <v>0</v>
      </c>
      <c r="I5" s="75">
        <f t="shared" ref="I5:I47" si="0">IF(A5=$F$50,(E5-F5)*$F$51,(E5-F5)*$H$51+(G5-H5)*$G$51+(F5+H5)*$K$52+(E5-F5+G5-H5)*$K$51)</f>
        <v>1262276.25</v>
      </c>
      <c r="J5" s="76">
        <v>348536</v>
      </c>
      <c r="K5" s="75">
        <f t="shared" ref="K5:K47" si="1">IF(A5=$F$50,$F$53*J5,J5*$I$53)</f>
        <v>348536</v>
      </c>
      <c r="L5" s="72">
        <v>135</v>
      </c>
      <c r="M5" s="74">
        <v>0</v>
      </c>
      <c r="N5" s="75">
        <f t="shared" ref="N5:N47" si="2">ROUND(IF(A5=$F$50,L5*$F$58,L5*$H$58+M5*$G$58),1)</f>
        <v>135</v>
      </c>
      <c r="O5" s="76">
        <v>492735</v>
      </c>
      <c r="P5" s="75">
        <f t="shared" ref="P5:P47" si="3">IF(A5=$F$50,$F$54*O5,0)</f>
        <v>492735</v>
      </c>
      <c r="Q5" s="76">
        <v>76168</v>
      </c>
      <c r="R5" s="75">
        <f t="shared" ref="R5:R47" si="4">IF(A5=$F$50,$F$55*Q5,0)</f>
        <v>76168</v>
      </c>
      <c r="S5" s="76">
        <v>20127</v>
      </c>
      <c r="T5" s="75">
        <f t="shared" ref="T5:T47" si="5">IF(A5=$F$50,$F$56*S5,S5*$I$56)</f>
        <v>20127</v>
      </c>
      <c r="U5" s="75">
        <f>T5+R5+P5+N5+K5+I5</f>
        <v>2199977.25</v>
      </c>
      <c r="V5" s="72">
        <v>0</v>
      </c>
      <c r="W5" s="73">
        <v>0</v>
      </c>
      <c r="X5" s="77">
        <f>V5+W5</f>
        <v>0</v>
      </c>
      <c r="Y5" s="78">
        <f>X5+U5</f>
        <v>2199977.25</v>
      </c>
      <c r="Z5" s="79">
        <f t="shared" ref="Z5:Z47" si="6">Y5*1000/C5</f>
        <v>5282.793882461423</v>
      </c>
      <c r="AA5" s="80">
        <f>Z5</f>
        <v>5282.793882461423</v>
      </c>
      <c r="AB5" s="81">
        <f>MIN(AB7,AB12,AB20,AB26,AB38,AB46)</f>
        <v>5073.1544883219203</v>
      </c>
      <c r="AC5" s="81">
        <f t="shared" ref="AC5:AC47" si="7">AB5*$AB$49</f>
        <v>5276.080667854797</v>
      </c>
      <c r="AD5" s="104">
        <f>AC5/$AB$50</f>
        <v>0.73542588376800688</v>
      </c>
      <c r="AE5" s="84" t="str">
        <f t="shared" ref="AE5:AE47" si="8">B5</f>
        <v>г. Тверь</v>
      </c>
    </row>
    <row r="6" spans="1:31" ht="15.75" thickTop="1" x14ac:dyDescent="0.25">
      <c r="A6" s="56" t="s">
        <v>4</v>
      </c>
      <c r="B6" s="56" t="s">
        <v>5</v>
      </c>
      <c r="C6" s="67">
        <v>48177</v>
      </c>
      <c r="D6" s="68" t="s">
        <v>6</v>
      </c>
      <c r="E6" s="57">
        <v>473024</v>
      </c>
      <c r="F6" s="58">
        <v>8369</v>
      </c>
      <c r="G6" s="58">
        <v>0</v>
      </c>
      <c r="H6" s="59">
        <v>0</v>
      </c>
      <c r="I6" s="60">
        <f t="shared" si="0"/>
        <v>69698.25</v>
      </c>
      <c r="J6" s="61">
        <v>43468</v>
      </c>
      <c r="K6" s="60">
        <f t="shared" si="1"/>
        <v>43468</v>
      </c>
      <c r="L6" s="57">
        <v>64</v>
      </c>
      <c r="M6" s="59">
        <v>0</v>
      </c>
      <c r="N6" s="60">
        <f t="shared" si="2"/>
        <v>64</v>
      </c>
      <c r="O6" s="61">
        <v>28407</v>
      </c>
      <c r="P6" s="60">
        <f t="shared" si="3"/>
        <v>28407</v>
      </c>
      <c r="Q6" s="61">
        <v>13504</v>
      </c>
      <c r="R6" s="60">
        <f t="shared" si="4"/>
        <v>13504</v>
      </c>
      <c r="S6" s="61">
        <v>5373</v>
      </c>
      <c r="T6" s="60">
        <f t="shared" si="5"/>
        <v>5373</v>
      </c>
      <c r="U6" s="60">
        <f t="shared" ref="U6:U47" si="9">T6+R6+P6+N6+K6+I6</f>
        <v>160514.25</v>
      </c>
      <c r="V6" s="57">
        <v>136346.70394293568</v>
      </c>
      <c r="W6" s="58">
        <v>597</v>
      </c>
      <c r="X6" s="62">
        <f t="shared" ref="X6:X47" si="10">V6+W6</f>
        <v>136943.70394293568</v>
      </c>
      <c r="Y6" s="63">
        <f t="shared" ref="Y6:Y47" si="11">X6+U6</f>
        <v>297457.95394293568</v>
      </c>
      <c r="Z6" s="64">
        <f t="shared" si="6"/>
        <v>6174.2730751797681</v>
      </c>
      <c r="AA6" s="65">
        <f>IF(Z6=MIN($Z$6:$Z$11),Z6,0)</f>
        <v>0</v>
      </c>
      <c r="AB6" s="66">
        <f>IF(AA6&gt;0,Z6,0)</f>
        <v>0</v>
      </c>
      <c r="AC6" s="66">
        <f t="shared" si="7"/>
        <v>0</v>
      </c>
      <c r="AD6" s="105">
        <f>$AC$7/$AB$50</f>
        <v>0.89325140559877636</v>
      </c>
      <c r="AE6" s="69" t="str">
        <f t="shared" si="8"/>
        <v>г. Вышний Волочек</v>
      </c>
    </row>
    <row r="7" spans="1:31" x14ac:dyDescent="0.25">
      <c r="A7" s="9" t="s">
        <v>4</v>
      </c>
      <c r="B7" s="9" t="s">
        <v>8</v>
      </c>
      <c r="C7" s="44">
        <v>46101</v>
      </c>
      <c r="D7" s="45" t="s">
        <v>6</v>
      </c>
      <c r="E7" s="10">
        <v>495639</v>
      </c>
      <c r="F7" s="11">
        <v>24635</v>
      </c>
      <c r="G7" s="11">
        <v>0</v>
      </c>
      <c r="H7" s="12">
        <v>0</v>
      </c>
      <c r="I7" s="52">
        <f t="shared" si="0"/>
        <v>70650.599999999991</v>
      </c>
      <c r="J7" s="14">
        <v>38306</v>
      </c>
      <c r="K7" s="52">
        <f t="shared" si="1"/>
        <v>38306</v>
      </c>
      <c r="L7" s="10">
        <v>18</v>
      </c>
      <c r="M7" s="12">
        <v>0</v>
      </c>
      <c r="N7" s="52">
        <f t="shared" si="2"/>
        <v>18</v>
      </c>
      <c r="O7" s="14">
        <v>29871</v>
      </c>
      <c r="P7" s="52">
        <f t="shared" si="3"/>
        <v>29871</v>
      </c>
      <c r="Q7" s="14">
        <v>6311</v>
      </c>
      <c r="R7" s="52">
        <f t="shared" si="4"/>
        <v>6311</v>
      </c>
      <c r="S7" s="14">
        <v>6670</v>
      </c>
      <c r="T7" s="52">
        <f t="shared" si="5"/>
        <v>6670</v>
      </c>
      <c r="U7" s="52">
        <f t="shared" si="9"/>
        <v>151826.59999999998</v>
      </c>
      <c r="V7" s="10">
        <v>132242</v>
      </c>
      <c r="W7" s="11">
        <v>0</v>
      </c>
      <c r="X7" s="54">
        <f t="shared" si="10"/>
        <v>132242</v>
      </c>
      <c r="Y7" s="13">
        <f t="shared" si="11"/>
        <v>284068.59999999998</v>
      </c>
      <c r="Z7" s="37">
        <f t="shared" si="6"/>
        <v>6161.87501355719</v>
      </c>
      <c r="AA7" s="43">
        <f t="shared" ref="AA7:AA11" si="12">IF(Z7=MIN($Z$6:$Z$11),Z7,0)</f>
        <v>6161.87501355719</v>
      </c>
      <c r="AB7" s="46">
        <f t="shared" ref="AB7:AB47" si="13">IF(AA7&gt;0,Z7,0)</f>
        <v>6161.87501355719</v>
      </c>
      <c r="AC7" s="46">
        <f t="shared" si="7"/>
        <v>6408.3500140994774</v>
      </c>
      <c r="AD7" s="106">
        <f t="shared" ref="AD7:AD11" si="14">$AC$7/$AB$50</f>
        <v>0.89325140559877636</v>
      </c>
      <c r="AE7" s="16" t="str">
        <f t="shared" si="8"/>
        <v>г. Кимры</v>
      </c>
    </row>
    <row r="8" spans="1:31" x14ac:dyDescent="0.25">
      <c r="A8" s="9" t="s">
        <v>4</v>
      </c>
      <c r="B8" s="9" t="s">
        <v>9</v>
      </c>
      <c r="C8" s="44">
        <v>60039</v>
      </c>
      <c r="D8" s="45" t="s">
        <v>6</v>
      </c>
      <c r="E8" s="10">
        <v>681930</v>
      </c>
      <c r="F8" s="11">
        <v>7578</v>
      </c>
      <c r="G8" s="11">
        <v>0</v>
      </c>
      <c r="H8" s="12">
        <v>0</v>
      </c>
      <c r="I8" s="52">
        <f t="shared" si="0"/>
        <v>101152.8</v>
      </c>
      <c r="J8" s="14">
        <v>33269</v>
      </c>
      <c r="K8" s="52">
        <f t="shared" si="1"/>
        <v>33269</v>
      </c>
      <c r="L8" s="10">
        <v>164</v>
      </c>
      <c r="M8" s="12">
        <v>0</v>
      </c>
      <c r="N8" s="52">
        <f t="shared" si="2"/>
        <v>164</v>
      </c>
      <c r="O8" s="14">
        <v>77595</v>
      </c>
      <c r="P8" s="52">
        <f t="shared" si="3"/>
        <v>77595</v>
      </c>
      <c r="Q8" s="14">
        <v>7225</v>
      </c>
      <c r="R8" s="52">
        <f t="shared" si="4"/>
        <v>7225</v>
      </c>
      <c r="S8" s="14">
        <v>8556</v>
      </c>
      <c r="T8" s="52">
        <f t="shared" si="5"/>
        <v>8556</v>
      </c>
      <c r="U8" s="52">
        <f t="shared" si="9"/>
        <v>227961.8</v>
      </c>
      <c r="V8" s="10">
        <v>141991</v>
      </c>
      <c r="W8" s="11">
        <v>9758</v>
      </c>
      <c r="X8" s="54">
        <f t="shared" si="10"/>
        <v>151749</v>
      </c>
      <c r="Y8" s="13">
        <f t="shared" si="11"/>
        <v>379710.8</v>
      </c>
      <c r="Z8" s="37">
        <f t="shared" si="6"/>
        <v>6324.4024717267112</v>
      </c>
      <c r="AA8" s="43">
        <f t="shared" si="12"/>
        <v>0</v>
      </c>
      <c r="AB8" s="46">
        <f t="shared" si="13"/>
        <v>0</v>
      </c>
      <c r="AC8" s="46">
        <f t="shared" si="7"/>
        <v>0</v>
      </c>
      <c r="AD8" s="106">
        <f t="shared" si="14"/>
        <v>0.89325140559877636</v>
      </c>
      <c r="AE8" s="16" t="str">
        <f t="shared" si="8"/>
        <v>г. Ржев</v>
      </c>
    </row>
    <row r="9" spans="1:31" x14ac:dyDescent="0.25">
      <c r="A9" s="9" t="s">
        <v>4</v>
      </c>
      <c r="B9" s="9" t="s">
        <v>13</v>
      </c>
      <c r="C9" s="44">
        <v>46312</v>
      </c>
      <c r="D9" s="45" t="s">
        <v>6</v>
      </c>
      <c r="E9" s="10">
        <v>680602</v>
      </c>
      <c r="F9" s="11">
        <v>11914</v>
      </c>
      <c r="G9" s="11">
        <v>0</v>
      </c>
      <c r="H9" s="12">
        <v>0</v>
      </c>
      <c r="I9" s="52">
        <f t="shared" si="0"/>
        <v>100303.2</v>
      </c>
      <c r="J9" s="14">
        <v>35840</v>
      </c>
      <c r="K9" s="52">
        <f t="shared" si="1"/>
        <v>35840</v>
      </c>
      <c r="L9" s="10">
        <v>0</v>
      </c>
      <c r="M9" s="12">
        <v>0</v>
      </c>
      <c r="N9" s="52">
        <f t="shared" si="2"/>
        <v>0</v>
      </c>
      <c r="O9" s="14">
        <v>36788</v>
      </c>
      <c r="P9" s="52">
        <f t="shared" si="3"/>
        <v>36788</v>
      </c>
      <c r="Q9" s="14">
        <v>9668</v>
      </c>
      <c r="R9" s="52">
        <f t="shared" si="4"/>
        <v>9668</v>
      </c>
      <c r="S9" s="14">
        <v>4349</v>
      </c>
      <c r="T9" s="52">
        <f t="shared" si="5"/>
        <v>4349</v>
      </c>
      <c r="U9" s="52">
        <f t="shared" si="9"/>
        <v>186948.2</v>
      </c>
      <c r="V9" s="10">
        <v>98421</v>
      </c>
      <c r="W9" s="11">
        <v>22690</v>
      </c>
      <c r="X9" s="54">
        <f t="shared" si="10"/>
        <v>121111</v>
      </c>
      <c r="Y9" s="13">
        <f t="shared" si="11"/>
        <v>308059.2</v>
      </c>
      <c r="Z9" s="37">
        <f t="shared" si="6"/>
        <v>6651.822421834514</v>
      </c>
      <c r="AA9" s="43">
        <f>IF(Z9=MIN($Z$6:$Z$11),Z9,0)</f>
        <v>0</v>
      </c>
      <c r="AB9" s="46">
        <f t="shared" si="13"/>
        <v>0</v>
      </c>
      <c r="AC9" s="46">
        <f t="shared" si="7"/>
        <v>0</v>
      </c>
      <c r="AD9" s="106">
        <f t="shared" si="14"/>
        <v>0.89325140559877636</v>
      </c>
      <c r="AE9" s="16" t="str">
        <f t="shared" si="8"/>
        <v>г. Торжок</v>
      </c>
    </row>
    <row r="10" spans="1:31" x14ac:dyDescent="0.25">
      <c r="A10" s="111" t="s">
        <v>15</v>
      </c>
      <c r="B10" s="111" t="s">
        <v>94</v>
      </c>
      <c r="C10" s="112">
        <v>22343</v>
      </c>
      <c r="D10" s="113" t="s">
        <v>6</v>
      </c>
      <c r="E10" s="114">
        <v>251220</v>
      </c>
      <c r="F10" s="115">
        <v>11944</v>
      </c>
      <c r="G10" s="115">
        <v>77013</v>
      </c>
      <c r="H10" s="116">
        <v>1522</v>
      </c>
      <c r="I10" s="52">
        <f t="shared" si="0"/>
        <v>86077.63</v>
      </c>
      <c r="J10" s="118">
        <v>19184</v>
      </c>
      <c r="K10" s="52">
        <f t="shared" si="1"/>
        <v>19184</v>
      </c>
      <c r="L10" s="114">
        <v>0</v>
      </c>
      <c r="M10" s="116">
        <v>679</v>
      </c>
      <c r="N10" s="52">
        <f t="shared" si="2"/>
        <v>475.3</v>
      </c>
      <c r="O10" s="118">
        <v>0</v>
      </c>
      <c r="P10" s="52">
        <f t="shared" si="3"/>
        <v>0</v>
      </c>
      <c r="Q10" s="118">
        <v>0</v>
      </c>
      <c r="R10" s="52">
        <f t="shared" si="4"/>
        <v>0</v>
      </c>
      <c r="S10" s="118">
        <v>291</v>
      </c>
      <c r="T10" s="52">
        <f t="shared" si="5"/>
        <v>291</v>
      </c>
      <c r="U10" s="117">
        <f t="shared" si="9"/>
        <v>106027.93000000001</v>
      </c>
      <c r="V10" s="114">
        <v>35513</v>
      </c>
      <c r="W10" s="115">
        <v>22644</v>
      </c>
      <c r="X10" s="54">
        <f t="shared" si="10"/>
        <v>58157</v>
      </c>
      <c r="Y10" s="13">
        <f t="shared" si="11"/>
        <v>164184.93</v>
      </c>
      <c r="Z10" s="37">
        <f t="shared" si="6"/>
        <v>7348.3833862954843</v>
      </c>
      <c r="AA10" s="43">
        <f t="shared" si="12"/>
        <v>0</v>
      </c>
      <c r="AB10" s="119">
        <f t="shared" si="13"/>
        <v>0</v>
      </c>
      <c r="AC10" s="46">
        <f t="shared" si="7"/>
        <v>0</v>
      </c>
      <c r="AD10" s="120">
        <f t="shared" si="14"/>
        <v>0.89325140559877636</v>
      </c>
      <c r="AE10" s="121" t="str">
        <f t="shared" si="8"/>
        <v>Осташковский ГО</v>
      </c>
    </row>
    <row r="11" spans="1:31" ht="15.75" thickBot="1" x14ac:dyDescent="0.3">
      <c r="A11" s="85" t="s">
        <v>4</v>
      </c>
      <c r="B11" s="86" t="s">
        <v>95</v>
      </c>
      <c r="C11" s="99">
        <v>38011</v>
      </c>
      <c r="D11" s="100" t="s">
        <v>6</v>
      </c>
      <c r="E11" s="87">
        <v>883002</v>
      </c>
      <c r="F11" s="88">
        <v>2489</v>
      </c>
      <c r="G11" s="89">
        <v>0</v>
      </c>
      <c r="H11" s="90">
        <v>0</v>
      </c>
      <c r="I11" s="91">
        <f t="shared" si="0"/>
        <v>132076.94999999998</v>
      </c>
      <c r="J11" s="92">
        <v>24358</v>
      </c>
      <c r="K11" s="91">
        <f t="shared" si="1"/>
        <v>24358</v>
      </c>
      <c r="L11" s="93">
        <v>97</v>
      </c>
      <c r="M11" s="90">
        <v>0</v>
      </c>
      <c r="N11" s="91">
        <f t="shared" si="2"/>
        <v>97</v>
      </c>
      <c r="O11" s="92">
        <v>15354</v>
      </c>
      <c r="P11" s="91">
        <f t="shared" si="3"/>
        <v>15354</v>
      </c>
      <c r="Q11" s="92">
        <v>5315</v>
      </c>
      <c r="R11" s="91">
        <f t="shared" si="4"/>
        <v>5315</v>
      </c>
      <c r="S11" s="92">
        <v>2408</v>
      </c>
      <c r="T11" s="91">
        <f t="shared" si="5"/>
        <v>2408</v>
      </c>
      <c r="U11" s="91">
        <f t="shared" si="9"/>
        <v>179608.94999999998</v>
      </c>
      <c r="V11" s="93">
        <v>54610</v>
      </c>
      <c r="W11" s="89">
        <v>17566</v>
      </c>
      <c r="X11" s="94">
        <f t="shared" si="10"/>
        <v>72176</v>
      </c>
      <c r="Y11" s="95">
        <f t="shared" si="11"/>
        <v>251784.94999999998</v>
      </c>
      <c r="Z11" s="96">
        <f t="shared" si="6"/>
        <v>6624.0022625029587</v>
      </c>
      <c r="AA11" s="97">
        <f t="shared" si="12"/>
        <v>0</v>
      </c>
      <c r="AB11" s="98">
        <f t="shared" si="13"/>
        <v>0</v>
      </c>
      <c r="AC11" s="98">
        <f t="shared" si="7"/>
        <v>0</v>
      </c>
      <c r="AD11" s="107">
        <f t="shared" si="14"/>
        <v>0.89325140559877636</v>
      </c>
      <c r="AE11" s="101" t="str">
        <f t="shared" si="8"/>
        <v>Удомельский ГО</v>
      </c>
    </row>
    <row r="12" spans="1:31" ht="15.75" thickTop="1" x14ac:dyDescent="0.25">
      <c r="A12" s="56" t="s">
        <v>15</v>
      </c>
      <c r="B12" s="56" t="s">
        <v>19</v>
      </c>
      <c r="C12" s="67">
        <v>33683</v>
      </c>
      <c r="D12" s="68" t="s">
        <v>10</v>
      </c>
      <c r="E12" s="57">
        <v>296852</v>
      </c>
      <c r="F12" s="58">
        <v>5242</v>
      </c>
      <c r="G12" s="58">
        <v>43898</v>
      </c>
      <c r="H12" s="59">
        <v>235</v>
      </c>
      <c r="I12" s="60">
        <f t="shared" si="0"/>
        <v>87858.99</v>
      </c>
      <c r="J12" s="61">
        <v>23855</v>
      </c>
      <c r="K12" s="60">
        <f t="shared" si="1"/>
        <v>23855</v>
      </c>
      <c r="L12" s="57">
        <v>64</v>
      </c>
      <c r="M12" s="59">
        <v>24</v>
      </c>
      <c r="N12" s="60">
        <f t="shared" si="2"/>
        <v>48.8</v>
      </c>
      <c r="O12" s="61">
        <v>0</v>
      </c>
      <c r="P12" s="60">
        <f t="shared" si="3"/>
        <v>0</v>
      </c>
      <c r="Q12" s="61">
        <v>0</v>
      </c>
      <c r="R12" s="60">
        <f t="shared" si="4"/>
        <v>0</v>
      </c>
      <c r="S12" s="61">
        <v>2890</v>
      </c>
      <c r="T12" s="60">
        <f t="shared" si="5"/>
        <v>2890</v>
      </c>
      <c r="U12" s="60">
        <f t="shared" si="9"/>
        <v>114652.79000000001</v>
      </c>
      <c r="V12" s="57">
        <v>74182</v>
      </c>
      <c r="W12" s="58">
        <v>0</v>
      </c>
      <c r="X12" s="62">
        <f t="shared" si="10"/>
        <v>74182</v>
      </c>
      <c r="Y12" s="63">
        <f t="shared" si="11"/>
        <v>188834.79</v>
      </c>
      <c r="Z12" s="64">
        <f t="shared" si="6"/>
        <v>5606.2343021702345</v>
      </c>
      <c r="AA12" s="65">
        <f>IF(Z12=MIN($Z$12:$Z$15),Z12,0)</f>
        <v>5606.2343021702345</v>
      </c>
      <c r="AB12" s="66">
        <f t="shared" si="13"/>
        <v>5606.2343021702345</v>
      </c>
      <c r="AC12" s="66">
        <f t="shared" si="7"/>
        <v>5830.4836742570442</v>
      </c>
      <c r="AD12" s="105">
        <f>$AC$12/$AB$50</f>
        <v>0.81270338322534341</v>
      </c>
      <c r="AE12" s="69" t="str">
        <f t="shared" si="8"/>
        <v>Бежецкий</v>
      </c>
    </row>
    <row r="13" spans="1:31" x14ac:dyDescent="0.25">
      <c r="A13" s="9" t="s">
        <v>15</v>
      </c>
      <c r="B13" s="9" t="s">
        <v>21</v>
      </c>
      <c r="C13" s="44">
        <v>34977</v>
      </c>
      <c r="D13" s="45" t="s">
        <v>10</v>
      </c>
      <c r="E13" s="10">
        <v>437573</v>
      </c>
      <c r="F13" s="11">
        <v>4310</v>
      </c>
      <c r="G13" s="11">
        <v>235220</v>
      </c>
      <c r="H13" s="12">
        <v>687</v>
      </c>
      <c r="I13" s="52">
        <f t="shared" si="0"/>
        <v>186211.34000000003</v>
      </c>
      <c r="J13" s="14">
        <v>18180</v>
      </c>
      <c r="K13" s="52">
        <f t="shared" si="1"/>
        <v>18180</v>
      </c>
      <c r="L13" s="10">
        <v>33</v>
      </c>
      <c r="M13" s="12">
        <v>48</v>
      </c>
      <c r="N13" s="52">
        <f t="shared" si="2"/>
        <v>50.1</v>
      </c>
      <c r="O13" s="14">
        <v>0</v>
      </c>
      <c r="P13" s="52">
        <f t="shared" si="3"/>
        <v>0</v>
      </c>
      <c r="Q13" s="14">
        <v>0</v>
      </c>
      <c r="R13" s="52">
        <f t="shared" si="4"/>
        <v>0</v>
      </c>
      <c r="S13" s="14">
        <v>245</v>
      </c>
      <c r="T13" s="52">
        <f t="shared" si="5"/>
        <v>245</v>
      </c>
      <c r="U13" s="52">
        <f t="shared" si="9"/>
        <v>204686.44000000003</v>
      </c>
      <c r="V13" s="10">
        <v>0</v>
      </c>
      <c r="W13" s="11">
        <v>15351</v>
      </c>
      <c r="X13" s="54">
        <f t="shared" si="10"/>
        <v>15351</v>
      </c>
      <c r="Y13" s="13">
        <f t="shared" si="11"/>
        <v>220037.44000000003</v>
      </c>
      <c r="Z13" s="37">
        <f t="shared" si="6"/>
        <v>6290.9180318495019</v>
      </c>
      <c r="AA13" s="43">
        <f>IF(Z13=MIN($Z$12:$Z$15),Z13,0)</f>
        <v>0</v>
      </c>
      <c r="AB13" s="46">
        <f t="shared" si="13"/>
        <v>0</v>
      </c>
      <c r="AC13" s="46">
        <f t="shared" si="7"/>
        <v>0</v>
      </c>
      <c r="AD13" s="106">
        <f>$AC$12/$AB$50</f>
        <v>0.81270338322534341</v>
      </c>
      <c r="AE13" s="16" t="str">
        <f t="shared" si="8"/>
        <v>Бологовский</v>
      </c>
    </row>
    <row r="14" spans="1:31" x14ac:dyDescent="0.25">
      <c r="A14" s="9" t="s">
        <v>15</v>
      </c>
      <c r="B14" s="9" t="s">
        <v>32</v>
      </c>
      <c r="C14" s="44">
        <v>83480</v>
      </c>
      <c r="D14" s="45" t="s">
        <v>10</v>
      </c>
      <c r="E14" s="10">
        <v>868891</v>
      </c>
      <c r="F14" s="11">
        <v>98638</v>
      </c>
      <c r="G14" s="11">
        <v>331890</v>
      </c>
      <c r="H14" s="12">
        <v>5380</v>
      </c>
      <c r="I14" s="52">
        <f t="shared" si="0"/>
        <v>310713.35000000003</v>
      </c>
      <c r="J14" s="14">
        <v>42266</v>
      </c>
      <c r="K14" s="52">
        <f t="shared" si="1"/>
        <v>42266</v>
      </c>
      <c r="L14" s="10">
        <v>14</v>
      </c>
      <c r="M14" s="12">
        <v>482</v>
      </c>
      <c r="N14" s="52">
        <f t="shared" si="2"/>
        <v>344.4</v>
      </c>
      <c r="O14" s="14">
        <v>0</v>
      </c>
      <c r="P14" s="52">
        <f t="shared" si="3"/>
        <v>0</v>
      </c>
      <c r="Q14" s="14">
        <v>0</v>
      </c>
      <c r="R14" s="52">
        <f t="shared" si="4"/>
        <v>0</v>
      </c>
      <c r="S14" s="14">
        <v>4205</v>
      </c>
      <c r="T14" s="52">
        <f t="shared" si="5"/>
        <v>4205</v>
      </c>
      <c r="U14" s="52">
        <f t="shared" si="9"/>
        <v>357528.75000000006</v>
      </c>
      <c r="V14" s="10">
        <v>110480</v>
      </c>
      <c r="W14" s="11">
        <v>12602</v>
      </c>
      <c r="X14" s="54">
        <f t="shared" si="10"/>
        <v>123082</v>
      </c>
      <c r="Y14" s="13">
        <f t="shared" si="11"/>
        <v>480610.75000000006</v>
      </c>
      <c r="Z14" s="37">
        <f t="shared" si="6"/>
        <v>5757.1963344513661</v>
      </c>
      <c r="AA14" s="43">
        <f>IF(Z14=MIN($Z$12:$Z$15),Z14,0)</f>
        <v>0</v>
      </c>
      <c r="AB14" s="46">
        <f t="shared" si="13"/>
        <v>0</v>
      </c>
      <c r="AC14" s="46">
        <f t="shared" si="7"/>
        <v>0</v>
      </c>
      <c r="AD14" s="106">
        <f>$AC$12/$AB$50</f>
        <v>0.81270338322534341</v>
      </c>
      <c r="AE14" s="16" t="str">
        <f t="shared" si="8"/>
        <v>Конаковский</v>
      </c>
    </row>
    <row r="15" spans="1:31" ht="15.75" thickBot="1" x14ac:dyDescent="0.3">
      <c r="A15" s="85" t="s">
        <v>15</v>
      </c>
      <c r="B15" s="85" t="s">
        <v>27</v>
      </c>
      <c r="C15" s="99">
        <v>49730</v>
      </c>
      <c r="D15" s="100" t="s">
        <v>10</v>
      </c>
      <c r="E15" s="93">
        <v>30348</v>
      </c>
      <c r="F15" s="89">
        <v>7222</v>
      </c>
      <c r="G15" s="89">
        <v>820506</v>
      </c>
      <c r="H15" s="90">
        <v>89517</v>
      </c>
      <c r="I15" s="91">
        <f t="shared" si="0"/>
        <v>256681.77000000002</v>
      </c>
      <c r="J15" s="92">
        <v>11888</v>
      </c>
      <c r="K15" s="91">
        <f t="shared" si="1"/>
        <v>11888</v>
      </c>
      <c r="L15" s="93">
        <v>0</v>
      </c>
      <c r="M15" s="90">
        <v>4436</v>
      </c>
      <c r="N15" s="91">
        <f t="shared" si="2"/>
        <v>3105.2</v>
      </c>
      <c r="O15" s="92">
        <v>0</v>
      </c>
      <c r="P15" s="91">
        <f t="shared" si="3"/>
        <v>0</v>
      </c>
      <c r="Q15" s="92">
        <v>0</v>
      </c>
      <c r="R15" s="91">
        <f t="shared" si="4"/>
        <v>0</v>
      </c>
      <c r="S15" s="92">
        <v>1270</v>
      </c>
      <c r="T15" s="91">
        <f t="shared" si="5"/>
        <v>1270</v>
      </c>
      <c r="U15" s="91">
        <f t="shared" si="9"/>
        <v>272944.97000000003</v>
      </c>
      <c r="V15" s="93">
        <v>5853</v>
      </c>
      <c r="W15" s="89">
        <v>30238</v>
      </c>
      <c r="X15" s="94">
        <f t="shared" si="10"/>
        <v>36091</v>
      </c>
      <c r="Y15" s="95">
        <f t="shared" si="11"/>
        <v>309035.97000000003</v>
      </c>
      <c r="Z15" s="96">
        <f t="shared" si="6"/>
        <v>6214.276493062539</v>
      </c>
      <c r="AA15" s="97">
        <f>IF(Z15=MIN($Z$12:$Z$15),Z15,0)</f>
        <v>0</v>
      </c>
      <c r="AB15" s="98">
        <f t="shared" si="13"/>
        <v>0</v>
      </c>
      <c r="AC15" s="98">
        <f t="shared" si="7"/>
        <v>0</v>
      </c>
      <c r="AD15" s="107">
        <f>$AC$12/$AB$50</f>
        <v>0.81270338322534341</v>
      </c>
      <c r="AE15" s="101" t="str">
        <f t="shared" si="8"/>
        <v>Калининский</v>
      </c>
    </row>
    <row r="16" spans="1:31" ht="15.75" thickTop="1" x14ac:dyDescent="0.25">
      <c r="A16" s="56" t="s">
        <v>15</v>
      </c>
      <c r="B16" s="56" t="s">
        <v>29</v>
      </c>
      <c r="C16" s="67">
        <v>25449</v>
      </c>
      <c r="D16" s="68" t="s">
        <v>12</v>
      </c>
      <c r="E16" s="57">
        <v>176915</v>
      </c>
      <c r="F16" s="58">
        <v>3638</v>
      </c>
      <c r="G16" s="58">
        <v>23760</v>
      </c>
      <c r="H16" s="59">
        <v>1244</v>
      </c>
      <c r="I16" s="60">
        <f t="shared" si="0"/>
        <v>51237.729999999996</v>
      </c>
      <c r="J16" s="61">
        <v>14185</v>
      </c>
      <c r="K16" s="60">
        <f t="shared" si="1"/>
        <v>14185</v>
      </c>
      <c r="L16" s="57">
        <v>0</v>
      </c>
      <c r="M16" s="59">
        <v>1183</v>
      </c>
      <c r="N16" s="60">
        <f t="shared" si="2"/>
        <v>828.1</v>
      </c>
      <c r="O16" s="61">
        <v>0</v>
      </c>
      <c r="P16" s="60">
        <f t="shared" si="3"/>
        <v>0</v>
      </c>
      <c r="Q16" s="61">
        <v>0</v>
      </c>
      <c r="R16" s="60">
        <f t="shared" si="4"/>
        <v>0</v>
      </c>
      <c r="S16" s="61">
        <v>348</v>
      </c>
      <c r="T16" s="60">
        <f t="shared" si="5"/>
        <v>348</v>
      </c>
      <c r="U16" s="60">
        <f t="shared" si="9"/>
        <v>66598.83</v>
      </c>
      <c r="V16" s="57">
        <v>94619</v>
      </c>
      <c r="W16" s="58">
        <v>3879</v>
      </c>
      <c r="X16" s="62">
        <f t="shared" si="10"/>
        <v>98498</v>
      </c>
      <c r="Y16" s="63">
        <f t="shared" si="11"/>
        <v>165096.83000000002</v>
      </c>
      <c r="Z16" s="64">
        <f t="shared" si="6"/>
        <v>6487.3602106173139</v>
      </c>
      <c r="AA16" s="65">
        <f t="shared" ref="AA16:AA22" si="15">IF(Z16=MIN($Z$16:$Z$22),Z16,0)</f>
        <v>0</v>
      </c>
      <c r="AB16" s="66">
        <f t="shared" si="13"/>
        <v>0</v>
      </c>
      <c r="AC16" s="66">
        <f t="shared" si="7"/>
        <v>0</v>
      </c>
      <c r="AD16" s="105">
        <f>$AC$20/$AB$50</f>
        <v>0.91833594413132547</v>
      </c>
      <c r="AE16" s="69" t="str">
        <f t="shared" si="8"/>
        <v>Кашинский</v>
      </c>
    </row>
    <row r="17" spans="1:31" x14ac:dyDescent="0.25">
      <c r="A17" s="9" t="s">
        <v>15</v>
      </c>
      <c r="B17" s="9" t="s">
        <v>36</v>
      </c>
      <c r="C17" s="10">
        <v>27445</v>
      </c>
      <c r="D17" s="15" t="s">
        <v>12</v>
      </c>
      <c r="E17" s="10">
        <v>176459</v>
      </c>
      <c r="F17" s="11">
        <v>9012</v>
      </c>
      <c r="G17" s="11">
        <v>28287</v>
      </c>
      <c r="H17" s="12">
        <v>2703</v>
      </c>
      <c r="I17" s="52">
        <f t="shared" si="0"/>
        <v>51475.97</v>
      </c>
      <c r="J17" s="14">
        <v>10183</v>
      </c>
      <c r="K17" s="52">
        <f t="shared" si="1"/>
        <v>10183</v>
      </c>
      <c r="L17" s="10">
        <v>0</v>
      </c>
      <c r="M17" s="12">
        <v>23</v>
      </c>
      <c r="N17" s="52">
        <f t="shared" si="2"/>
        <v>16.100000000000001</v>
      </c>
      <c r="O17" s="14">
        <v>0</v>
      </c>
      <c r="P17" s="52">
        <f t="shared" si="3"/>
        <v>0</v>
      </c>
      <c r="Q17" s="14">
        <v>0</v>
      </c>
      <c r="R17" s="52">
        <f t="shared" si="4"/>
        <v>0</v>
      </c>
      <c r="S17" s="14">
        <v>93</v>
      </c>
      <c r="T17" s="52">
        <f t="shared" si="5"/>
        <v>93</v>
      </c>
      <c r="U17" s="52">
        <f t="shared" si="9"/>
        <v>61768.07</v>
      </c>
      <c r="V17" s="10">
        <v>112094</v>
      </c>
      <c r="W17" s="11">
        <v>2659</v>
      </c>
      <c r="X17" s="54">
        <f t="shared" si="10"/>
        <v>114753</v>
      </c>
      <c r="Y17" s="13">
        <f t="shared" si="11"/>
        <v>176521.07</v>
      </c>
      <c r="Z17" s="37">
        <f t="shared" si="6"/>
        <v>6431.8116232464927</v>
      </c>
      <c r="AA17" s="43">
        <f t="shared" si="15"/>
        <v>0</v>
      </c>
      <c r="AB17" s="46">
        <f t="shared" si="13"/>
        <v>0</v>
      </c>
      <c r="AC17" s="46">
        <f t="shared" si="7"/>
        <v>0</v>
      </c>
      <c r="AD17" s="106">
        <f t="shared" ref="AD17:AD22" si="16">$AC$20/$AB$50</f>
        <v>0.91833594413132547</v>
      </c>
      <c r="AE17" s="16" t="str">
        <f t="shared" si="8"/>
        <v>Лихославльский</v>
      </c>
    </row>
    <row r="18" spans="1:31" x14ac:dyDescent="0.25">
      <c r="A18" s="9" t="s">
        <v>15</v>
      </c>
      <c r="B18" s="9" t="s">
        <v>48</v>
      </c>
      <c r="C18" s="10">
        <v>23328</v>
      </c>
      <c r="D18" s="15" t="s">
        <v>12</v>
      </c>
      <c r="E18" s="10">
        <v>97658</v>
      </c>
      <c r="F18" s="11">
        <v>5027</v>
      </c>
      <c r="G18" s="11">
        <v>50943</v>
      </c>
      <c r="H18" s="12">
        <v>4456</v>
      </c>
      <c r="I18" s="52">
        <f t="shared" si="0"/>
        <v>39446.76</v>
      </c>
      <c r="J18" s="14">
        <v>8513</v>
      </c>
      <c r="K18" s="52">
        <f t="shared" si="1"/>
        <v>8513</v>
      </c>
      <c r="L18" s="10">
        <v>337</v>
      </c>
      <c r="M18" s="12">
        <v>474</v>
      </c>
      <c r="N18" s="52">
        <f t="shared" si="2"/>
        <v>500.3</v>
      </c>
      <c r="O18" s="14">
        <v>0</v>
      </c>
      <c r="P18" s="52">
        <f t="shared" si="3"/>
        <v>0</v>
      </c>
      <c r="Q18" s="14">
        <v>0</v>
      </c>
      <c r="R18" s="52">
        <f t="shared" si="4"/>
        <v>0</v>
      </c>
      <c r="S18" s="14">
        <v>71</v>
      </c>
      <c r="T18" s="52">
        <f t="shared" si="5"/>
        <v>71</v>
      </c>
      <c r="U18" s="52">
        <f t="shared" si="9"/>
        <v>48531.06</v>
      </c>
      <c r="V18" s="10">
        <v>99250</v>
      </c>
      <c r="W18" s="11">
        <v>1658</v>
      </c>
      <c r="X18" s="54">
        <f t="shared" si="10"/>
        <v>100908</v>
      </c>
      <c r="Y18" s="13">
        <f t="shared" si="11"/>
        <v>149439.06</v>
      </c>
      <c r="Z18" s="37">
        <f t="shared" si="6"/>
        <v>6405.9953703703704</v>
      </c>
      <c r="AA18" s="43">
        <f t="shared" si="15"/>
        <v>0</v>
      </c>
      <c r="AB18" s="46">
        <f t="shared" si="13"/>
        <v>0</v>
      </c>
      <c r="AC18" s="46">
        <f t="shared" si="7"/>
        <v>0</v>
      </c>
      <c r="AD18" s="106">
        <f t="shared" si="16"/>
        <v>0.91833594413132547</v>
      </c>
      <c r="AE18" s="16" t="str">
        <f t="shared" si="8"/>
        <v>Старицкий</v>
      </c>
    </row>
    <row r="19" spans="1:31" x14ac:dyDescent="0.25">
      <c r="A19" s="9" t="s">
        <v>15</v>
      </c>
      <c r="B19" s="9" t="s">
        <v>49</v>
      </c>
      <c r="C19" s="10">
        <v>22358</v>
      </c>
      <c r="D19" s="15" t="s">
        <v>12</v>
      </c>
      <c r="E19" s="10">
        <v>0</v>
      </c>
      <c r="F19" s="11">
        <v>0</v>
      </c>
      <c r="G19" s="11">
        <v>225518</v>
      </c>
      <c r="H19" s="12">
        <v>3432</v>
      </c>
      <c r="I19" s="52">
        <f t="shared" si="0"/>
        <v>73631.58</v>
      </c>
      <c r="J19" s="14">
        <v>3460</v>
      </c>
      <c r="K19" s="52">
        <f t="shared" si="1"/>
        <v>3460</v>
      </c>
      <c r="L19" s="10">
        <v>0</v>
      </c>
      <c r="M19" s="12">
        <v>198</v>
      </c>
      <c r="N19" s="52">
        <f t="shared" si="2"/>
        <v>138.6</v>
      </c>
      <c r="O19" s="14">
        <v>0</v>
      </c>
      <c r="P19" s="52">
        <f t="shared" si="3"/>
        <v>0</v>
      </c>
      <c r="Q19" s="14">
        <v>0</v>
      </c>
      <c r="R19" s="52">
        <f t="shared" si="4"/>
        <v>0</v>
      </c>
      <c r="S19" s="14">
        <v>133</v>
      </c>
      <c r="T19" s="52">
        <f t="shared" si="5"/>
        <v>133</v>
      </c>
      <c r="U19" s="52">
        <f t="shared" si="9"/>
        <v>77363.180000000008</v>
      </c>
      <c r="V19" s="10">
        <v>64273</v>
      </c>
      <c r="W19" s="11">
        <v>6266</v>
      </c>
      <c r="X19" s="54">
        <f t="shared" si="10"/>
        <v>70539</v>
      </c>
      <c r="Y19" s="13">
        <f t="shared" si="11"/>
        <v>147902.18</v>
      </c>
      <c r="Z19" s="37">
        <f t="shared" si="6"/>
        <v>6615.1793541461666</v>
      </c>
      <c r="AA19" s="43">
        <f t="shared" si="15"/>
        <v>0</v>
      </c>
      <c r="AB19" s="46">
        <f t="shared" si="13"/>
        <v>0</v>
      </c>
      <c r="AC19" s="46">
        <f t="shared" si="7"/>
        <v>0</v>
      </c>
      <c r="AD19" s="106">
        <f t="shared" si="16"/>
        <v>0.91833594413132547</v>
      </c>
      <c r="AE19" s="16" t="str">
        <f t="shared" si="8"/>
        <v>Торжокский</v>
      </c>
    </row>
    <row r="20" spans="1:31" x14ac:dyDescent="0.25">
      <c r="A20" s="9" t="s">
        <v>15</v>
      </c>
      <c r="B20" s="9" t="s">
        <v>23</v>
      </c>
      <c r="C20" s="10">
        <v>23868</v>
      </c>
      <c r="D20" s="15" t="s">
        <v>12</v>
      </c>
      <c r="E20" s="10">
        <v>14893</v>
      </c>
      <c r="F20" s="11">
        <v>230</v>
      </c>
      <c r="G20" s="11">
        <v>86793</v>
      </c>
      <c r="H20" s="12">
        <v>1920</v>
      </c>
      <c r="I20" s="52">
        <f t="shared" si="0"/>
        <v>31888.84</v>
      </c>
      <c r="J20" s="14">
        <v>4757</v>
      </c>
      <c r="K20" s="52">
        <f t="shared" si="1"/>
        <v>4757</v>
      </c>
      <c r="L20" s="10">
        <v>0</v>
      </c>
      <c r="M20" s="12">
        <v>97</v>
      </c>
      <c r="N20" s="52">
        <f t="shared" si="2"/>
        <v>67.900000000000006</v>
      </c>
      <c r="O20" s="14">
        <v>0</v>
      </c>
      <c r="P20" s="52">
        <f t="shared" si="3"/>
        <v>0</v>
      </c>
      <c r="Q20" s="14">
        <v>0</v>
      </c>
      <c r="R20" s="52">
        <f t="shared" si="4"/>
        <v>0</v>
      </c>
      <c r="S20" s="14">
        <v>1751</v>
      </c>
      <c r="T20" s="52">
        <f t="shared" si="5"/>
        <v>1751</v>
      </c>
      <c r="U20" s="52">
        <f t="shared" si="9"/>
        <v>38464.74</v>
      </c>
      <c r="V20" s="10">
        <v>112737</v>
      </c>
      <c r="W20" s="11">
        <v>0</v>
      </c>
      <c r="X20" s="54">
        <f t="shared" si="10"/>
        <v>112737</v>
      </c>
      <c r="Y20" s="13">
        <f t="shared" si="11"/>
        <v>151201.74</v>
      </c>
      <c r="Z20" s="37">
        <f t="shared" si="6"/>
        <v>6334.9145299145302</v>
      </c>
      <c r="AA20" s="43">
        <f t="shared" si="15"/>
        <v>6334.9145299145302</v>
      </c>
      <c r="AB20" s="46">
        <f t="shared" si="13"/>
        <v>6334.9145299145302</v>
      </c>
      <c r="AC20" s="46">
        <f t="shared" si="7"/>
        <v>6588.311111111112</v>
      </c>
      <c r="AD20" s="106">
        <f t="shared" si="16"/>
        <v>0.91833594413132547</v>
      </c>
      <c r="AE20" s="16" t="str">
        <f t="shared" si="8"/>
        <v>Вышневолоцкий</v>
      </c>
    </row>
    <row r="21" spans="1:31" x14ac:dyDescent="0.25">
      <c r="A21" s="9" t="s">
        <v>15</v>
      </c>
      <c r="B21" s="9" t="s">
        <v>39</v>
      </c>
      <c r="C21" s="10">
        <v>26942</v>
      </c>
      <c r="D21" s="15" t="s">
        <v>12</v>
      </c>
      <c r="E21" s="10">
        <v>192536</v>
      </c>
      <c r="F21" s="11">
        <v>2026</v>
      </c>
      <c r="G21" s="11">
        <v>25868</v>
      </c>
      <c r="H21" s="12">
        <v>669</v>
      </c>
      <c r="I21" s="52">
        <f t="shared" si="0"/>
        <v>56212.67</v>
      </c>
      <c r="J21" s="14">
        <v>16179</v>
      </c>
      <c r="K21" s="52">
        <f t="shared" si="1"/>
        <v>16179</v>
      </c>
      <c r="L21" s="10">
        <v>14</v>
      </c>
      <c r="M21" s="12">
        <v>11</v>
      </c>
      <c r="N21" s="52">
        <f t="shared" si="2"/>
        <v>14.7</v>
      </c>
      <c r="O21" s="14">
        <v>0</v>
      </c>
      <c r="P21" s="52">
        <f t="shared" si="3"/>
        <v>0</v>
      </c>
      <c r="Q21" s="14">
        <v>0</v>
      </c>
      <c r="R21" s="52">
        <f t="shared" si="4"/>
        <v>0</v>
      </c>
      <c r="S21" s="14">
        <v>4414</v>
      </c>
      <c r="T21" s="52">
        <f t="shared" si="5"/>
        <v>4414</v>
      </c>
      <c r="U21" s="52">
        <f t="shared" si="9"/>
        <v>76820.37</v>
      </c>
      <c r="V21" s="10">
        <v>93855</v>
      </c>
      <c r="W21" s="11">
        <v>5064</v>
      </c>
      <c r="X21" s="54">
        <f t="shared" si="10"/>
        <v>98919</v>
      </c>
      <c r="Y21" s="13">
        <f t="shared" si="11"/>
        <v>175739.37</v>
      </c>
      <c r="Z21" s="37">
        <f t="shared" si="6"/>
        <v>6522.8776631282017</v>
      </c>
      <c r="AA21" s="43">
        <f t="shared" si="15"/>
        <v>0</v>
      </c>
      <c r="AB21" s="46">
        <f t="shared" si="13"/>
        <v>0</v>
      </c>
      <c r="AC21" s="46">
        <f t="shared" si="7"/>
        <v>0</v>
      </c>
      <c r="AD21" s="106">
        <f t="shared" si="16"/>
        <v>0.91833594413132547</v>
      </c>
      <c r="AE21" s="16" t="str">
        <f t="shared" si="8"/>
        <v>Нелидовский</v>
      </c>
    </row>
    <row r="22" spans="1:31" ht="15.75" thickBot="1" x14ac:dyDescent="0.3">
      <c r="A22" s="85" t="s">
        <v>15</v>
      </c>
      <c r="B22" s="85" t="s">
        <v>28</v>
      </c>
      <c r="C22" s="93">
        <v>20437</v>
      </c>
      <c r="D22" s="88" t="s">
        <v>12</v>
      </c>
      <c r="E22" s="93">
        <v>144793</v>
      </c>
      <c r="F22" s="89">
        <v>7673</v>
      </c>
      <c r="G22" s="89">
        <v>22554</v>
      </c>
      <c r="H22" s="90">
        <v>437</v>
      </c>
      <c r="I22" s="91">
        <f t="shared" si="0"/>
        <v>42389.61</v>
      </c>
      <c r="J22" s="92">
        <v>15437</v>
      </c>
      <c r="K22" s="91">
        <f t="shared" si="1"/>
        <v>15437</v>
      </c>
      <c r="L22" s="93">
        <v>1</v>
      </c>
      <c r="M22" s="90">
        <v>136</v>
      </c>
      <c r="N22" s="91">
        <f t="shared" si="2"/>
        <v>95.7</v>
      </c>
      <c r="O22" s="92">
        <v>0</v>
      </c>
      <c r="P22" s="91">
        <f t="shared" si="3"/>
        <v>0</v>
      </c>
      <c r="Q22" s="92">
        <v>0</v>
      </c>
      <c r="R22" s="91">
        <f t="shared" si="4"/>
        <v>0</v>
      </c>
      <c r="S22" s="92">
        <v>118</v>
      </c>
      <c r="T22" s="91">
        <f t="shared" si="5"/>
        <v>118</v>
      </c>
      <c r="U22" s="91">
        <f t="shared" si="9"/>
        <v>58040.31</v>
      </c>
      <c r="V22" s="93">
        <v>71427</v>
      </c>
      <c r="W22" s="89">
        <v>3806</v>
      </c>
      <c r="X22" s="94">
        <f t="shared" si="10"/>
        <v>75233</v>
      </c>
      <c r="Y22" s="95">
        <f t="shared" si="11"/>
        <v>133273.31</v>
      </c>
      <c r="Z22" s="96">
        <f t="shared" si="6"/>
        <v>6521.1777658169003</v>
      </c>
      <c r="AA22" s="97">
        <f t="shared" si="15"/>
        <v>0</v>
      </c>
      <c r="AB22" s="98">
        <f t="shared" si="13"/>
        <v>0</v>
      </c>
      <c r="AC22" s="98">
        <f t="shared" si="7"/>
        <v>0</v>
      </c>
      <c r="AD22" s="107">
        <f t="shared" si="16"/>
        <v>0.91833594413132547</v>
      </c>
      <c r="AE22" s="101" t="str">
        <f t="shared" si="8"/>
        <v>Калязинский</v>
      </c>
    </row>
    <row r="23" spans="1:31" ht="15.75" thickTop="1" x14ac:dyDescent="0.25">
      <c r="A23" s="56" t="s">
        <v>15</v>
      </c>
      <c r="B23" s="56" t="s">
        <v>47</v>
      </c>
      <c r="C23" s="57">
        <v>11354</v>
      </c>
      <c r="D23" s="70" t="s">
        <v>14</v>
      </c>
      <c r="E23" s="57">
        <v>41451</v>
      </c>
      <c r="F23" s="58">
        <v>856</v>
      </c>
      <c r="G23" s="58">
        <v>16793</v>
      </c>
      <c r="H23" s="59">
        <v>194</v>
      </c>
      <c r="I23" s="60">
        <f t="shared" si="0"/>
        <v>15731.420000000002</v>
      </c>
      <c r="J23" s="61">
        <v>3129</v>
      </c>
      <c r="K23" s="60">
        <f t="shared" si="1"/>
        <v>3129</v>
      </c>
      <c r="L23" s="57">
        <v>11</v>
      </c>
      <c r="M23" s="59">
        <v>16</v>
      </c>
      <c r="N23" s="60">
        <f t="shared" si="2"/>
        <v>16.7</v>
      </c>
      <c r="O23" s="61">
        <v>0</v>
      </c>
      <c r="P23" s="60">
        <f t="shared" si="3"/>
        <v>0</v>
      </c>
      <c r="Q23" s="61">
        <v>0</v>
      </c>
      <c r="R23" s="60">
        <f t="shared" si="4"/>
        <v>0</v>
      </c>
      <c r="S23" s="61">
        <v>39</v>
      </c>
      <c r="T23" s="60">
        <f t="shared" si="5"/>
        <v>39</v>
      </c>
      <c r="U23" s="60">
        <f t="shared" si="9"/>
        <v>18916.120000000003</v>
      </c>
      <c r="V23" s="57">
        <v>75328</v>
      </c>
      <c r="W23" s="58">
        <v>461</v>
      </c>
      <c r="X23" s="62">
        <f t="shared" si="10"/>
        <v>75789</v>
      </c>
      <c r="Y23" s="63">
        <f t="shared" si="11"/>
        <v>94705.12</v>
      </c>
      <c r="Z23" s="64">
        <f t="shared" si="6"/>
        <v>8341.1238330103934</v>
      </c>
      <c r="AA23" s="65">
        <f t="shared" ref="AA23:AA36" si="17">IF(Z23=MIN($Z$23:$Z$36),Z23,0)</f>
        <v>0</v>
      </c>
      <c r="AB23" s="66">
        <f t="shared" si="13"/>
        <v>0</v>
      </c>
      <c r="AC23" s="66">
        <f t="shared" si="7"/>
        <v>0</v>
      </c>
      <c r="AD23" s="105">
        <f>$AC$26/$AB$50</f>
        <v>1.2032775475011468</v>
      </c>
      <c r="AE23" s="69" t="str">
        <f t="shared" si="8"/>
        <v>Спировский</v>
      </c>
    </row>
    <row r="24" spans="1:31" x14ac:dyDescent="0.25">
      <c r="A24" s="9" t="s">
        <v>15</v>
      </c>
      <c r="B24" s="9" t="s">
        <v>40</v>
      </c>
      <c r="C24" s="10">
        <v>12016</v>
      </c>
      <c r="D24" s="15" t="s">
        <v>14</v>
      </c>
      <c r="E24" s="10">
        <v>37788</v>
      </c>
      <c r="F24" s="11">
        <v>62</v>
      </c>
      <c r="G24" s="11">
        <v>14767</v>
      </c>
      <c r="H24" s="12">
        <v>180</v>
      </c>
      <c r="I24" s="52">
        <f t="shared" si="0"/>
        <v>14269.41</v>
      </c>
      <c r="J24" s="14">
        <v>5018</v>
      </c>
      <c r="K24" s="52">
        <f t="shared" si="1"/>
        <v>5018</v>
      </c>
      <c r="L24" s="10">
        <v>54</v>
      </c>
      <c r="M24" s="12">
        <v>226</v>
      </c>
      <c r="N24" s="52">
        <f t="shared" si="2"/>
        <v>185.2</v>
      </c>
      <c r="O24" s="14">
        <v>0</v>
      </c>
      <c r="P24" s="52">
        <f t="shared" si="3"/>
        <v>0</v>
      </c>
      <c r="Q24" s="14">
        <v>0</v>
      </c>
      <c r="R24" s="52">
        <f t="shared" si="4"/>
        <v>0</v>
      </c>
      <c r="S24" s="14">
        <v>284</v>
      </c>
      <c r="T24" s="52">
        <f t="shared" si="5"/>
        <v>284</v>
      </c>
      <c r="U24" s="52">
        <f t="shared" si="9"/>
        <v>19756.61</v>
      </c>
      <c r="V24" s="10">
        <v>79982</v>
      </c>
      <c r="W24" s="11">
        <v>11596</v>
      </c>
      <c r="X24" s="54">
        <f t="shared" si="10"/>
        <v>91578</v>
      </c>
      <c r="Y24" s="13">
        <f t="shared" si="11"/>
        <v>111334.61</v>
      </c>
      <c r="Z24" s="37">
        <f t="shared" si="6"/>
        <v>9265.5301264980026</v>
      </c>
      <c r="AA24" s="43">
        <f t="shared" si="17"/>
        <v>0</v>
      </c>
      <c r="AB24" s="46">
        <f t="shared" si="13"/>
        <v>0</v>
      </c>
      <c r="AC24" s="46">
        <f t="shared" si="7"/>
        <v>0</v>
      </c>
      <c r="AD24" s="106">
        <f t="shared" ref="AD24:AD36" si="18">$AC$26/$AB$50</f>
        <v>1.2032775475011468</v>
      </c>
      <c r="AE24" s="16" t="str">
        <f t="shared" si="8"/>
        <v>Оленинский</v>
      </c>
    </row>
    <row r="25" spans="1:31" x14ac:dyDescent="0.25">
      <c r="A25" s="9" t="s">
        <v>15</v>
      </c>
      <c r="B25" s="9" t="s">
        <v>33</v>
      </c>
      <c r="C25" s="10">
        <v>10508</v>
      </c>
      <c r="D25" s="15" t="s">
        <v>14</v>
      </c>
      <c r="E25" s="10">
        <v>49321</v>
      </c>
      <c r="F25" s="11">
        <v>487</v>
      </c>
      <c r="G25" s="11">
        <v>4695</v>
      </c>
      <c r="H25" s="12">
        <v>54</v>
      </c>
      <c r="I25" s="52">
        <f t="shared" si="0"/>
        <v>13794.130000000001</v>
      </c>
      <c r="J25" s="14">
        <v>4970</v>
      </c>
      <c r="K25" s="52">
        <f t="shared" si="1"/>
        <v>4970</v>
      </c>
      <c r="L25" s="10">
        <v>0</v>
      </c>
      <c r="M25" s="12">
        <v>67</v>
      </c>
      <c r="N25" s="52">
        <f t="shared" si="2"/>
        <v>46.9</v>
      </c>
      <c r="O25" s="14">
        <v>0</v>
      </c>
      <c r="P25" s="52">
        <f t="shared" si="3"/>
        <v>0</v>
      </c>
      <c r="Q25" s="14">
        <v>0</v>
      </c>
      <c r="R25" s="52">
        <f t="shared" si="4"/>
        <v>0</v>
      </c>
      <c r="S25" s="14">
        <v>59</v>
      </c>
      <c r="T25" s="52">
        <f t="shared" si="5"/>
        <v>59</v>
      </c>
      <c r="U25" s="52">
        <f t="shared" si="9"/>
        <v>18870.03</v>
      </c>
      <c r="V25" s="10">
        <v>68352</v>
      </c>
      <c r="W25" s="11">
        <v>776</v>
      </c>
      <c r="X25" s="54">
        <f t="shared" si="10"/>
        <v>69128</v>
      </c>
      <c r="Y25" s="13">
        <f t="shared" si="11"/>
        <v>87998.03</v>
      </c>
      <c r="Z25" s="37">
        <f t="shared" si="6"/>
        <v>8374.3842786448422</v>
      </c>
      <c r="AA25" s="43">
        <f t="shared" si="17"/>
        <v>0</v>
      </c>
      <c r="AB25" s="46">
        <f t="shared" si="13"/>
        <v>0</v>
      </c>
      <c r="AC25" s="46">
        <f t="shared" si="7"/>
        <v>0</v>
      </c>
      <c r="AD25" s="106">
        <f t="shared" si="18"/>
        <v>1.2032775475011468</v>
      </c>
      <c r="AE25" s="16" t="str">
        <f t="shared" si="8"/>
        <v>Краснохолмский</v>
      </c>
    </row>
    <row r="26" spans="1:31" x14ac:dyDescent="0.25">
      <c r="A26" s="9" t="s">
        <v>15</v>
      </c>
      <c r="B26" s="9" t="s">
        <v>42</v>
      </c>
      <c r="C26" s="10">
        <v>15679</v>
      </c>
      <c r="D26" s="15" t="s">
        <v>14</v>
      </c>
      <c r="E26" s="10">
        <v>41358</v>
      </c>
      <c r="F26" s="11">
        <v>2102</v>
      </c>
      <c r="G26" s="11">
        <v>30543</v>
      </c>
      <c r="H26" s="12">
        <v>3611</v>
      </c>
      <c r="I26" s="52">
        <f t="shared" si="0"/>
        <v>19272.86</v>
      </c>
      <c r="J26" s="14">
        <v>4201</v>
      </c>
      <c r="K26" s="52">
        <f t="shared" si="1"/>
        <v>4201</v>
      </c>
      <c r="L26" s="10">
        <v>33</v>
      </c>
      <c r="M26" s="12">
        <v>142</v>
      </c>
      <c r="N26" s="52">
        <f t="shared" si="2"/>
        <v>115.9</v>
      </c>
      <c r="O26" s="14">
        <v>0</v>
      </c>
      <c r="P26" s="52">
        <f t="shared" si="3"/>
        <v>0</v>
      </c>
      <c r="Q26" s="14">
        <v>0</v>
      </c>
      <c r="R26" s="52">
        <f t="shared" si="4"/>
        <v>0</v>
      </c>
      <c r="S26" s="14">
        <v>42</v>
      </c>
      <c r="T26" s="52">
        <f t="shared" si="5"/>
        <v>42</v>
      </c>
      <c r="U26" s="52">
        <f t="shared" si="9"/>
        <v>23631.760000000002</v>
      </c>
      <c r="V26" s="10">
        <v>106512</v>
      </c>
      <c r="W26" s="11">
        <v>0</v>
      </c>
      <c r="X26" s="54">
        <f t="shared" si="10"/>
        <v>106512</v>
      </c>
      <c r="Y26" s="13">
        <f t="shared" si="11"/>
        <v>130143.76000000001</v>
      </c>
      <c r="Z26" s="37">
        <f t="shared" si="6"/>
        <v>8300.5140633969004</v>
      </c>
      <c r="AA26" s="43">
        <f t="shared" si="17"/>
        <v>8300.5140633969004</v>
      </c>
      <c r="AB26" s="46">
        <f t="shared" si="13"/>
        <v>8300.5140633969004</v>
      </c>
      <c r="AC26" s="46">
        <f t="shared" si="7"/>
        <v>8632.5346259327762</v>
      </c>
      <c r="AD26" s="106">
        <f t="shared" si="18"/>
        <v>1.2032775475011468</v>
      </c>
      <c r="AE26" s="16" t="str">
        <f t="shared" si="8"/>
        <v>Рамешковский</v>
      </c>
    </row>
    <row r="27" spans="1:31" x14ac:dyDescent="0.25">
      <c r="A27" s="9" t="s">
        <v>15</v>
      </c>
      <c r="B27" s="9" t="s">
        <v>22</v>
      </c>
      <c r="C27" s="10">
        <v>11488</v>
      </c>
      <c r="D27" s="15" t="s">
        <v>14</v>
      </c>
      <c r="E27" s="10">
        <v>51061</v>
      </c>
      <c r="F27" s="11">
        <v>2423</v>
      </c>
      <c r="G27" s="11">
        <v>10971</v>
      </c>
      <c r="H27" s="12">
        <v>223</v>
      </c>
      <c r="I27" s="52">
        <f t="shared" si="0"/>
        <v>15970.94</v>
      </c>
      <c r="J27" s="14">
        <v>6888</v>
      </c>
      <c r="K27" s="52">
        <f t="shared" si="1"/>
        <v>6888</v>
      </c>
      <c r="L27" s="10">
        <v>0</v>
      </c>
      <c r="M27" s="12">
        <v>211</v>
      </c>
      <c r="N27" s="52">
        <f t="shared" si="2"/>
        <v>147.69999999999999</v>
      </c>
      <c r="O27" s="14">
        <v>0</v>
      </c>
      <c r="P27" s="52">
        <f t="shared" si="3"/>
        <v>0</v>
      </c>
      <c r="Q27" s="14">
        <v>0</v>
      </c>
      <c r="R27" s="52">
        <f t="shared" si="4"/>
        <v>0</v>
      </c>
      <c r="S27" s="14">
        <v>0</v>
      </c>
      <c r="T27" s="52">
        <f t="shared" si="5"/>
        <v>0</v>
      </c>
      <c r="U27" s="52">
        <f t="shared" si="9"/>
        <v>23006.639999999999</v>
      </c>
      <c r="V27" s="10">
        <v>72349</v>
      </c>
      <c r="W27" s="11">
        <v>1457</v>
      </c>
      <c r="X27" s="54">
        <f t="shared" si="10"/>
        <v>73806</v>
      </c>
      <c r="Y27" s="13">
        <f t="shared" si="11"/>
        <v>96812.64</v>
      </c>
      <c r="Z27" s="37">
        <f t="shared" si="6"/>
        <v>8427.2841225626744</v>
      </c>
      <c r="AA27" s="43">
        <f t="shared" si="17"/>
        <v>0</v>
      </c>
      <c r="AB27" s="46">
        <f t="shared" si="13"/>
        <v>0</v>
      </c>
      <c r="AC27" s="46">
        <f t="shared" si="7"/>
        <v>0</v>
      </c>
      <c r="AD27" s="106">
        <f t="shared" si="18"/>
        <v>1.2032775475011468</v>
      </c>
      <c r="AE27" s="16" t="str">
        <f t="shared" si="8"/>
        <v>Весьегонский</v>
      </c>
    </row>
    <row r="28" spans="1:31" x14ac:dyDescent="0.25">
      <c r="A28" s="9" t="s">
        <v>15</v>
      </c>
      <c r="B28" s="9" t="s">
        <v>25</v>
      </c>
      <c r="C28" s="10">
        <v>13945</v>
      </c>
      <c r="D28" s="15" t="s">
        <v>14</v>
      </c>
      <c r="E28" s="10">
        <v>84248</v>
      </c>
      <c r="F28" s="11">
        <v>1109</v>
      </c>
      <c r="G28" s="11">
        <v>7507</v>
      </c>
      <c r="H28" s="12">
        <v>189</v>
      </c>
      <c r="I28" s="52">
        <f t="shared" si="0"/>
        <v>23329.49</v>
      </c>
      <c r="J28" s="14">
        <v>9412</v>
      </c>
      <c r="K28" s="52">
        <f t="shared" si="1"/>
        <v>9412</v>
      </c>
      <c r="L28" s="10">
        <v>2</v>
      </c>
      <c r="M28" s="12">
        <v>85</v>
      </c>
      <c r="N28" s="52">
        <f t="shared" si="2"/>
        <v>60.5</v>
      </c>
      <c r="O28" s="14">
        <v>0</v>
      </c>
      <c r="P28" s="52">
        <f t="shared" si="3"/>
        <v>0</v>
      </c>
      <c r="Q28" s="14">
        <v>0</v>
      </c>
      <c r="R28" s="52">
        <f t="shared" si="4"/>
        <v>0</v>
      </c>
      <c r="S28" s="14">
        <v>284</v>
      </c>
      <c r="T28" s="52">
        <f t="shared" si="5"/>
        <v>284</v>
      </c>
      <c r="U28" s="52">
        <f t="shared" si="9"/>
        <v>33085.990000000005</v>
      </c>
      <c r="V28" s="10">
        <v>82664</v>
      </c>
      <c r="W28" s="11">
        <v>3088</v>
      </c>
      <c r="X28" s="54">
        <f t="shared" si="10"/>
        <v>85752</v>
      </c>
      <c r="Y28" s="13">
        <f t="shared" si="11"/>
        <v>118837.99</v>
      </c>
      <c r="Z28" s="37">
        <f t="shared" si="6"/>
        <v>8521.9067766224452</v>
      </c>
      <c r="AA28" s="43">
        <f t="shared" si="17"/>
        <v>0</v>
      </c>
      <c r="AB28" s="46">
        <f t="shared" si="13"/>
        <v>0</v>
      </c>
      <c r="AC28" s="46">
        <f t="shared" si="7"/>
        <v>0</v>
      </c>
      <c r="AD28" s="106">
        <f t="shared" si="18"/>
        <v>1.2032775475011468</v>
      </c>
      <c r="AE28" s="16" t="str">
        <f t="shared" si="8"/>
        <v>Западнодвинский</v>
      </c>
    </row>
    <row r="29" spans="1:31" x14ac:dyDescent="0.25">
      <c r="A29" s="9" t="s">
        <v>15</v>
      </c>
      <c r="B29" s="9" t="s">
        <v>45</v>
      </c>
      <c r="C29" s="10">
        <v>12125</v>
      </c>
      <c r="D29" s="15" t="s">
        <v>14</v>
      </c>
      <c r="E29" s="10">
        <v>59455</v>
      </c>
      <c r="F29" s="11">
        <v>3288</v>
      </c>
      <c r="G29" s="11">
        <v>18714</v>
      </c>
      <c r="H29" s="12">
        <v>442</v>
      </c>
      <c r="I29" s="52">
        <f t="shared" si="0"/>
        <v>20444.510000000002</v>
      </c>
      <c r="J29" s="14">
        <v>9111</v>
      </c>
      <c r="K29" s="52">
        <f t="shared" si="1"/>
        <v>9111</v>
      </c>
      <c r="L29" s="10">
        <v>1</v>
      </c>
      <c r="M29" s="12">
        <v>24</v>
      </c>
      <c r="N29" s="52">
        <f t="shared" si="2"/>
        <v>17.3</v>
      </c>
      <c r="O29" s="14">
        <v>0</v>
      </c>
      <c r="P29" s="52">
        <f t="shared" si="3"/>
        <v>0</v>
      </c>
      <c r="Q29" s="14">
        <v>0</v>
      </c>
      <c r="R29" s="52">
        <f t="shared" si="4"/>
        <v>0</v>
      </c>
      <c r="S29" s="14">
        <v>73</v>
      </c>
      <c r="T29" s="52">
        <f t="shared" si="5"/>
        <v>73</v>
      </c>
      <c r="U29" s="52">
        <f t="shared" si="9"/>
        <v>29645.81</v>
      </c>
      <c r="V29" s="10">
        <v>70998</v>
      </c>
      <c r="W29" s="11">
        <v>2910</v>
      </c>
      <c r="X29" s="54">
        <f t="shared" si="10"/>
        <v>73908</v>
      </c>
      <c r="Y29" s="13">
        <f t="shared" si="11"/>
        <v>103553.81</v>
      </c>
      <c r="Z29" s="37">
        <f t="shared" si="6"/>
        <v>8540.5204123711337</v>
      </c>
      <c r="AA29" s="43">
        <f t="shared" si="17"/>
        <v>0</v>
      </c>
      <c r="AB29" s="46">
        <f t="shared" si="13"/>
        <v>0</v>
      </c>
      <c r="AC29" s="46">
        <f t="shared" si="7"/>
        <v>0</v>
      </c>
      <c r="AD29" s="106">
        <f t="shared" si="18"/>
        <v>1.2032775475011468</v>
      </c>
      <c r="AE29" s="16" t="str">
        <f t="shared" si="8"/>
        <v>Селижаровский</v>
      </c>
    </row>
    <row r="30" spans="1:31" x14ac:dyDescent="0.25">
      <c r="A30" s="9" t="s">
        <v>15</v>
      </c>
      <c r="B30" s="9" t="s">
        <v>37</v>
      </c>
      <c r="C30" s="10">
        <v>15064</v>
      </c>
      <c r="D30" s="15" t="s">
        <v>14</v>
      </c>
      <c r="E30" s="10">
        <v>68519</v>
      </c>
      <c r="F30" s="11">
        <v>1024</v>
      </c>
      <c r="G30" s="11">
        <v>15602</v>
      </c>
      <c r="H30" s="12">
        <v>2348</v>
      </c>
      <c r="I30" s="52">
        <f t="shared" si="0"/>
        <v>21584.77</v>
      </c>
      <c r="J30" s="14">
        <v>7908</v>
      </c>
      <c r="K30" s="52">
        <f t="shared" si="1"/>
        <v>7908</v>
      </c>
      <c r="L30" s="10">
        <v>3</v>
      </c>
      <c r="M30" s="12">
        <v>87</v>
      </c>
      <c r="N30" s="52">
        <f t="shared" si="2"/>
        <v>62.4</v>
      </c>
      <c r="O30" s="14">
        <v>0</v>
      </c>
      <c r="P30" s="52">
        <f t="shared" si="3"/>
        <v>0</v>
      </c>
      <c r="Q30" s="14">
        <v>0</v>
      </c>
      <c r="R30" s="52">
        <f t="shared" si="4"/>
        <v>0</v>
      </c>
      <c r="S30" s="14">
        <v>191</v>
      </c>
      <c r="T30" s="52">
        <f t="shared" si="5"/>
        <v>191</v>
      </c>
      <c r="U30" s="52">
        <f t="shared" si="9"/>
        <v>29746.17</v>
      </c>
      <c r="V30" s="10">
        <v>95292</v>
      </c>
      <c r="W30" s="11">
        <v>1802</v>
      </c>
      <c r="X30" s="54">
        <f t="shared" si="10"/>
        <v>97094</v>
      </c>
      <c r="Y30" s="13">
        <f t="shared" si="11"/>
        <v>126840.17</v>
      </c>
      <c r="Z30" s="37">
        <f t="shared" si="6"/>
        <v>8420.0856346255969</v>
      </c>
      <c r="AA30" s="43">
        <f t="shared" si="17"/>
        <v>0</v>
      </c>
      <c r="AB30" s="46">
        <f t="shared" si="13"/>
        <v>0</v>
      </c>
      <c r="AC30" s="46">
        <f t="shared" si="7"/>
        <v>0</v>
      </c>
      <c r="AD30" s="106">
        <f t="shared" si="18"/>
        <v>1.2032775475011468</v>
      </c>
      <c r="AE30" s="16" t="str">
        <f t="shared" si="8"/>
        <v>Максатихинский</v>
      </c>
    </row>
    <row r="31" spans="1:31" x14ac:dyDescent="0.25">
      <c r="A31" s="9" t="s">
        <v>15</v>
      </c>
      <c r="B31" s="9" t="s">
        <v>17</v>
      </c>
      <c r="C31" s="10">
        <v>11323</v>
      </c>
      <c r="D31" s="15" t="s">
        <v>14</v>
      </c>
      <c r="E31" s="10">
        <v>50145</v>
      </c>
      <c r="F31" s="11">
        <v>824</v>
      </c>
      <c r="G31" s="11">
        <v>39293</v>
      </c>
      <c r="H31" s="12">
        <v>1448</v>
      </c>
      <c r="I31" s="52">
        <f t="shared" si="0"/>
        <v>25046.300000000003</v>
      </c>
      <c r="J31" s="14">
        <v>4164</v>
      </c>
      <c r="K31" s="52">
        <f t="shared" si="1"/>
        <v>4164</v>
      </c>
      <c r="L31" s="10">
        <v>0</v>
      </c>
      <c r="M31" s="12">
        <v>212</v>
      </c>
      <c r="N31" s="52">
        <f t="shared" si="2"/>
        <v>148.4</v>
      </c>
      <c r="O31" s="14">
        <v>0</v>
      </c>
      <c r="P31" s="52">
        <f t="shared" si="3"/>
        <v>0</v>
      </c>
      <c r="Q31" s="14">
        <v>0</v>
      </c>
      <c r="R31" s="52">
        <f t="shared" si="4"/>
        <v>0</v>
      </c>
      <c r="S31" s="14">
        <v>54</v>
      </c>
      <c r="T31" s="52">
        <f t="shared" si="5"/>
        <v>54</v>
      </c>
      <c r="U31" s="52">
        <f t="shared" si="9"/>
        <v>29412.700000000004</v>
      </c>
      <c r="V31" s="10">
        <v>64574</v>
      </c>
      <c r="W31" s="11">
        <v>3160</v>
      </c>
      <c r="X31" s="54">
        <f t="shared" si="10"/>
        <v>67734</v>
      </c>
      <c r="Y31" s="13">
        <f t="shared" si="11"/>
        <v>97146.700000000012</v>
      </c>
      <c r="Z31" s="37">
        <f t="shared" si="6"/>
        <v>8579.5902146074368</v>
      </c>
      <c r="AA31" s="43">
        <f t="shared" si="17"/>
        <v>0</v>
      </c>
      <c r="AB31" s="46">
        <f t="shared" si="13"/>
        <v>0</v>
      </c>
      <c r="AC31" s="46">
        <f t="shared" si="7"/>
        <v>0</v>
      </c>
      <c r="AD31" s="106">
        <f t="shared" si="18"/>
        <v>1.2032775475011468</v>
      </c>
      <c r="AE31" s="16" t="str">
        <f t="shared" si="8"/>
        <v>Андреапольский</v>
      </c>
    </row>
    <row r="32" spans="1:31" x14ac:dyDescent="0.25">
      <c r="A32" s="9" t="s">
        <v>15</v>
      </c>
      <c r="B32" s="9" t="s">
        <v>34</v>
      </c>
      <c r="C32" s="10">
        <v>14328</v>
      </c>
      <c r="D32" s="15" t="s">
        <v>14</v>
      </c>
      <c r="E32" s="10">
        <v>106524</v>
      </c>
      <c r="F32" s="11">
        <v>2682</v>
      </c>
      <c r="G32" s="11">
        <v>5864</v>
      </c>
      <c r="H32" s="12">
        <v>396</v>
      </c>
      <c r="I32" s="52">
        <f t="shared" si="0"/>
        <v>28072.74</v>
      </c>
      <c r="J32" s="14">
        <v>6935</v>
      </c>
      <c r="K32" s="52">
        <f t="shared" si="1"/>
        <v>6935</v>
      </c>
      <c r="L32" s="10">
        <v>9</v>
      </c>
      <c r="M32" s="12">
        <v>0</v>
      </c>
      <c r="N32" s="52">
        <f t="shared" si="2"/>
        <v>4.5</v>
      </c>
      <c r="O32" s="14">
        <v>0</v>
      </c>
      <c r="P32" s="52">
        <f t="shared" si="3"/>
        <v>0</v>
      </c>
      <c r="Q32" s="14">
        <v>0</v>
      </c>
      <c r="R32" s="52">
        <f t="shared" si="4"/>
        <v>0</v>
      </c>
      <c r="S32" s="14">
        <v>220</v>
      </c>
      <c r="T32" s="52">
        <f t="shared" si="5"/>
        <v>220</v>
      </c>
      <c r="U32" s="52">
        <f t="shared" si="9"/>
        <v>35232.240000000005</v>
      </c>
      <c r="V32" s="10">
        <v>83697</v>
      </c>
      <c r="W32" s="11">
        <v>3490</v>
      </c>
      <c r="X32" s="54">
        <f t="shared" si="10"/>
        <v>87187</v>
      </c>
      <c r="Y32" s="13">
        <f t="shared" si="11"/>
        <v>122419.24</v>
      </c>
      <c r="Z32" s="37">
        <f t="shared" si="6"/>
        <v>8544.0563930764929</v>
      </c>
      <c r="AA32" s="43">
        <f t="shared" si="17"/>
        <v>0</v>
      </c>
      <c r="AB32" s="46">
        <f t="shared" si="13"/>
        <v>0</v>
      </c>
      <c r="AC32" s="46">
        <f t="shared" si="7"/>
        <v>0</v>
      </c>
      <c r="AD32" s="106">
        <f t="shared" si="18"/>
        <v>1.2032775475011468</v>
      </c>
      <c r="AE32" s="16" t="str">
        <f t="shared" si="8"/>
        <v>Кувшиновский</v>
      </c>
    </row>
    <row r="33" spans="1:31" x14ac:dyDescent="0.25">
      <c r="A33" s="9" t="s">
        <v>15</v>
      </c>
      <c r="B33" s="9" t="s">
        <v>43</v>
      </c>
      <c r="C33" s="10">
        <v>11816</v>
      </c>
      <c r="D33" s="15" t="s">
        <v>14</v>
      </c>
      <c r="E33" s="10">
        <v>0</v>
      </c>
      <c r="F33" s="11">
        <v>0</v>
      </c>
      <c r="G33" s="11">
        <v>112016</v>
      </c>
      <c r="H33" s="12">
        <v>2024</v>
      </c>
      <c r="I33" s="52">
        <f t="shared" si="0"/>
        <v>36499.760000000002</v>
      </c>
      <c r="J33" s="14">
        <v>509</v>
      </c>
      <c r="K33" s="52">
        <f t="shared" si="1"/>
        <v>509</v>
      </c>
      <c r="L33" s="10">
        <v>0</v>
      </c>
      <c r="M33" s="12">
        <v>451</v>
      </c>
      <c r="N33" s="52">
        <f t="shared" si="2"/>
        <v>315.7</v>
      </c>
      <c r="O33" s="14">
        <v>0</v>
      </c>
      <c r="P33" s="52">
        <f t="shared" si="3"/>
        <v>0</v>
      </c>
      <c r="Q33" s="14">
        <v>0</v>
      </c>
      <c r="R33" s="52">
        <f t="shared" si="4"/>
        <v>0</v>
      </c>
      <c r="S33" s="14">
        <v>0</v>
      </c>
      <c r="T33" s="52">
        <f t="shared" si="5"/>
        <v>0</v>
      </c>
      <c r="U33" s="52">
        <f t="shared" si="9"/>
        <v>37324.46</v>
      </c>
      <c r="V33" s="10">
        <v>60754</v>
      </c>
      <c r="W33" s="11">
        <v>7948</v>
      </c>
      <c r="X33" s="54">
        <f t="shared" si="10"/>
        <v>68702</v>
      </c>
      <c r="Y33" s="13">
        <f t="shared" si="11"/>
        <v>106026.45999999999</v>
      </c>
      <c r="Z33" s="37">
        <f t="shared" si="6"/>
        <v>8973.1262694651305</v>
      </c>
      <c r="AA33" s="43">
        <f t="shared" si="17"/>
        <v>0</v>
      </c>
      <c r="AB33" s="46">
        <f t="shared" si="13"/>
        <v>0</v>
      </c>
      <c r="AC33" s="46">
        <f t="shared" si="7"/>
        <v>0</v>
      </c>
      <c r="AD33" s="106">
        <f t="shared" si="18"/>
        <v>1.2032775475011468</v>
      </c>
      <c r="AE33" s="16" t="str">
        <f t="shared" si="8"/>
        <v>Ржевский</v>
      </c>
    </row>
    <row r="34" spans="1:31" x14ac:dyDescent="0.25">
      <c r="A34" s="9" t="s">
        <v>15</v>
      </c>
      <c r="B34" s="9" t="s">
        <v>31</v>
      </c>
      <c r="C34" s="10">
        <v>12064</v>
      </c>
      <c r="D34" s="15" t="s">
        <v>14</v>
      </c>
      <c r="E34" s="10">
        <v>7920</v>
      </c>
      <c r="F34" s="11">
        <v>324</v>
      </c>
      <c r="G34" s="11">
        <v>59281</v>
      </c>
      <c r="H34" s="12">
        <v>921</v>
      </c>
      <c r="I34" s="52">
        <f t="shared" si="0"/>
        <v>21282.300000000003</v>
      </c>
      <c r="J34" s="14">
        <v>3531</v>
      </c>
      <c r="K34" s="52">
        <f t="shared" si="1"/>
        <v>3531</v>
      </c>
      <c r="L34" s="10">
        <v>0</v>
      </c>
      <c r="M34" s="12">
        <v>679</v>
      </c>
      <c r="N34" s="52">
        <f t="shared" si="2"/>
        <v>475.3</v>
      </c>
      <c r="O34" s="14">
        <v>0</v>
      </c>
      <c r="P34" s="52">
        <f t="shared" si="3"/>
        <v>0</v>
      </c>
      <c r="Q34" s="14">
        <v>0</v>
      </c>
      <c r="R34" s="52">
        <f t="shared" si="4"/>
        <v>0</v>
      </c>
      <c r="S34" s="14">
        <v>472</v>
      </c>
      <c r="T34" s="52">
        <f t="shared" si="5"/>
        <v>472</v>
      </c>
      <c r="U34" s="52">
        <f t="shared" si="9"/>
        <v>25760.600000000002</v>
      </c>
      <c r="V34" s="10">
        <v>74377</v>
      </c>
      <c r="W34" s="11">
        <v>1939</v>
      </c>
      <c r="X34" s="54">
        <f t="shared" si="10"/>
        <v>76316</v>
      </c>
      <c r="Y34" s="13">
        <f t="shared" si="11"/>
        <v>102076.6</v>
      </c>
      <c r="Z34" s="37">
        <f t="shared" si="6"/>
        <v>8461.2566312997351</v>
      </c>
      <c r="AA34" s="43">
        <f t="shared" si="17"/>
        <v>0</v>
      </c>
      <c r="AB34" s="46">
        <f t="shared" si="13"/>
        <v>0</v>
      </c>
      <c r="AC34" s="46">
        <f t="shared" si="7"/>
        <v>0</v>
      </c>
      <c r="AD34" s="106">
        <f t="shared" si="18"/>
        <v>1.2032775475011468</v>
      </c>
      <c r="AE34" s="16" t="str">
        <f t="shared" si="8"/>
        <v>Кимрский</v>
      </c>
    </row>
    <row r="35" spans="1:31" x14ac:dyDescent="0.25">
      <c r="A35" s="9" t="s">
        <v>15</v>
      </c>
      <c r="B35" s="9" t="s">
        <v>26</v>
      </c>
      <c r="C35" s="10">
        <v>16283</v>
      </c>
      <c r="D35" s="15" t="s">
        <v>14</v>
      </c>
      <c r="E35" s="10">
        <v>78684</v>
      </c>
      <c r="F35" s="11">
        <v>5639</v>
      </c>
      <c r="G35" s="11">
        <v>46552</v>
      </c>
      <c r="H35" s="12">
        <v>1681</v>
      </c>
      <c r="I35" s="52">
        <f t="shared" si="0"/>
        <v>33800.68</v>
      </c>
      <c r="J35" s="14">
        <v>5821</v>
      </c>
      <c r="K35" s="52">
        <f t="shared" si="1"/>
        <v>5821</v>
      </c>
      <c r="L35" s="10">
        <v>1</v>
      </c>
      <c r="M35" s="12">
        <v>265</v>
      </c>
      <c r="N35" s="52">
        <f t="shared" si="2"/>
        <v>186</v>
      </c>
      <c r="O35" s="14">
        <v>0</v>
      </c>
      <c r="P35" s="52">
        <f t="shared" si="3"/>
        <v>0</v>
      </c>
      <c r="Q35" s="14">
        <v>0</v>
      </c>
      <c r="R35" s="52">
        <f t="shared" si="4"/>
        <v>0</v>
      </c>
      <c r="S35" s="14">
        <v>27</v>
      </c>
      <c r="T35" s="52">
        <f t="shared" si="5"/>
        <v>27</v>
      </c>
      <c r="U35" s="52">
        <f t="shared" si="9"/>
        <v>39834.68</v>
      </c>
      <c r="V35" s="10">
        <v>95322</v>
      </c>
      <c r="W35" s="11">
        <v>3914</v>
      </c>
      <c r="X35" s="54">
        <f t="shared" si="10"/>
        <v>99236</v>
      </c>
      <c r="Y35" s="13">
        <f t="shared" si="11"/>
        <v>139070.68</v>
      </c>
      <c r="Z35" s="37">
        <f t="shared" si="6"/>
        <v>8540.8511944973288</v>
      </c>
      <c r="AA35" s="43">
        <f t="shared" si="17"/>
        <v>0</v>
      </c>
      <c r="AB35" s="46">
        <f t="shared" si="13"/>
        <v>0</v>
      </c>
      <c r="AC35" s="46">
        <f t="shared" si="7"/>
        <v>0</v>
      </c>
      <c r="AD35" s="106">
        <f t="shared" si="18"/>
        <v>1.2032775475011468</v>
      </c>
      <c r="AE35" s="16" t="str">
        <f t="shared" si="8"/>
        <v>Зубцовский</v>
      </c>
    </row>
    <row r="36" spans="1:31" ht="15.75" thickBot="1" x14ac:dyDescent="0.3">
      <c r="A36" s="85" t="s">
        <v>15</v>
      </c>
      <c r="B36" s="85" t="s">
        <v>50</v>
      </c>
      <c r="C36" s="93">
        <v>18657</v>
      </c>
      <c r="D36" s="88" t="s">
        <v>14</v>
      </c>
      <c r="E36" s="93">
        <v>147525</v>
      </c>
      <c r="F36" s="89">
        <v>6371</v>
      </c>
      <c r="G36" s="89">
        <v>74725</v>
      </c>
      <c r="H36" s="90">
        <v>238</v>
      </c>
      <c r="I36" s="91">
        <f t="shared" si="0"/>
        <v>60530.110000000008</v>
      </c>
      <c r="J36" s="92">
        <v>12218</v>
      </c>
      <c r="K36" s="91">
        <f t="shared" si="1"/>
        <v>12218</v>
      </c>
      <c r="L36" s="93">
        <v>0</v>
      </c>
      <c r="M36" s="90">
        <v>14</v>
      </c>
      <c r="N36" s="91">
        <f t="shared" si="2"/>
        <v>9.8000000000000007</v>
      </c>
      <c r="O36" s="92">
        <v>0</v>
      </c>
      <c r="P36" s="91">
        <f t="shared" si="3"/>
        <v>0</v>
      </c>
      <c r="Q36" s="92">
        <v>0</v>
      </c>
      <c r="R36" s="91">
        <f t="shared" si="4"/>
        <v>0</v>
      </c>
      <c r="S36" s="92">
        <v>747</v>
      </c>
      <c r="T36" s="91">
        <f t="shared" si="5"/>
        <v>747</v>
      </c>
      <c r="U36" s="91">
        <f t="shared" si="9"/>
        <v>73504.91</v>
      </c>
      <c r="V36" s="93">
        <v>81357</v>
      </c>
      <c r="W36" s="89">
        <v>11615</v>
      </c>
      <c r="X36" s="94">
        <f t="shared" si="10"/>
        <v>92972</v>
      </c>
      <c r="Y36" s="95">
        <f t="shared" si="11"/>
        <v>166476.91</v>
      </c>
      <c r="Z36" s="96">
        <f t="shared" si="6"/>
        <v>8923.0267459934603</v>
      </c>
      <c r="AA36" s="97">
        <f t="shared" si="17"/>
        <v>0</v>
      </c>
      <c r="AB36" s="98">
        <f t="shared" si="13"/>
        <v>0</v>
      </c>
      <c r="AC36" s="98">
        <f t="shared" si="7"/>
        <v>0</v>
      </c>
      <c r="AD36" s="107">
        <f t="shared" si="18"/>
        <v>1.2032775475011468</v>
      </c>
      <c r="AE36" s="101" t="str">
        <f t="shared" si="8"/>
        <v>Торопецкий</v>
      </c>
    </row>
    <row r="37" spans="1:31" ht="15.75" thickTop="1" x14ac:dyDescent="0.25">
      <c r="A37" s="56" t="s">
        <v>15</v>
      </c>
      <c r="B37" s="56" t="s">
        <v>38</v>
      </c>
      <c r="C37" s="57">
        <v>4232</v>
      </c>
      <c r="D37" s="70" t="s">
        <v>16</v>
      </c>
      <c r="E37" s="57">
        <v>23448</v>
      </c>
      <c r="F37" s="58">
        <v>42</v>
      </c>
      <c r="G37" s="58">
        <v>3594</v>
      </c>
      <c r="H37" s="59">
        <v>185</v>
      </c>
      <c r="I37" s="60">
        <f t="shared" si="0"/>
        <v>6999.17</v>
      </c>
      <c r="J37" s="61">
        <v>1288</v>
      </c>
      <c r="K37" s="60">
        <f t="shared" si="1"/>
        <v>1288</v>
      </c>
      <c r="L37" s="57">
        <v>7</v>
      </c>
      <c r="M37" s="59">
        <v>56</v>
      </c>
      <c r="N37" s="60">
        <f t="shared" si="2"/>
        <v>42.7</v>
      </c>
      <c r="O37" s="61">
        <v>0</v>
      </c>
      <c r="P37" s="60">
        <f t="shared" si="3"/>
        <v>0</v>
      </c>
      <c r="Q37" s="61">
        <v>0</v>
      </c>
      <c r="R37" s="60">
        <f t="shared" si="4"/>
        <v>0</v>
      </c>
      <c r="S37" s="61">
        <v>71</v>
      </c>
      <c r="T37" s="60">
        <f t="shared" si="5"/>
        <v>71</v>
      </c>
      <c r="U37" s="60">
        <f t="shared" si="9"/>
        <v>8400.8700000000008</v>
      </c>
      <c r="V37" s="57">
        <v>41274</v>
      </c>
      <c r="W37" s="58">
        <v>9749</v>
      </c>
      <c r="X37" s="62">
        <f t="shared" si="10"/>
        <v>51023</v>
      </c>
      <c r="Y37" s="63">
        <f t="shared" si="11"/>
        <v>59423.87</v>
      </c>
      <c r="Z37" s="64">
        <f t="shared" si="6"/>
        <v>14041.557183364839</v>
      </c>
      <c r="AA37" s="65">
        <f t="shared" ref="AA37:AA45" si="19">IF(Z37=MIN($Z$37:$Z$45),Z37,0)</f>
        <v>0</v>
      </c>
      <c r="AB37" s="66">
        <f t="shared" si="13"/>
        <v>0</v>
      </c>
      <c r="AC37" s="66">
        <f t="shared" si="7"/>
        <v>0</v>
      </c>
      <c r="AD37" s="105">
        <f t="shared" ref="AD37:AD45" si="20">$AC$38/$AB$50</f>
        <v>1.7015799520073933</v>
      </c>
      <c r="AE37" s="69" t="str">
        <f t="shared" si="8"/>
        <v>Молоковский</v>
      </c>
    </row>
    <row r="38" spans="1:31" x14ac:dyDescent="0.25">
      <c r="A38" s="9" t="s">
        <v>15</v>
      </c>
      <c r="B38" s="9" t="s">
        <v>51</v>
      </c>
      <c r="C38" s="10">
        <v>8355</v>
      </c>
      <c r="D38" s="15" t="s">
        <v>16</v>
      </c>
      <c r="E38" s="10">
        <v>34678</v>
      </c>
      <c r="F38" s="11">
        <v>249</v>
      </c>
      <c r="G38" s="11">
        <v>8218</v>
      </c>
      <c r="H38" s="12">
        <v>136</v>
      </c>
      <c r="I38" s="52">
        <f t="shared" si="0"/>
        <v>11312.810000000001</v>
      </c>
      <c r="J38" s="14">
        <v>4324</v>
      </c>
      <c r="K38" s="52">
        <f t="shared" si="1"/>
        <v>4324</v>
      </c>
      <c r="L38" s="10">
        <v>6</v>
      </c>
      <c r="M38" s="12">
        <v>8</v>
      </c>
      <c r="N38" s="52">
        <f t="shared" si="2"/>
        <v>8.6</v>
      </c>
      <c r="O38" s="14">
        <v>0</v>
      </c>
      <c r="P38" s="52">
        <f t="shared" si="3"/>
        <v>0</v>
      </c>
      <c r="Q38" s="14">
        <v>0</v>
      </c>
      <c r="R38" s="52">
        <f t="shared" si="4"/>
        <v>0</v>
      </c>
      <c r="S38" s="14">
        <v>360</v>
      </c>
      <c r="T38" s="52">
        <f t="shared" si="5"/>
        <v>360</v>
      </c>
      <c r="U38" s="52">
        <f t="shared" si="9"/>
        <v>16005.410000000002</v>
      </c>
      <c r="V38" s="10">
        <v>82065</v>
      </c>
      <c r="W38" s="11">
        <v>0</v>
      </c>
      <c r="X38" s="54">
        <f t="shared" si="10"/>
        <v>82065</v>
      </c>
      <c r="Y38" s="13">
        <f t="shared" si="11"/>
        <v>98070.41</v>
      </c>
      <c r="Z38" s="37">
        <f t="shared" si="6"/>
        <v>11737.930580490724</v>
      </c>
      <c r="AA38" s="43">
        <f t="shared" si="19"/>
        <v>11737.930580490724</v>
      </c>
      <c r="AB38" s="46">
        <f t="shared" si="13"/>
        <v>11737.930580490724</v>
      </c>
      <c r="AC38" s="46">
        <f t="shared" si="7"/>
        <v>12207.447803710353</v>
      </c>
      <c r="AD38" s="106">
        <f t="shared" si="20"/>
        <v>1.7015799520073933</v>
      </c>
      <c r="AE38" s="16" t="str">
        <f t="shared" si="8"/>
        <v>Фировский</v>
      </c>
    </row>
    <row r="39" spans="1:31" x14ac:dyDescent="0.25">
      <c r="A39" s="9" t="s">
        <v>15</v>
      </c>
      <c r="B39" s="9" t="s">
        <v>24</v>
      </c>
      <c r="C39" s="10">
        <v>5004</v>
      </c>
      <c r="D39" s="15" t="s">
        <v>16</v>
      </c>
      <c r="E39" s="10">
        <v>25119</v>
      </c>
      <c r="F39" s="11">
        <v>77</v>
      </c>
      <c r="G39" s="11">
        <v>2929</v>
      </c>
      <c r="H39" s="12">
        <v>59</v>
      </c>
      <c r="I39" s="52">
        <f t="shared" si="0"/>
        <v>7221.2000000000007</v>
      </c>
      <c r="J39" s="14">
        <v>3391</v>
      </c>
      <c r="K39" s="52">
        <f t="shared" si="1"/>
        <v>3391</v>
      </c>
      <c r="L39" s="10">
        <v>0</v>
      </c>
      <c r="M39" s="12">
        <v>1</v>
      </c>
      <c r="N39" s="52">
        <f t="shared" si="2"/>
        <v>0.7</v>
      </c>
      <c r="O39" s="14">
        <v>0</v>
      </c>
      <c r="P39" s="52">
        <f t="shared" si="3"/>
        <v>0</v>
      </c>
      <c r="Q39" s="14">
        <v>0</v>
      </c>
      <c r="R39" s="52">
        <f t="shared" si="4"/>
        <v>0</v>
      </c>
      <c r="S39" s="14">
        <v>20</v>
      </c>
      <c r="T39" s="52">
        <f t="shared" si="5"/>
        <v>20</v>
      </c>
      <c r="U39" s="52">
        <f t="shared" si="9"/>
        <v>10632.900000000001</v>
      </c>
      <c r="V39" s="10">
        <v>48104</v>
      </c>
      <c r="W39" s="11">
        <v>12886</v>
      </c>
      <c r="X39" s="54">
        <f t="shared" si="10"/>
        <v>60990</v>
      </c>
      <c r="Y39" s="13">
        <f t="shared" si="11"/>
        <v>71622.899999999994</v>
      </c>
      <c r="Z39" s="37">
        <f t="shared" si="6"/>
        <v>14313.129496402878</v>
      </c>
      <c r="AA39" s="43">
        <f t="shared" si="19"/>
        <v>0</v>
      </c>
      <c r="AB39" s="46">
        <f t="shared" si="13"/>
        <v>0</v>
      </c>
      <c r="AC39" s="46">
        <f t="shared" si="7"/>
        <v>0</v>
      </c>
      <c r="AD39" s="106">
        <f t="shared" si="20"/>
        <v>1.7015799520073933</v>
      </c>
      <c r="AE39" s="16" t="str">
        <f t="shared" si="8"/>
        <v>Жарковский</v>
      </c>
    </row>
    <row r="40" spans="1:31" x14ac:dyDescent="0.25">
      <c r="A40" s="9" t="s">
        <v>15</v>
      </c>
      <c r="B40" s="9" t="s">
        <v>44</v>
      </c>
      <c r="C40" s="10">
        <v>5709</v>
      </c>
      <c r="D40" s="15" t="s">
        <v>16</v>
      </c>
      <c r="E40" s="10">
        <v>34455</v>
      </c>
      <c r="F40" s="11">
        <v>1032</v>
      </c>
      <c r="G40" s="11">
        <v>8241</v>
      </c>
      <c r="H40" s="12">
        <v>263</v>
      </c>
      <c r="I40" s="52">
        <f t="shared" si="0"/>
        <v>11117.990000000002</v>
      </c>
      <c r="J40" s="14">
        <v>3002</v>
      </c>
      <c r="K40" s="52">
        <f t="shared" si="1"/>
        <v>3002</v>
      </c>
      <c r="L40" s="10">
        <v>0</v>
      </c>
      <c r="M40" s="12">
        <v>9</v>
      </c>
      <c r="N40" s="52">
        <f t="shared" si="2"/>
        <v>6.3</v>
      </c>
      <c r="O40" s="14">
        <v>0</v>
      </c>
      <c r="P40" s="52">
        <f t="shared" si="3"/>
        <v>0</v>
      </c>
      <c r="Q40" s="14">
        <v>0</v>
      </c>
      <c r="R40" s="52">
        <f t="shared" si="4"/>
        <v>0</v>
      </c>
      <c r="S40" s="14">
        <v>0</v>
      </c>
      <c r="T40" s="52">
        <f t="shared" si="5"/>
        <v>0</v>
      </c>
      <c r="U40" s="52">
        <f t="shared" si="9"/>
        <v>14126.29</v>
      </c>
      <c r="V40" s="10">
        <v>52885</v>
      </c>
      <c r="W40" s="11">
        <v>1021</v>
      </c>
      <c r="X40" s="54">
        <f t="shared" si="10"/>
        <v>53906</v>
      </c>
      <c r="Y40" s="13">
        <f t="shared" si="11"/>
        <v>68032.290000000008</v>
      </c>
      <c r="Z40" s="37">
        <f t="shared" si="6"/>
        <v>11916.673673147665</v>
      </c>
      <c r="AA40" s="43">
        <f t="shared" si="19"/>
        <v>0</v>
      </c>
      <c r="AB40" s="46">
        <f t="shared" si="13"/>
        <v>0</v>
      </c>
      <c r="AC40" s="46">
        <f t="shared" si="7"/>
        <v>0</v>
      </c>
      <c r="AD40" s="106">
        <f t="shared" si="20"/>
        <v>1.7015799520073933</v>
      </c>
      <c r="AE40" s="16" t="str">
        <f t="shared" si="8"/>
        <v>Сандовский</v>
      </c>
    </row>
    <row r="41" spans="1:31" x14ac:dyDescent="0.25">
      <c r="A41" s="9" t="s">
        <v>15</v>
      </c>
      <c r="B41" s="9" t="s">
        <v>20</v>
      </c>
      <c r="C41" s="10">
        <v>5628</v>
      </c>
      <c r="D41" s="15" t="s">
        <v>16</v>
      </c>
      <c r="E41" s="10">
        <v>36369</v>
      </c>
      <c r="F41" s="11">
        <v>1949</v>
      </c>
      <c r="G41" s="11">
        <v>5406</v>
      </c>
      <c r="H41" s="12">
        <v>192</v>
      </c>
      <c r="I41" s="52">
        <f t="shared" si="0"/>
        <v>10539.720000000001</v>
      </c>
      <c r="J41" s="14">
        <v>3699</v>
      </c>
      <c r="K41" s="52">
        <f t="shared" si="1"/>
        <v>3699</v>
      </c>
      <c r="L41" s="10">
        <v>0</v>
      </c>
      <c r="M41" s="12">
        <v>6</v>
      </c>
      <c r="N41" s="52">
        <f t="shared" si="2"/>
        <v>4.2</v>
      </c>
      <c r="O41" s="14">
        <v>0</v>
      </c>
      <c r="P41" s="52">
        <f t="shared" si="3"/>
        <v>0</v>
      </c>
      <c r="Q41" s="14">
        <v>0</v>
      </c>
      <c r="R41" s="52">
        <f t="shared" si="4"/>
        <v>0</v>
      </c>
      <c r="S41" s="14">
        <v>10</v>
      </c>
      <c r="T41" s="52">
        <f t="shared" si="5"/>
        <v>10</v>
      </c>
      <c r="U41" s="52">
        <f t="shared" si="9"/>
        <v>14252.920000000002</v>
      </c>
      <c r="V41" s="10">
        <v>51808</v>
      </c>
      <c r="W41" s="11">
        <v>1111</v>
      </c>
      <c r="X41" s="54">
        <f t="shared" si="10"/>
        <v>52919</v>
      </c>
      <c r="Y41" s="13">
        <f t="shared" si="11"/>
        <v>67171.92</v>
      </c>
      <c r="Z41" s="37">
        <f t="shared" si="6"/>
        <v>11935.309168443497</v>
      </c>
      <c r="AA41" s="43">
        <f t="shared" si="19"/>
        <v>0</v>
      </c>
      <c r="AB41" s="46">
        <f t="shared" si="13"/>
        <v>0</v>
      </c>
      <c r="AC41" s="46">
        <f t="shared" si="7"/>
        <v>0</v>
      </c>
      <c r="AD41" s="106">
        <f t="shared" si="20"/>
        <v>1.7015799520073933</v>
      </c>
      <c r="AE41" s="16" t="str">
        <f t="shared" si="8"/>
        <v>Бельский</v>
      </c>
    </row>
    <row r="42" spans="1:31" x14ac:dyDescent="0.25">
      <c r="A42" s="9" t="s">
        <v>15</v>
      </c>
      <c r="B42" s="9" t="s">
        <v>46</v>
      </c>
      <c r="C42" s="10">
        <v>8307</v>
      </c>
      <c r="D42" s="15" t="s">
        <v>16</v>
      </c>
      <c r="E42" s="10">
        <v>59767</v>
      </c>
      <c r="F42" s="11">
        <v>952</v>
      </c>
      <c r="G42" s="11">
        <v>15992</v>
      </c>
      <c r="H42" s="12">
        <v>179</v>
      </c>
      <c r="I42" s="52">
        <f t="shared" si="0"/>
        <v>20035.14</v>
      </c>
      <c r="J42" s="14">
        <v>3609</v>
      </c>
      <c r="K42" s="52">
        <f t="shared" si="1"/>
        <v>3609</v>
      </c>
      <c r="L42" s="10">
        <v>0</v>
      </c>
      <c r="M42" s="12">
        <v>150</v>
      </c>
      <c r="N42" s="52">
        <f t="shared" si="2"/>
        <v>105</v>
      </c>
      <c r="O42" s="14">
        <v>0</v>
      </c>
      <c r="P42" s="52">
        <f t="shared" si="3"/>
        <v>0</v>
      </c>
      <c r="Q42" s="14">
        <v>0</v>
      </c>
      <c r="R42" s="52">
        <f t="shared" si="4"/>
        <v>0</v>
      </c>
      <c r="S42" s="14">
        <v>0</v>
      </c>
      <c r="T42" s="52">
        <f t="shared" si="5"/>
        <v>0</v>
      </c>
      <c r="U42" s="52">
        <f t="shared" si="9"/>
        <v>23749.14</v>
      </c>
      <c r="V42" s="10">
        <v>73758</v>
      </c>
      <c r="W42" s="11">
        <v>2508</v>
      </c>
      <c r="X42" s="54">
        <f t="shared" si="10"/>
        <v>76266</v>
      </c>
      <c r="Y42" s="13">
        <f t="shared" si="11"/>
        <v>100015.14</v>
      </c>
      <c r="Z42" s="37">
        <f t="shared" si="6"/>
        <v>12039.862766341639</v>
      </c>
      <c r="AA42" s="43">
        <f t="shared" si="19"/>
        <v>0</v>
      </c>
      <c r="AB42" s="46">
        <f t="shared" si="13"/>
        <v>0</v>
      </c>
      <c r="AC42" s="46">
        <f t="shared" si="7"/>
        <v>0</v>
      </c>
      <c r="AD42" s="106">
        <f t="shared" si="20"/>
        <v>1.7015799520073933</v>
      </c>
      <c r="AE42" s="16" t="str">
        <f t="shared" si="8"/>
        <v>Сонковский</v>
      </c>
    </row>
    <row r="43" spans="1:31" x14ac:dyDescent="0.25">
      <c r="A43" s="9" t="s">
        <v>15</v>
      </c>
      <c r="B43" s="9" t="s">
        <v>35</v>
      </c>
      <c r="C43" s="10">
        <v>4820</v>
      </c>
      <c r="D43" s="15" t="s">
        <v>16</v>
      </c>
      <c r="E43" s="10">
        <v>0</v>
      </c>
      <c r="F43" s="11">
        <v>0</v>
      </c>
      <c r="G43" s="11">
        <v>40411</v>
      </c>
      <c r="H43" s="12">
        <v>1449</v>
      </c>
      <c r="I43" s="52">
        <f t="shared" si="0"/>
        <v>13002.36</v>
      </c>
      <c r="J43" s="14">
        <v>1322</v>
      </c>
      <c r="K43" s="52">
        <f t="shared" si="1"/>
        <v>1322</v>
      </c>
      <c r="L43" s="10">
        <v>0</v>
      </c>
      <c r="M43" s="12">
        <v>52</v>
      </c>
      <c r="N43" s="52">
        <f t="shared" si="2"/>
        <v>36.4</v>
      </c>
      <c r="O43" s="14">
        <v>0</v>
      </c>
      <c r="P43" s="52">
        <f t="shared" si="3"/>
        <v>0</v>
      </c>
      <c r="Q43" s="14">
        <v>0</v>
      </c>
      <c r="R43" s="52">
        <f t="shared" si="4"/>
        <v>0</v>
      </c>
      <c r="S43" s="14">
        <v>0</v>
      </c>
      <c r="T43" s="52">
        <f t="shared" si="5"/>
        <v>0</v>
      </c>
      <c r="U43" s="52">
        <f t="shared" si="9"/>
        <v>14360.76</v>
      </c>
      <c r="V43" s="10">
        <v>42216</v>
      </c>
      <c r="W43" s="11">
        <v>1641</v>
      </c>
      <c r="X43" s="54">
        <f t="shared" si="10"/>
        <v>43857</v>
      </c>
      <c r="Y43" s="13">
        <f t="shared" si="11"/>
        <v>58217.760000000002</v>
      </c>
      <c r="Z43" s="37">
        <f t="shared" si="6"/>
        <v>12078.373443983402</v>
      </c>
      <c r="AA43" s="43">
        <f t="shared" si="19"/>
        <v>0</v>
      </c>
      <c r="AB43" s="46">
        <f t="shared" si="13"/>
        <v>0</v>
      </c>
      <c r="AC43" s="46">
        <f t="shared" si="7"/>
        <v>0</v>
      </c>
      <c r="AD43" s="106">
        <f t="shared" si="20"/>
        <v>1.7015799520073933</v>
      </c>
      <c r="AE43" s="16" t="str">
        <f t="shared" si="8"/>
        <v>Лесной</v>
      </c>
    </row>
    <row r="44" spans="1:31" x14ac:dyDescent="0.25">
      <c r="A44" s="9" t="s">
        <v>15</v>
      </c>
      <c r="B44" s="9" t="s">
        <v>41</v>
      </c>
      <c r="C44" s="10">
        <v>6257</v>
      </c>
      <c r="D44" s="15" t="s">
        <v>16</v>
      </c>
      <c r="E44" s="10">
        <v>38988</v>
      </c>
      <c r="F44" s="11">
        <v>2050</v>
      </c>
      <c r="G44" s="11">
        <v>9658</v>
      </c>
      <c r="H44" s="12">
        <v>68</v>
      </c>
      <c r="I44" s="52">
        <f t="shared" si="0"/>
        <v>12611</v>
      </c>
      <c r="J44" s="14">
        <v>3267</v>
      </c>
      <c r="K44" s="52">
        <f t="shared" si="1"/>
        <v>3267</v>
      </c>
      <c r="L44" s="10">
        <v>0</v>
      </c>
      <c r="M44" s="12">
        <v>0</v>
      </c>
      <c r="N44" s="52">
        <f t="shared" si="2"/>
        <v>0</v>
      </c>
      <c r="O44" s="14">
        <v>0</v>
      </c>
      <c r="P44" s="52">
        <f t="shared" si="3"/>
        <v>0</v>
      </c>
      <c r="Q44" s="14">
        <v>0</v>
      </c>
      <c r="R44" s="52">
        <f t="shared" si="4"/>
        <v>0</v>
      </c>
      <c r="S44" s="14">
        <v>0</v>
      </c>
      <c r="T44" s="52">
        <f t="shared" si="5"/>
        <v>0</v>
      </c>
      <c r="U44" s="52">
        <f t="shared" si="9"/>
        <v>15878</v>
      </c>
      <c r="V44" s="10">
        <v>57566</v>
      </c>
      <c r="W44" s="11">
        <v>1246</v>
      </c>
      <c r="X44" s="54">
        <f t="shared" si="10"/>
        <v>58812</v>
      </c>
      <c r="Y44" s="13">
        <f t="shared" si="11"/>
        <v>74690</v>
      </c>
      <c r="Z44" s="37">
        <f t="shared" si="6"/>
        <v>11937.030525811091</v>
      </c>
      <c r="AA44" s="43">
        <f t="shared" si="19"/>
        <v>0</v>
      </c>
      <c r="AB44" s="46">
        <f t="shared" si="13"/>
        <v>0</v>
      </c>
      <c r="AC44" s="46">
        <f t="shared" si="7"/>
        <v>0</v>
      </c>
      <c r="AD44" s="106">
        <f t="shared" si="20"/>
        <v>1.7015799520073933</v>
      </c>
      <c r="AE44" s="16" t="str">
        <f t="shared" si="8"/>
        <v>Пеновский</v>
      </c>
    </row>
    <row r="45" spans="1:31" ht="15.75" thickBot="1" x14ac:dyDescent="0.3">
      <c r="A45" s="85" t="s">
        <v>15</v>
      </c>
      <c r="B45" s="85" t="s">
        <v>30</v>
      </c>
      <c r="C45" s="93">
        <v>7862</v>
      </c>
      <c r="D45" s="88" t="s">
        <v>16</v>
      </c>
      <c r="E45" s="93">
        <v>121729</v>
      </c>
      <c r="F45" s="89">
        <v>434</v>
      </c>
      <c r="G45" s="89">
        <v>6610</v>
      </c>
      <c r="H45" s="90">
        <v>172</v>
      </c>
      <c r="I45" s="91">
        <f t="shared" si="0"/>
        <v>32508.890000000003</v>
      </c>
      <c r="J45" s="92">
        <v>4092</v>
      </c>
      <c r="K45" s="91">
        <f t="shared" si="1"/>
        <v>4092</v>
      </c>
      <c r="L45" s="93">
        <v>2</v>
      </c>
      <c r="M45" s="90">
        <v>120</v>
      </c>
      <c r="N45" s="91">
        <f t="shared" si="2"/>
        <v>85</v>
      </c>
      <c r="O45" s="92">
        <v>0</v>
      </c>
      <c r="P45" s="91">
        <f t="shared" si="3"/>
        <v>0</v>
      </c>
      <c r="Q45" s="92">
        <v>0</v>
      </c>
      <c r="R45" s="91">
        <f t="shared" si="4"/>
        <v>0</v>
      </c>
      <c r="S45" s="92">
        <v>0</v>
      </c>
      <c r="T45" s="91">
        <f t="shared" si="5"/>
        <v>0</v>
      </c>
      <c r="U45" s="91">
        <f t="shared" si="9"/>
        <v>36685.89</v>
      </c>
      <c r="V45" s="93">
        <v>55598</v>
      </c>
      <c r="W45" s="89">
        <v>8887</v>
      </c>
      <c r="X45" s="94">
        <f t="shared" si="10"/>
        <v>64485</v>
      </c>
      <c r="Y45" s="95">
        <f t="shared" si="11"/>
        <v>101170.89</v>
      </c>
      <c r="Z45" s="96">
        <f t="shared" si="6"/>
        <v>12868.34011701857</v>
      </c>
      <c r="AA45" s="97">
        <f t="shared" si="19"/>
        <v>0</v>
      </c>
      <c r="AB45" s="98">
        <f t="shared" si="13"/>
        <v>0</v>
      </c>
      <c r="AC45" s="98">
        <f t="shared" si="7"/>
        <v>0</v>
      </c>
      <c r="AD45" s="107">
        <f t="shared" si="20"/>
        <v>1.7015799520073933</v>
      </c>
      <c r="AE45" s="101" t="str">
        <f t="shared" si="8"/>
        <v>Кесовогорский</v>
      </c>
    </row>
    <row r="46" spans="1:31" ht="15.75" thickTop="1" x14ac:dyDescent="0.25">
      <c r="A46" s="56" t="s">
        <v>4</v>
      </c>
      <c r="B46" s="56" t="s">
        <v>52</v>
      </c>
      <c r="C46" s="57">
        <v>10661</v>
      </c>
      <c r="D46" s="70" t="s">
        <v>18</v>
      </c>
      <c r="E46" s="57">
        <v>177493</v>
      </c>
      <c r="F46" s="58">
        <v>407</v>
      </c>
      <c r="G46" s="58">
        <v>0</v>
      </c>
      <c r="H46" s="59">
        <v>0</v>
      </c>
      <c r="I46" s="60">
        <f t="shared" si="0"/>
        <v>26562.899999999998</v>
      </c>
      <c r="J46" s="61">
        <v>4172</v>
      </c>
      <c r="K46" s="60">
        <f t="shared" si="1"/>
        <v>4172</v>
      </c>
      <c r="L46" s="57">
        <v>0</v>
      </c>
      <c r="M46" s="59">
        <v>0</v>
      </c>
      <c r="N46" s="60">
        <f t="shared" si="2"/>
        <v>0</v>
      </c>
      <c r="O46" s="61">
        <v>597</v>
      </c>
      <c r="P46" s="60">
        <f t="shared" si="3"/>
        <v>597</v>
      </c>
      <c r="Q46" s="61">
        <v>722</v>
      </c>
      <c r="R46" s="60">
        <f t="shared" si="4"/>
        <v>722</v>
      </c>
      <c r="S46" s="61">
        <v>0</v>
      </c>
      <c r="T46" s="60">
        <f t="shared" si="5"/>
        <v>0</v>
      </c>
      <c r="U46" s="60">
        <f t="shared" si="9"/>
        <v>32053.899999999998</v>
      </c>
      <c r="V46" s="57">
        <v>22031</v>
      </c>
      <c r="W46" s="58">
        <v>0</v>
      </c>
      <c r="X46" s="62">
        <f t="shared" si="10"/>
        <v>22031</v>
      </c>
      <c r="Y46" s="63">
        <f t="shared" si="11"/>
        <v>54084.899999999994</v>
      </c>
      <c r="Z46" s="64">
        <f t="shared" si="6"/>
        <v>5073.1544883219203</v>
      </c>
      <c r="AA46" s="65">
        <f>IF(Z46=MIN($Z$46:$Z$47),Z46,0)</f>
        <v>5073.1544883219203</v>
      </c>
      <c r="AB46" s="66">
        <f t="shared" si="13"/>
        <v>5073.1544883219203</v>
      </c>
      <c r="AC46" s="66">
        <f t="shared" si="7"/>
        <v>5276.080667854797</v>
      </c>
      <c r="AD46" s="105">
        <f>$AC$46/$AB$50</f>
        <v>0.73542588376800688</v>
      </c>
      <c r="AE46" s="69" t="str">
        <f t="shared" si="8"/>
        <v>ЗАТО Озерный</v>
      </c>
    </row>
    <row r="47" spans="1:31" x14ac:dyDescent="0.25">
      <c r="A47" s="17" t="s">
        <v>4</v>
      </c>
      <c r="B47" s="17" t="s">
        <v>53</v>
      </c>
      <c r="C47" s="18">
        <v>2137</v>
      </c>
      <c r="D47" s="23" t="s">
        <v>18</v>
      </c>
      <c r="E47" s="18">
        <v>84513</v>
      </c>
      <c r="F47" s="19">
        <v>9</v>
      </c>
      <c r="G47" s="19">
        <v>0</v>
      </c>
      <c r="H47" s="20">
        <v>0</v>
      </c>
      <c r="I47" s="53">
        <f t="shared" si="0"/>
        <v>12675.6</v>
      </c>
      <c r="J47" s="22">
        <v>272</v>
      </c>
      <c r="K47" s="53">
        <f t="shared" si="1"/>
        <v>272</v>
      </c>
      <c r="L47" s="18">
        <v>0</v>
      </c>
      <c r="M47" s="20">
        <v>0</v>
      </c>
      <c r="N47" s="53">
        <f t="shared" si="2"/>
        <v>0</v>
      </c>
      <c r="O47" s="22">
        <v>0</v>
      </c>
      <c r="P47" s="53">
        <f t="shared" si="3"/>
        <v>0</v>
      </c>
      <c r="Q47" s="22">
        <v>103</v>
      </c>
      <c r="R47" s="53">
        <f t="shared" si="4"/>
        <v>103</v>
      </c>
      <c r="S47" s="22">
        <v>9</v>
      </c>
      <c r="T47" s="53">
        <f t="shared" si="5"/>
        <v>9</v>
      </c>
      <c r="U47" s="53">
        <f t="shared" si="9"/>
        <v>13059.6</v>
      </c>
      <c r="V47" s="18">
        <v>0</v>
      </c>
      <c r="W47" s="19">
        <v>0</v>
      </c>
      <c r="X47" s="55">
        <f t="shared" si="10"/>
        <v>0</v>
      </c>
      <c r="Y47" s="21">
        <f t="shared" si="11"/>
        <v>13059.6</v>
      </c>
      <c r="Z47" s="38">
        <f t="shared" si="6"/>
        <v>6111.1839026672906</v>
      </c>
      <c r="AA47" s="48">
        <f>IF(Z47=MIN($Z$46:$Z$47),Z47,0)</f>
        <v>0</v>
      </c>
      <c r="AB47" s="47">
        <f t="shared" si="13"/>
        <v>0</v>
      </c>
      <c r="AC47" s="47">
        <f t="shared" si="7"/>
        <v>0</v>
      </c>
      <c r="AD47" s="108">
        <f>$AC$46/$AB$50</f>
        <v>0.73542588376800688</v>
      </c>
      <c r="AE47" s="24" t="str">
        <f t="shared" si="8"/>
        <v>ЗАТО Солнечный</v>
      </c>
    </row>
    <row r="48" spans="1:31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5:29" x14ac:dyDescent="0.25">
      <c r="E49" s="122" t="s">
        <v>54</v>
      </c>
      <c r="F49" s="124" t="s">
        <v>55</v>
      </c>
      <c r="G49" s="125"/>
      <c r="H49" s="125"/>
      <c r="I49" s="126"/>
      <c r="J49" s="127" t="s">
        <v>56</v>
      </c>
      <c r="K49" s="128"/>
      <c r="V49" s="129" t="s">
        <v>96</v>
      </c>
      <c r="W49" s="129"/>
      <c r="X49" s="129"/>
      <c r="Y49" s="129"/>
      <c r="Z49" s="129"/>
      <c r="AA49" s="129"/>
      <c r="AB49" s="109">
        <v>1.04</v>
      </c>
      <c r="AC49" s="103"/>
    </row>
    <row r="50" spans="5:29" ht="28.15" customHeight="1" x14ac:dyDescent="0.25">
      <c r="E50" s="123"/>
      <c r="F50" s="25" t="s">
        <v>4</v>
      </c>
      <c r="G50" s="25" t="s">
        <v>57</v>
      </c>
      <c r="H50" s="25" t="s">
        <v>58</v>
      </c>
      <c r="I50" s="26" t="s">
        <v>15</v>
      </c>
      <c r="J50" s="27" t="s">
        <v>4</v>
      </c>
      <c r="K50" s="26" t="s">
        <v>15</v>
      </c>
      <c r="V50" s="129" t="s">
        <v>97</v>
      </c>
      <c r="W50" s="129"/>
      <c r="X50" s="129"/>
      <c r="Y50" s="129"/>
      <c r="Z50" s="129"/>
      <c r="AA50" s="129"/>
      <c r="AB50" s="110">
        <f>AVERAGE(AC5,AC7,AC12,AC20,AC26,AC38,AC46)</f>
        <v>7174.184080688623</v>
      </c>
      <c r="AC50" s="102"/>
    </row>
    <row r="51" spans="5:29" ht="30" x14ac:dyDescent="0.25">
      <c r="E51" s="28" t="s">
        <v>59</v>
      </c>
      <c r="F51" s="29">
        <v>0.15</v>
      </c>
      <c r="G51" s="29">
        <v>0.13</v>
      </c>
      <c r="H51" s="29">
        <v>0.05</v>
      </c>
      <c r="I51" s="30"/>
      <c r="J51" s="31">
        <v>0</v>
      </c>
      <c r="K51" s="30">
        <v>0.2</v>
      </c>
    </row>
    <row r="52" spans="5:29" ht="30" x14ac:dyDescent="0.25">
      <c r="E52" s="28" t="s">
        <v>60</v>
      </c>
      <c r="F52" s="29"/>
      <c r="G52" s="29"/>
      <c r="H52" s="29"/>
      <c r="I52" s="30"/>
      <c r="J52" s="31">
        <v>0</v>
      </c>
      <c r="K52" s="30">
        <v>0.1</v>
      </c>
    </row>
    <row r="53" spans="5:29" x14ac:dyDescent="0.25">
      <c r="E53" s="28" t="s">
        <v>61</v>
      </c>
      <c r="F53" s="29">
        <v>1</v>
      </c>
      <c r="G53" s="29"/>
      <c r="H53" s="29"/>
      <c r="I53" s="30">
        <v>1</v>
      </c>
      <c r="J53" s="31"/>
      <c r="K53" s="30"/>
    </row>
    <row r="54" spans="5:29" ht="30" x14ac:dyDescent="0.25">
      <c r="E54" s="28" t="s">
        <v>62</v>
      </c>
      <c r="F54" s="29">
        <v>1</v>
      </c>
      <c r="G54" s="29"/>
      <c r="H54" s="29"/>
      <c r="I54" s="32"/>
      <c r="J54" s="31"/>
      <c r="K54" s="32"/>
    </row>
    <row r="55" spans="5:29" x14ac:dyDescent="0.25">
      <c r="E55" s="28" t="s">
        <v>63</v>
      </c>
      <c r="F55" s="29">
        <v>1</v>
      </c>
      <c r="G55" s="29"/>
      <c r="H55" s="29"/>
      <c r="I55" s="32"/>
      <c r="J55" s="31"/>
      <c r="K55" s="32"/>
    </row>
    <row r="56" spans="5:29" x14ac:dyDescent="0.25">
      <c r="E56" s="28" t="s">
        <v>64</v>
      </c>
      <c r="F56" s="29">
        <v>1</v>
      </c>
      <c r="G56" s="29"/>
      <c r="H56" s="29"/>
      <c r="I56" s="30">
        <v>1</v>
      </c>
      <c r="J56" s="31"/>
      <c r="K56" s="32"/>
    </row>
    <row r="57" spans="5:29" ht="30" x14ac:dyDescent="0.25">
      <c r="E57" s="39" t="s">
        <v>66</v>
      </c>
      <c r="F57" s="40">
        <v>1</v>
      </c>
      <c r="G57" s="42"/>
      <c r="I57" s="30">
        <v>1</v>
      </c>
      <c r="J57" s="41"/>
      <c r="K57" s="16"/>
    </row>
    <row r="58" spans="5:29" x14ac:dyDescent="0.25">
      <c r="E58" s="33" t="s">
        <v>65</v>
      </c>
      <c r="F58" s="34">
        <v>1</v>
      </c>
      <c r="G58" s="34">
        <v>0.7</v>
      </c>
      <c r="H58" s="34">
        <v>0.5</v>
      </c>
      <c r="I58" s="35"/>
      <c r="J58" s="36"/>
      <c r="K58" s="35"/>
    </row>
  </sheetData>
  <sortState ref="A7:AL48">
    <sortCondition ref="AB6:AB47"/>
  </sortState>
  <mergeCells count="5">
    <mergeCell ref="E49:E50"/>
    <mergeCell ref="F49:I49"/>
    <mergeCell ref="J49:K49"/>
    <mergeCell ref="V50:AA50"/>
    <mergeCell ref="V49:AA49"/>
  </mergeCells>
  <pageMargins left="0.19685039370078741" right="0.23622047244094491" top="0.19685039370078741" bottom="0.19685039370078741" header="0" footer="0"/>
  <pageSetup paperSize="9" scale="49" fitToWidth="0" orientation="landscape" r:id="rId1"/>
  <colBreaks count="1" manualBreakCount="1">
    <brk id="19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ИБР</vt:lpstr>
      <vt:lpstr>ИБР!Заголовки_для_печати</vt:lpstr>
      <vt:lpstr>ИБР!Область_печати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Ostrikov</dc:creator>
  <cp:lastModifiedBy>Карпухина Оксана</cp:lastModifiedBy>
  <cp:lastPrinted>2017-10-19T08:45:59Z</cp:lastPrinted>
  <dcterms:created xsi:type="dcterms:W3CDTF">2016-11-09T16:07:43Z</dcterms:created>
  <dcterms:modified xsi:type="dcterms:W3CDTF">2017-10-19T08:46:02Z</dcterms:modified>
</cp:coreProperties>
</file>