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Table1!$A$6:$J$33</definedName>
    <definedName name="_xlnm.Print_Titles" localSheetId="0">Table1!$5:$5</definedName>
  </definedNames>
  <calcPr calcId="152511"/>
</workbook>
</file>

<file path=xl/calcChain.xml><?xml version="1.0" encoding="utf-8"?>
<calcChain xmlns="http://schemas.openxmlformats.org/spreadsheetml/2006/main">
  <c r="K7" i="1" l="1"/>
  <c r="L7" i="1"/>
  <c r="K8" i="1"/>
  <c r="L8" i="1"/>
  <c r="K9" i="1"/>
  <c r="K10" i="1"/>
  <c r="L10" i="1"/>
  <c r="K11" i="1"/>
  <c r="K12" i="1"/>
  <c r="K13" i="1"/>
  <c r="L13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K33" i="1"/>
  <c r="K6" i="1"/>
  <c r="H7" i="1"/>
  <c r="I7" i="1"/>
  <c r="H8" i="1"/>
  <c r="I8" i="1"/>
  <c r="H9" i="1"/>
  <c r="H10" i="1"/>
  <c r="I10" i="1"/>
  <c r="H11" i="1"/>
  <c r="H12" i="1"/>
  <c r="H13" i="1"/>
  <c r="I13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H33" i="1"/>
  <c r="H6" i="1"/>
  <c r="E7" i="1"/>
  <c r="F7" i="1"/>
  <c r="E8" i="1"/>
  <c r="F8" i="1"/>
  <c r="E9" i="1"/>
  <c r="E10" i="1"/>
  <c r="F10" i="1"/>
  <c r="E11" i="1"/>
  <c r="E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E33" i="1"/>
  <c r="E6" i="1"/>
  <c r="B6" i="1"/>
  <c r="C32" i="1" l="1"/>
  <c r="C33" i="1"/>
  <c r="C12" i="1"/>
  <c r="C11" i="1"/>
  <c r="C9" i="1"/>
  <c r="C6" i="1"/>
  <c r="L6" i="1" l="1"/>
  <c r="I6" i="1"/>
  <c r="F6" i="1"/>
  <c r="L11" i="1"/>
  <c r="I11" i="1"/>
  <c r="F11" i="1"/>
  <c r="L33" i="1"/>
  <c r="I33" i="1"/>
  <c r="F33" i="1"/>
  <c r="L9" i="1"/>
  <c r="I9" i="1"/>
  <c r="F9" i="1"/>
  <c r="L12" i="1"/>
  <c r="I12" i="1"/>
  <c r="F12" i="1"/>
  <c r="L32" i="1"/>
  <c r="I32" i="1"/>
  <c r="F32" i="1"/>
</calcChain>
</file>

<file path=xl/sharedStrings.xml><?xml version="1.0" encoding="utf-8"?>
<sst xmlns="http://schemas.openxmlformats.org/spreadsheetml/2006/main" count="45" uniqueCount="40">
  <si>
    <t>Всего</t>
  </si>
  <si>
    <t>Государственная программа Тверской области "Экономическое развитие и инновационная экономика Тверской области" на 2014 - 2019 годы</t>
  </si>
  <si>
    <t>Государственная программа Тверской области "Государственное управление и гражданское общество Тверской области" на 2014 - 2019 годы</t>
  </si>
  <si>
    <t>Государственная программа Тверской области "Развитие архивного дела в Тверской области" на 2014 - 2019 годы</t>
  </si>
  <si>
    <t>Государственная программа Тверской области "Здравоохранение Тверской области" на 2015 - 2020 годы</t>
  </si>
  <si>
    <t>Государственная программа Тверской области "Развитие промышленного производства и информационных технологий Тверской области" на 2014 - 2019 годы</t>
  </si>
  <si>
    <t>Государственная программа Тверской области "Развитие образования Тверской области" на 2015 - 2020 годы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</si>
  <si>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2015 - 2020 годы</t>
  </si>
  <si>
    <t>Расходы, не включенные в государственные программы Тверской области</t>
  </si>
  <si>
    <t xml:space="preserve">в % </t>
  </si>
  <si>
    <t>в %</t>
  </si>
  <si>
    <t>к факту 
2015</t>
  </si>
  <si>
    <t>к ожидаемой оценке</t>
  </si>
  <si>
    <t xml:space="preserve">Наименование государственной программы Тверской области </t>
  </si>
  <si>
    <t>Государственная программа Тверской области "Комплексная программа по повышению энергетической эффективности региональной экономики и по сокращению энергетических издержек в бюджетном секторе Тверской области"</t>
  </si>
  <si>
    <t xml:space="preserve">Государственная программа Тверской области "Жилищно-коммунальное хозяйство и энергетика Тверской области" </t>
  </si>
  <si>
    <t xml:space="preserve">Государственная программа Тверской области "Развитие транспортного комплекса и дорожного хозяйства Тверской области" </t>
  </si>
  <si>
    <t xml:space="preserve">Государственная программа Тверской области "Культура Тверской области" </t>
  </si>
  <si>
    <t xml:space="preserve">Государственная программа Тверской области "Физическая культура и спорт Тверской области" </t>
  </si>
  <si>
    <t xml:space="preserve">Государственная программа Тверской области "Молодежь Верхневолжья" </t>
  </si>
  <si>
    <t xml:space="preserve">Государственная программа Тверской области "Социальная поддержка и защита населения Тверской области" </t>
  </si>
  <si>
    <t xml:space="preserve">Государственная программа Тверской области "Содействие занятости населения Тверской области" </t>
  </si>
  <si>
    <t xml:space="preserve">Государственная программа Тверской области "Управление имуществом и земельными ресурсами Тверской области, совершенствование системы государственных закупок региона" </t>
  </si>
  <si>
    <t xml:space="preserve">Государственная программа Тверской области "Государственное регулирование цен (тарифов) в Тверской области» </t>
  </si>
  <si>
    <t xml:space="preserve">Государственная программа Тверской области "Обеспечение государственного надзора и контроля в Тверской области" </t>
  </si>
  <si>
    <t>Государственная программа Тверской области "Государственная охрана объектов культурного наследия Тверской области"</t>
  </si>
  <si>
    <t xml:space="preserve">Государственная программа Тверской области "Обеспечение эпизоотического и ветеринарно-санитарного  благополучия на территории Тверской области" </t>
  </si>
  <si>
    <t xml:space="preserve"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</t>
  </si>
  <si>
    <t xml:space="preserve">Государственная программа Тверской области "Управление природными ресурсами и охрана окружающей среды Тверской области" </t>
  </si>
  <si>
    <t xml:space="preserve">Государственная программа Тверской области "Обеспечение правопорядка и безопасности населения Тверской области" </t>
  </si>
  <si>
    <t xml:space="preserve">Государственная программа Тверской области "Лесное хозяйство Тверской области" </t>
  </si>
  <si>
    <t xml:space="preserve">Государственная программа Тверской области "Сельское хозяйство Тверской области" </t>
  </si>
  <si>
    <t xml:space="preserve">Государственная программа Тверской области "Управление общественными финансами и совершенствование региональной налоговой политики" </t>
  </si>
  <si>
    <t xml:space="preserve">тыс. руб. </t>
  </si>
  <si>
    <t>Исполнено
за 2015 год</t>
  </si>
  <si>
    <t>Сведения о расходах областного бюджета Тверской области по государственным программам на 2017 год и плановый период 2018 и 2019 годов в сравнении с ожидаемым исполнением за 2016 год и отчетом за 2015 год</t>
  </si>
  <si>
    <t xml:space="preserve">Ожидаемая 
оценка 
2016 год </t>
  </si>
  <si>
    <t>2017 год
(проект)</t>
  </si>
  <si>
    <t>2018 год
(проект)</t>
  </si>
  <si>
    <t>2019 год
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</si>
</sst>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00" zoomScaleSheetLayoutView="100" workbookViewId="0">
      <selection activeCell="P5" sqref="P5"/>
    </sheetView>
  </sheetViews>
  <sheetFormatPr defaultRowHeight="12.75" x14ac:dyDescent="0.2"/>
  <cols>
    <col min="1" max="1" width="50.6640625" customWidth="1"/>
    <col min="2" max="4" width="19.33203125" bestFit="1" customWidth="1"/>
    <col min="5" max="5" width="12.83203125" style="1" bestFit="1" customWidth="1"/>
    <col min="6" max="6" width="20.6640625" style="1" bestFit="1" customWidth="1"/>
    <col min="7" max="7" width="19.33203125" bestFit="1" customWidth="1"/>
    <col min="8" max="8" width="12.83203125" bestFit="1" customWidth="1"/>
    <col min="9" max="9" width="20.6640625" bestFit="1" customWidth="1"/>
    <col min="10" max="10" width="19.33203125" bestFit="1" customWidth="1"/>
    <col min="11" max="11" width="12.83203125" bestFit="1" customWidth="1"/>
    <col min="12" max="12" width="20.6640625" bestFit="1" customWidth="1"/>
  </cols>
  <sheetData>
    <row r="1" spans="1:12" ht="96.75" customHeight="1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L2" s="5" t="s">
        <v>33</v>
      </c>
    </row>
    <row r="3" spans="1:12" ht="18.75" x14ac:dyDescent="0.2">
      <c r="A3" s="13" t="s">
        <v>13</v>
      </c>
      <c r="B3" s="16" t="s">
        <v>34</v>
      </c>
      <c r="C3" s="16" t="s">
        <v>36</v>
      </c>
      <c r="D3" s="16" t="s">
        <v>37</v>
      </c>
      <c r="E3" s="15" t="s">
        <v>9</v>
      </c>
      <c r="F3" s="15"/>
      <c r="G3" s="16" t="s">
        <v>38</v>
      </c>
      <c r="H3" s="15" t="s">
        <v>10</v>
      </c>
      <c r="I3" s="15"/>
      <c r="J3" s="16" t="s">
        <v>39</v>
      </c>
      <c r="K3" s="15" t="s">
        <v>10</v>
      </c>
      <c r="L3" s="15"/>
    </row>
    <row r="4" spans="1:12" ht="37.5" customHeight="1" x14ac:dyDescent="0.2">
      <c r="A4" s="13"/>
      <c r="B4" s="16"/>
      <c r="C4" s="16"/>
      <c r="D4" s="16"/>
      <c r="E4" s="6" t="s">
        <v>11</v>
      </c>
      <c r="F4" s="6" t="s">
        <v>12</v>
      </c>
      <c r="G4" s="16"/>
      <c r="H4" s="6" t="s">
        <v>11</v>
      </c>
      <c r="I4" s="6" t="s">
        <v>12</v>
      </c>
      <c r="J4" s="16"/>
      <c r="K4" s="6" t="s">
        <v>11</v>
      </c>
      <c r="L4" s="6" t="s">
        <v>12</v>
      </c>
    </row>
    <row r="5" spans="1:12" ht="18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s="4" customFormat="1" ht="18.75" x14ac:dyDescent="0.2">
      <c r="A6" s="8" t="s">
        <v>0</v>
      </c>
      <c r="B6" s="9">
        <f>SUM(B7:B33)</f>
        <v>49832992.700000003</v>
      </c>
      <c r="C6" s="9">
        <f>SUM(C7:C33)</f>
        <v>50234266.099999994</v>
      </c>
      <c r="D6" s="10">
        <v>51883190.100000001</v>
      </c>
      <c r="E6" s="10">
        <f>D6/B6*100</f>
        <v>104.1141366169646</v>
      </c>
      <c r="F6" s="10">
        <f>D6/C6*100</f>
        <v>103.28246857775834</v>
      </c>
      <c r="G6" s="10">
        <v>48433729</v>
      </c>
      <c r="H6" s="10">
        <f>G6/B6*100</f>
        <v>97.192093783281848</v>
      </c>
      <c r="I6" s="10">
        <f>G6/C6*100</f>
        <v>96.415719309174904</v>
      </c>
      <c r="J6" s="10">
        <v>48697317.100000001</v>
      </c>
      <c r="K6" s="10">
        <f>J6/B6*100</f>
        <v>97.72103672994939</v>
      </c>
      <c r="L6" s="10">
        <f>J6/C6*100</f>
        <v>96.940437037657858</v>
      </c>
    </row>
    <row r="7" spans="1:12" s="2" customFormat="1" ht="112.5" x14ac:dyDescent="0.2">
      <c r="A7" s="11" t="s">
        <v>1</v>
      </c>
      <c r="B7" s="12">
        <v>337739.3</v>
      </c>
      <c r="C7" s="12">
        <v>290168.90000000002</v>
      </c>
      <c r="D7" s="12">
        <v>177854.3</v>
      </c>
      <c r="E7" s="12">
        <f t="shared" ref="E7:E33" si="0">D7/B7*100</f>
        <v>52.660232315279863</v>
      </c>
      <c r="F7" s="12">
        <f t="shared" ref="F7:F33" si="1">D7/C7*100</f>
        <v>61.293370860902044</v>
      </c>
      <c r="G7" s="12">
        <v>130354.3</v>
      </c>
      <c r="H7" s="12">
        <f t="shared" ref="H7:H33" si="2">G7/B7*100</f>
        <v>38.596130210490756</v>
      </c>
      <c r="I7" s="12">
        <f t="shared" ref="I7:I33" si="3">G7/C7*100</f>
        <v>44.923594499617295</v>
      </c>
      <c r="J7" s="12">
        <v>97854.3</v>
      </c>
      <c r="K7" s="12">
        <f t="shared" ref="K7:K33" si="4">J7/B7*100</f>
        <v>28.973323507213998</v>
      </c>
      <c r="L7" s="12">
        <f t="shared" ref="L7:L33" si="5">J7/C7*100</f>
        <v>33.723221199790878</v>
      </c>
    </row>
    <row r="8" spans="1:12" s="2" customFormat="1" ht="93.75" x14ac:dyDescent="0.2">
      <c r="A8" s="11" t="s">
        <v>2</v>
      </c>
      <c r="B8" s="12">
        <v>920791.4</v>
      </c>
      <c r="C8" s="12">
        <v>865450.3</v>
      </c>
      <c r="D8" s="12">
        <v>921791.3</v>
      </c>
      <c r="E8" s="12">
        <f t="shared" si="0"/>
        <v>100.10859137042331</v>
      </c>
      <c r="F8" s="12">
        <f t="shared" si="1"/>
        <v>106.51002143046226</v>
      </c>
      <c r="G8" s="12">
        <v>829580.5</v>
      </c>
      <c r="H8" s="12">
        <f t="shared" si="2"/>
        <v>90.094292800736412</v>
      </c>
      <c r="I8" s="12">
        <f t="shared" si="3"/>
        <v>95.855359920725661</v>
      </c>
      <c r="J8" s="12">
        <v>829580.5</v>
      </c>
      <c r="K8" s="12">
        <f t="shared" si="4"/>
        <v>90.094292800736412</v>
      </c>
      <c r="L8" s="12">
        <f t="shared" si="5"/>
        <v>95.855359920725661</v>
      </c>
    </row>
    <row r="9" spans="1:12" s="2" customFormat="1" ht="112.5" x14ac:dyDescent="0.2">
      <c r="A9" s="11" t="s">
        <v>5</v>
      </c>
      <c r="B9" s="12">
        <v>278005</v>
      </c>
      <c r="C9" s="12">
        <f>414512.4-32212</f>
        <v>382300.4</v>
      </c>
      <c r="D9" s="12">
        <v>527090.5</v>
      </c>
      <c r="E9" s="12">
        <f t="shared" si="0"/>
        <v>189.5974892537904</v>
      </c>
      <c r="F9" s="12">
        <f t="shared" si="1"/>
        <v>137.87338438568204</v>
      </c>
      <c r="G9" s="12">
        <v>461571.5</v>
      </c>
      <c r="H9" s="12">
        <f t="shared" si="2"/>
        <v>166.02992751928923</v>
      </c>
      <c r="I9" s="12">
        <f t="shared" si="3"/>
        <v>120.7352908864338</v>
      </c>
      <c r="J9" s="12">
        <v>461562.2</v>
      </c>
      <c r="K9" s="12">
        <f t="shared" si="4"/>
        <v>166.02658225571483</v>
      </c>
      <c r="L9" s="12">
        <f t="shared" si="5"/>
        <v>120.73285824445907</v>
      </c>
    </row>
    <row r="10" spans="1:12" s="2" customFormat="1" ht="75" x14ac:dyDescent="0.2">
      <c r="A10" s="11" t="s">
        <v>3</v>
      </c>
      <c r="B10" s="12">
        <v>33999.300000000003</v>
      </c>
      <c r="C10" s="12">
        <v>35006.400000000001</v>
      </c>
      <c r="D10" s="12">
        <v>35006.400000000001</v>
      </c>
      <c r="E10" s="12">
        <f t="shared" si="0"/>
        <v>102.962119808349</v>
      </c>
      <c r="F10" s="12">
        <f t="shared" si="1"/>
        <v>100</v>
      </c>
      <c r="G10" s="12">
        <v>35006.400000000001</v>
      </c>
      <c r="H10" s="12">
        <f t="shared" si="2"/>
        <v>102.962119808349</v>
      </c>
      <c r="I10" s="12">
        <f t="shared" si="3"/>
        <v>100</v>
      </c>
      <c r="J10" s="12">
        <v>35006.400000000001</v>
      </c>
      <c r="K10" s="12">
        <f t="shared" si="4"/>
        <v>102.962119808349</v>
      </c>
      <c r="L10" s="12">
        <f t="shared" si="5"/>
        <v>100</v>
      </c>
    </row>
    <row r="11" spans="1:12" s="2" customFormat="1" ht="75" x14ac:dyDescent="0.2">
      <c r="A11" s="11" t="s">
        <v>6</v>
      </c>
      <c r="B11" s="12">
        <v>11649766.199999999</v>
      </c>
      <c r="C11" s="12">
        <f>11142496.3-111000</f>
        <v>11031496.300000001</v>
      </c>
      <c r="D11" s="12">
        <v>11704698.4</v>
      </c>
      <c r="E11" s="12">
        <f t="shared" si="0"/>
        <v>100.47153049303257</v>
      </c>
      <c r="F11" s="12">
        <f t="shared" si="1"/>
        <v>106.10254567188677</v>
      </c>
      <c r="G11" s="12">
        <v>11383465.5</v>
      </c>
      <c r="H11" s="12">
        <f t="shared" si="2"/>
        <v>97.714111206798307</v>
      </c>
      <c r="I11" s="12">
        <f t="shared" si="3"/>
        <v>103.19058439968836</v>
      </c>
      <c r="J11" s="12">
        <v>11383465.5</v>
      </c>
      <c r="K11" s="12">
        <f t="shared" si="4"/>
        <v>97.714111206798307</v>
      </c>
      <c r="L11" s="12">
        <f t="shared" si="5"/>
        <v>103.19058439968836</v>
      </c>
    </row>
    <row r="12" spans="1:12" s="2" customFormat="1" ht="168.75" x14ac:dyDescent="0.2">
      <c r="A12" s="11" t="s">
        <v>7</v>
      </c>
      <c r="B12" s="12">
        <v>1165463.7</v>
      </c>
      <c r="C12" s="12">
        <f>1739684.5-192000</f>
        <v>1547684.5</v>
      </c>
      <c r="D12" s="12">
        <v>314989.5</v>
      </c>
      <c r="E12" s="12">
        <f t="shared" si="0"/>
        <v>27.026967892693698</v>
      </c>
      <c r="F12" s="12">
        <f t="shared" si="1"/>
        <v>20.35230694628007</v>
      </c>
      <c r="G12" s="12">
        <v>435403.5</v>
      </c>
      <c r="H12" s="12">
        <f t="shared" si="2"/>
        <v>37.358821214251464</v>
      </c>
      <c r="I12" s="12">
        <f t="shared" si="3"/>
        <v>28.132574823873984</v>
      </c>
      <c r="J12" s="12">
        <v>394567.3</v>
      </c>
      <c r="K12" s="12">
        <f t="shared" si="4"/>
        <v>33.854962621315451</v>
      </c>
      <c r="L12" s="12">
        <f t="shared" si="5"/>
        <v>25.494039644384888</v>
      </c>
    </row>
    <row r="13" spans="1:12" s="2" customFormat="1" ht="75" x14ac:dyDescent="0.2">
      <c r="A13" s="11" t="s">
        <v>4</v>
      </c>
      <c r="B13" s="12">
        <v>10134828.300000001</v>
      </c>
      <c r="C13" s="12">
        <v>10614250</v>
      </c>
      <c r="D13" s="12">
        <v>10207227.1</v>
      </c>
      <c r="E13" s="12">
        <f t="shared" si="0"/>
        <v>100.71435645337968</v>
      </c>
      <c r="F13" s="12">
        <f t="shared" si="1"/>
        <v>96.165316437807661</v>
      </c>
      <c r="G13" s="12">
        <v>10280589.199999999</v>
      </c>
      <c r="H13" s="12">
        <f t="shared" si="2"/>
        <v>101.43821775451292</v>
      </c>
      <c r="I13" s="12">
        <f t="shared" si="3"/>
        <v>96.856482558824226</v>
      </c>
      <c r="J13" s="12">
        <v>10175274.9</v>
      </c>
      <c r="K13" s="12">
        <f t="shared" si="4"/>
        <v>100.39908520206504</v>
      </c>
      <c r="L13" s="12">
        <f t="shared" si="5"/>
        <v>95.864285276868372</v>
      </c>
    </row>
    <row r="14" spans="1:12" s="2" customFormat="1" ht="150" x14ac:dyDescent="0.2">
      <c r="A14" s="11" t="s">
        <v>14</v>
      </c>
      <c r="B14" s="12">
        <v>27376.799999999999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s="2" customFormat="1" ht="75" x14ac:dyDescent="0.2">
      <c r="A15" s="11" t="s">
        <v>15</v>
      </c>
      <c r="B15" s="12">
        <v>669281.30000000005</v>
      </c>
      <c r="C15" s="12">
        <v>492461.7</v>
      </c>
      <c r="D15" s="12">
        <v>327468.59999999998</v>
      </c>
      <c r="E15" s="12">
        <f t="shared" si="0"/>
        <v>48.928395280131085</v>
      </c>
      <c r="F15" s="12">
        <f t="shared" si="1"/>
        <v>66.496257475454428</v>
      </c>
      <c r="G15" s="12">
        <v>321323.7</v>
      </c>
      <c r="H15" s="12">
        <f t="shared" si="2"/>
        <v>48.01026115625821</v>
      </c>
      <c r="I15" s="12">
        <f t="shared" si="3"/>
        <v>65.248465007532559</v>
      </c>
      <c r="J15" s="12">
        <v>318088.40000000002</v>
      </c>
      <c r="K15" s="12">
        <f t="shared" si="4"/>
        <v>47.526862023486984</v>
      </c>
      <c r="L15" s="12">
        <f t="shared" si="5"/>
        <v>64.591500212097714</v>
      </c>
    </row>
    <row r="16" spans="1:12" s="2" customFormat="1" ht="93.75" x14ac:dyDescent="0.2">
      <c r="A16" s="11" t="s">
        <v>16</v>
      </c>
      <c r="B16" s="12">
        <v>4207501.4000000004</v>
      </c>
      <c r="C16" s="12">
        <v>5121825.5</v>
      </c>
      <c r="D16" s="12">
        <v>7223138.2999999998</v>
      </c>
      <c r="E16" s="12">
        <f t="shared" si="0"/>
        <v>171.67286741722768</v>
      </c>
      <c r="F16" s="12">
        <f t="shared" si="1"/>
        <v>141.02663786573751</v>
      </c>
      <c r="G16" s="12">
        <v>5129047.2</v>
      </c>
      <c r="H16" s="12">
        <f t="shared" si="2"/>
        <v>121.90244785182958</v>
      </c>
      <c r="I16" s="12">
        <f t="shared" si="3"/>
        <v>100.14099855608123</v>
      </c>
      <c r="J16" s="12">
        <v>5484071.9000000004</v>
      </c>
      <c r="K16" s="12">
        <f t="shared" si="4"/>
        <v>130.3403464108176</v>
      </c>
      <c r="L16" s="12">
        <f t="shared" si="5"/>
        <v>107.07260331301799</v>
      </c>
    </row>
    <row r="17" spans="1:12" s="2" customFormat="1" ht="56.25" x14ac:dyDescent="0.2">
      <c r="A17" s="11" t="s">
        <v>17</v>
      </c>
      <c r="B17" s="12">
        <v>1082617.8</v>
      </c>
      <c r="C17" s="12">
        <v>904738.3</v>
      </c>
      <c r="D17" s="12">
        <v>926159.4</v>
      </c>
      <c r="E17" s="12">
        <f t="shared" si="0"/>
        <v>85.548140812020634</v>
      </c>
      <c r="F17" s="12">
        <f t="shared" si="1"/>
        <v>102.36765703408378</v>
      </c>
      <c r="G17" s="12">
        <v>921356.7</v>
      </c>
      <c r="H17" s="12">
        <f t="shared" si="2"/>
        <v>85.104521651131165</v>
      </c>
      <c r="I17" s="12">
        <f t="shared" si="3"/>
        <v>101.83681844794235</v>
      </c>
      <c r="J17" s="12">
        <v>948588.3</v>
      </c>
      <c r="K17" s="12">
        <f t="shared" si="4"/>
        <v>87.619869172666469</v>
      </c>
      <c r="L17" s="12">
        <f t="shared" si="5"/>
        <v>104.8467053953613</v>
      </c>
    </row>
    <row r="18" spans="1:12" s="2" customFormat="1" ht="75" x14ac:dyDescent="0.2">
      <c r="A18" s="11" t="s">
        <v>18</v>
      </c>
      <c r="B18" s="12">
        <v>696719</v>
      </c>
      <c r="C18" s="12">
        <v>658060.9</v>
      </c>
      <c r="D18" s="12">
        <v>647635.6</v>
      </c>
      <c r="E18" s="12">
        <f t="shared" si="0"/>
        <v>92.955065097980665</v>
      </c>
      <c r="F18" s="12">
        <f t="shared" si="1"/>
        <v>98.415754529709929</v>
      </c>
      <c r="G18" s="12">
        <v>640074.6</v>
      </c>
      <c r="H18" s="12">
        <f t="shared" si="2"/>
        <v>91.86983561521933</v>
      </c>
      <c r="I18" s="12">
        <f t="shared" si="3"/>
        <v>97.266772725746193</v>
      </c>
      <c r="J18" s="12">
        <v>640074.6</v>
      </c>
      <c r="K18" s="12">
        <f t="shared" si="4"/>
        <v>91.86983561521933</v>
      </c>
      <c r="L18" s="12">
        <f t="shared" si="5"/>
        <v>97.266772725746193</v>
      </c>
    </row>
    <row r="19" spans="1:12" s="2" customFormat="1" ht="56.25" x14ac:dyDescent="0.2">
      <c r="A19" s="11" t="s">
        <v>19</v>
      </c>
      <c r="B19" s="12">
        <v>61668.5</v>
      </c>
      <c r="C19" s="12">
        <v>55160.4</v>
      </c>
      <c r="D19" s="12">
        <v>46153.8</v>
      </c>
      <c r="E19" s="12">
        <f t="shared" si="0"/>
        <v>74.841774974257518</v>
      </c>
      <c r="F19" s="12">
        <f t="shared" si="1"/>
        <v>83.671982074096647</v>
      </c>
      <c r="G19" s="12">
        <v>46153.8</v>
      </c>
      <c r="H19" s="12">
        <f t="shared" si="2"/>
        <v>74.841774974257518</v>
      </c>
      <c r="I19" s="12">
        <f t="shared" si="3"/>
        <v>83.671982074096647</v>
      </c>
      <c r="J19" s="12">
        <v>46153.8</v>
      </c>
      <c r="K19" s="12">
        <f t="shared" si="4"/>
        <v>74.841774974257518</v>
      </c>
      <c r="L19" s="12">
        <f t="shared" si="5"/>
        <v>83.671982074096647</v>
      </c>
    </row>
    <row r="20" spans="1:12" s="2" customFormat="1" ht="75" x14ac:dyDescent="0.2">
      <c r="A20" s="11" t="s">
        <v>20</v>
      </c>
      <c r="B20" s="12">
        <v>8640210.0999999996</v>
      </c>
      <c r="C20" s="12">
        <v>9024679.5</v>
      </c>
      <c r="D20" s="12">
        <v>8637738.3000000007</v>
      </c>
      <c r="E20" s="12">
        <f t="shared" si="0"/>
        <v>99.971391899370616</v>
      </c>
      <c r="F20" s="12">
        <f t="shared" si="1"/>
        <v>95.712410618016975</v>
      </c>
      <c r="G20" s="12">
        <v>8593837.5</v>
      </c>
      <c r="H20" s="12">
        <f t="shared" si="2"/>
        <v>99.463293143762783</v>
      </c>
      <c r="I20" s="12">
        <f t="shared" si="3"/>
        <v>95.225957885817436</v>
      </c>
      <c r="J20" s="12">
        <v>8575413.0999999996</v>
      </c>
      <c r="K20" s="12">
        <f t="shared" si="4"/>
        <v>99.250052958781637</v>
      </c>
      <c r="L20" s="12">
        <f t="shared" si="5"/>
        <v>95.021802159289976</v>
      </c>
    </row>
    <row r="21" spans="1:12" s="2" customFormat="1" ht="75" x14ac:dyDescent="0.2">
      <c r="A21" s="11" t="s">
        <v>21</v>
      </c>
      <c r="B21" s="12">
        <v>686434.9</v>
      </c>
      <c r="C21" s="12">
        <v>599688.1</v>
      </c>
      <c r="D21" s="12">
        <v>591517.30000000005</v>
      </c>
      <c r="E21" s="12">
        <f t="shared" si="0"/>
        <v>86.17238138678556</v>
      </c>
      <c r="F21" s="12">
        <f t="shared" si="1"/>
        <v>98.637491722780567</v>
      </c>
      <c r="G21" s="12">
        <v>592458</v>
      </c>
      <c r="H21" s="12">
        <f t="shared" si="2"/>
        <v>86.30942278721551</v>
      </c>
      <c r="I21" s="12">
        <f t="shared" si="3"/>
        <v>98.79435659970575</v>
      </c>
      <c r="J21" s="12">
        <v>593434</v>
      </c>
      <c r="K21" s="12">
        <f t="shared" si="4"/>
        <v>86.451606700067259</v>
      </c>
      <c r="L21" s="12">
        <f t="shared" si="5"/>
        <v>98.957107869907716</v>
      </c>
    </row>
    <row r="22" spans="1:12" s="2" customFormat="1" ht="112.5" x14ac:dyDescent="0.2">
      <c r="A22" s="11" t="s">
        <v>22</v>
      </c>
      <c r="B22" s="12">
        <v>200288</v>
      </c>
      <c r="C22" s="12">
        <v>138401.5</v>
      </c>
      <c r="D22" s="12">
        <v>119432.8</v>
      </c>
      <c r="E22" s="12">
        <f t="shared" si="0"/>
        <v>59.630532033871233</v>
      </c>
      <c r="F22" s="12">
        <f t="shared" si="1"/>
        <v>86.294440450428638</v>
      </c>
      <c r="G22" s="12">
        <v>118360.3</v>
      </c>
      <c r="H22" s="12">
        <f t="shared" si="2"/>
        <v>59.095053123502161</v>
      </c>
      <c r="I22" s="12">
        <f t="shared" si="3"/>
        <v>85.519521103456256</v>
      </c>
      <c r="J22" s="12">
        <v>118360.3</v>
      </c>
      <c r="K22" s="12">
        <f t="shared" si="4"/>
        <v>59.095053123502161</v>
      </c>
      <c r="L22" s="12">
        <f t="shared" si="5"/>
        <v>85.519521103456256</v>
      </c>
    </row>
    <row r="23" spans="1:12" s="2" customFormat="1" ht="93.75" x14ac:dyDescent="0.2">
      <c r="A23" s="11" t="s">
        <v>23</v>
      </c>
      <c r="B23" s="12">
        <v>42075.6</v>
      </c>
      <c r="C23" s="12">
        <v>45072.3</v>
      </c>
      <c r="D23" s="12">
        <v>40848.300000000003</v>
      </c>
      <c r="E23" s="12">
        <f t="shared" si="0"/>
        <v>97.083107549268462</v>
      </c>
      <c r="F23" s="12">
        <f t="shared" si="1"/>
        <v>90.628390386112983</v>
      </c>
      <c r="G23" s="12">
        <v>40848.300000000003</v>
      </c>
      <c r="H23" s="12">
        <f t="shared" si="2"/>
        <v>97.083107549268462</v>
      </c>
      <c r="I23" s="12">
        <f t="shared" si="3"/>
        <v>90.628390386112983</v>
      </c>
      <c r="J23" s="12">
        <v>40848.300000000003</v>
      </c>
      <c r="K23" s="12">
        <f t="shared" si="4"/>
        <v>97.083107549268462</v>
      </c>
      <c r="L23" s="12">
        <f t="shared" si="5"/>
        <v>90.628390386112983</v>
      </c>
    </row>
    <row r="24" spans="1:12" s="2" customFormat="1" ht="75" x14ac:dyDescent="0.2">
      <c r="A24" s="11" t="s">
        <v>24</v>
      </c>
      <c r="B24" s="12">
        <v>173211.7</v>
      </c>
      <c r="C24" s="12">
        <v>182403.8</v>
      </c>
      <c r="D24" s="12">
        <v>201143.2</v>
      </c>
      <c r="E24" s="12">
        <f t="shared" si="0"/>
        <v>116.12564278279123</v>
      </c>
      <c r="F24" s="12">
        <f t="shared" si="1"/>
        <v>110.2735798267361</v>
      </c>
      <c r="G24" s="12">
        <v>196582.8</v>
      </c>
      <c r="H24" s="12">
        <f t="shared" si="2"/>
        <v>113.49279523265459</v>
      </c>
      <c r="I24" s="12">
        <f t="shared" si="3"/>
        <v>107.77341261530735</v>
      </c>
      <c r="J24" s="12">
        <v>196582.8</v>
      </c>
      <c r="K24" s="12">
        <f t="shared" si="4"/>
        <v>113.49279523265459</v>
      </c>
      <c r="L24" s="12">
        <f t="shared" si="5"/>
        <v>107.77341261530735</v>
      </c>
    </row>
    <row r="25" spans="1:12" s="2" customFormat="1" ht="93.75" x14ac:dyDescent="0.2">
      <c r="A25" s="11" t="s">
        <v>25</v>
      </c>
      <c r="B25" s="12">
        <v>29284.400000000001</v>
      </c>
      <c r="C25" s="12">
        <v>32998.6</v>
      </c>
      <c r="D25" s="12">
        <v>33293.4</v>
      </c>
      <c r="E25" s="12">
        <f t="shared" si="0"/>
        <v>113.6898826679051</v>
      </c>
      <c r="F25" s="12">
        <f t="shared" si="1"/>
        <v>100.89337123393113</v>
      </c>
      <c r="G25" s="12">
        <v>33293.4</v>
      </c>
      <c r="H25" s="12">
        <f t="shared" si="2"/>
        <v>113.6898826679051</v>
      </c>
      <c r="I25" s="12">
        <f t="shared" si="3"/>
        <v>100.89337123393113</v>
      </c>
      <c r="J25" s="12">
        <v>33293.4</v>
      </c>
      <c r="K25" s="12">
        <f t="shared" si="4"/>
        <v>113.6898826679051</v>
      </c>
      <c r="L25" s="12">
        <f t="shared" si="5"/>
        <v>100.89337123393113</v>
      </c>
    </row>
    <row r="26" spans="1:12" s="2" customFormat="1" ht="93.75" x14ac:dyDescent="0.2">
      <c r="A26" s="11" t="s">
        <v>26</v>
      </c>
      <c r="B26" s="12">
        <v>322758.3</v>
      </c>
      <c r="C26" s="12">
        <v>361106.8</v>
      </c>
      <c r="D26" s="12">
        <v>363711.8</v>
      </c>
      <c r="E26" s="12">
        <f t="shared" si="0"/>
        <v>112.68859700896925</v>
      </c>
      <c r="F26" s="12">
        <f t="shared" si="1"/>
        <v>100.72139322770992</v>
      </c>
      <c r="G26" s="12">
        <v>364111.8</v>
      </c>
      <c r="H26" s="12">
        <f t="shared" si="2"/>
        <v>112.81252875603818</v>
      </c>
      <c r="I26" s="12">
        <f t="shared" si="3"/>
        <v>100.83216378090913</v>
      </c>
      <c r="J26" s="12">
        <v>361211.8</v>
      </c>
      <c r="K26" s="12">
        <f t="shared" si="4"/>
        <v>111.91402358978839</v>
      </c>
      <c r="L26" s="12">
        <f t="shared" si="5"/>
        <v>100.0290772702148</v>
      </c>
    </row>
    <row r="27" spans="1:12" s="2" customFormat="1" ht="112.5" x14ac:dyDescent="0.2">
      <c r="A27" s="11" t="s">
        <v>27</v>
      </c>
      <c r="B27" s="12">
        <v>44047.1</v>
      </c>
      <c r="C27" s="12">
        <v>45830.6</v>
      </c>
      <c r="D27" s="12">
        <v>48580</v>
      </c>
      <c r="E27" s="12">
        <f t="shared" si="0"/>
        <v>110.29102937537318</v>
      </c>
      <c r="F27" s="12">
        <f t="shared" si="1"/>
        <v>105.99904867053891</v>
      </c>
      <c r="G27" s="12">
        <v>43580</v>
      </c>
      <c r="H27" s="12">
        <f t="shared" si="2"/>
        <v>98.939544260575616</v>
      </c>
      <c r="I27" s="12">
        <f t="shared" si="3"/>
        <v>95.089307144135148</v>
      </c>
      <c r="J27" s="12">
        <v>43580</v>
      </c>
      <c r="K27" s="12">
        <f t="shared" si="4"/>
        <v>98.939544260575616</v>
      </c>
      <c r="L27" s="12">
        <f t="shared" si="5"/>
        <v>95.089307144135148</v>
      </c>
    </row>
    <row r="28" spans="1:12" s="2" customFormat="1" ht="93.75" x14ac:dyDescent="0.2">
      <c r="A28" s="11" t="s">
        <v>28</v>
      </c>
      <c r="B28" s="12">
        <v>125857.9</v>
      </c>
      <c r="C28" s="12">
        <v>127894.2</v>
      </c>
      <c r="D28" s="12">
        <v>200291.9</v>
      </c>
      <c r="E28" s="12">
        <f t="shared" si="0"/>
        <v>159.14130142009361</v>
      </c>
      <c r="F28" s="12">
        <f t="shared" si="1"/>
        <v>156.6074927557309</v>
      </c>
      <c r="G28" s="12">
        <v>120143.7</v>
      </c>
      <c r="H28" s="12">
        <f t="shared" si="2"/>
        <v>95.459800298590707</v>
      </c>
      <c r="I28" s="12">
        <f t="shared" si="3"/>
        <v>93.939912834202019</v>
      </c>
      <c r="J28" s="12">
        <v>120143.7</v>
      </c>
      <c r="K28" s="12">
        <f t="shared" si="4"/>
        <v>95.459800298590707</v>
      </c>
      <c r="L28" s="12">
        <f t="shared" si="5"/>
        <v>93.939912834202019</v>
      </c>
    </row>
    <row r="29" spans="1:12" s="2" customFormat="1" ht="75" x14ac:dyDescent="0.2">
      <c r="A29" s="11" t="s">
        <v>29</v>
      </c>
      <c r="B29" s="12">
        <v>1047751.7</v>
      </c>
      <c r="C29" s="12">
        <v>1047864.7</v>
      </c>
      <c r="D29" s="12">
        <v>983277.4</v>
      </c>
      <c r="E29" s="12">
        <f t="shared" si="0"/>
        <v>93.846414183818567</v>
      </c>
      <c r="F29" s="12">
        <f t="shared" si="1"/>
        <v>93.836293941383857</v>
      </c>
      <c r="G29" s="12">
        <v>979287.4</v>
      </c>
      <c r="H29" s="12">
        <f t="shared" si="2"/>
        <v>93.465598767341547</v>
      </c>
      <c r="I29" s="12">
        <f t="shared" si="3"/>
        <v>93.455519591412909</v>
      </c>
      <c r="J29" s="12">
        <v>979287.4</v>
      </c>
      <c r="K29" s="12">
        <f t="shared" si="4"/>
        <v>93.465598767341547</v>
      </c>
      <c r="L29" s="12">
        <f t="shared" si="5"/>
        <v>93.455519591412909</v>
      </c>
    </row>
    <row r="30" spans="1:12" s="2" customFormat="1" ht="56.25" x14ac:dyDescent="0.2">
      <c r="A30" s="11" t="s">
        <v>30</v>
      </c>
      <c r="B30" s="12">
        <v>387265.1</v>
      </c>
      <c r="C30" s="12">
        <v>390146.2</v>
      </c>
      <c r="D30" s="12">
        <v>383534</v>
      </c>
      <c r="E30" s="12">
        <f t="shared" si="0"/>
        <v>99.036551447574297</v>
      </c>
      <c r="F30" s="12">
        <f t="shared" si="1"/>
        <v>98.305199435493662</v>
      </c>
      <c r="G30" s="12">
        <v>387690</v>
      </c>
      <c r="H30" s="12">
        <f t="shared" si="2"/>
        <v>100.10971812332173</v>
      </c>
      <c r="I30" s="12">
        <f t="shared" si="3"/>
        <v>99.370441132067924</v>
      </c>
      <c r="J30" s="12">
        <v>392951.4</v>
      </c>
      <c r="K30" s="12">
        <f t="shared" si="4"/>
        <v>101.46832234559737</v>
      </c>
      <c r="L30" s="12">
        <f t="shared" si="5"/>
        <v>100.71901251377049</v>
      </c>
    </row>
    <row r="31" spans="1:12" s="2" customFormat="1" ht="56.25" x14ac:dyDescent="0.2">
      <c r="A31" s="11" t="s">
        <v>31</v>
      </c>
      <c r="B31" s="12">
        <v>1764921.4</v>
      </c>
      <c r="C31" s="12">
        <v>1733282</v>
      </c>
      <c r="D31" s="12">
        <v>1817176.2</v>
      </c>
      <c r="E31" s="12">
        <f t="shared" si="0"/>
        <v>102.96074374756859</v>
      </c>
      <c r="F31" s="12">
        <f t="shared" si="1"/>
        <v>104.8401933441875</v>
      </c>
      <c r="G31" s="12">
        <v>1761279.2</v>
      </c>
      <c r="H31" s="12">
        <f t="shared" si="2"/>
        <v>99.793633869474306</v>
      </c>
      <c r="I31" s="12">
        <f t="shared" si="3"/>
        <v>101.61527091379246</v>
      </c>
      <c r="J31" s="12">
        <v>1723535.7</v>
      </c>
      <c r="K31" s="12">
        <f t="shared" si="4"/>
        <v>97.655096708555973</v>
      </c>
      <c r="L31" s="12">
        <f t="shared" si="5"/>
        <v>99.437696808713184</v>
      </c>
    </row>
    <row r="32" spans="1:12" s="2" customFormat="1" ht="93.75" x14ac:dyDescent="0.2">
      <c r="A32" s="11" t="s">
        <v>32</v>
      </c>
      <c r="B32" s="12">
        <v>4407068.9000000004</v>
      </c>
      <c r="C32" s="12">
        <f>3745562.4-23070.5</f>
        <v>3722491.9</v>
      </c>
      <c r="D32" s="12">
        <v>3879458.4</v>
      </c>
      <c r="E32" s="12">
        <f t="shared" si="0"/>
        <v>88.028085968885122</v>
      </c>
      <c r="F32" s="12">
        <f t="shared" si="1"/>
        <v>104.21670494434119</v>
      </c>
      <c r="G32" s="12">
        <v>3426264.4</v>
      </c>
      <c r="H32" s="12">
        <f t="shared" si="2"/>
        <v>77.744743223778499</v>
      </c>
      <c r="I32" s="12">
        <f t="shared" si="3"/>
        <v>92.042225800410733</v>
      </c>
      <c r="J32" s="12">
        <v>3373022.4</v>
      </c>
      <c r="K32" s="12">
        <f t="shared" si="4"/>
        <v>76.536638671566934</v>
      </c>
      <c r="L32" s="12">
        <f t="shared" si="5"/>
        <v>90.611947335600647</v>
      </c>
    </row>
    <row r="33" spans="1:12" s="2" customFormat="1" ht="56.25" x14ac:dyDescent="0.2">
      <c r="A33" s="11" t="s">
        <v>8</v>
      </c>
      <c r="B33" s="12">
        <v>696059.6</v>
      </c>
      <c r="C33" s="12">
        <f>1075564.2-291761.9</f>
        <v>783802.29999999993</v>
      </c>
      <c r="D33" s="12">
        <v>1523973.9</v>
      </c>
      <c r="E33" s="12">
        <f t="shared" si="0"/>
        <v>218.94301867253895</v>
      </c>
      <c r="F33" s="12">
        <f t="shared" si="1"/>
        <v>194.43345598756216</v>
      </c>
      <c r="G33" s="12">
        <v>1162065.3</v>
      </c>
      <c r="H33" s="12">
        <f t="shared" si="2"/>
        <v>166.94910895561245</v>
      </c>
      <c r="I33" s="12">
        <f t="shared" si="3"/>
        <v>148.26000127838361</v>
      </c>
      <c r="J33" s="12">
        <v>1331364.7</v>
      </c>
      <c r="K33" s="12">
        <f t="shared" si="4"/>
        <v>191.27165259986359</v>
      </c>
      <c r="L33" s="12">
        <f t="shared" si="5"/>
        <v>169.8597592785834</v>
      </c>
    </row>
  </sheetData>
  <mergeCells count="10">
    <mergeCell ref="A3:A4"/>
    <mergeCell ref="A1:L1"/>
    <mergeCell ref="E3:F3"/>
    <mergeCell ref="H3:I3"/>
    <mergeCell ref="K3:L3"/>
    <mergeCell ref="B3:B4"/>
    <mergeCell ref="C3:C4"/>
    <mergeCell ref="D3:D4"/>
    <mergeCell ref="G3:G4"/>
    <mergeCell ref="J3:J4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62" fitToHeight="12" orientation="landscape" r:id="rId1"/>
  <headerFooter differentFirst="1">
    <oddFooter>&amp;L&amp;8&amp;Z&amp;F&amp;R&amp;P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2016-12-02T06:34:04Z</dcterms:modified>
</cp:coreProperties>
</file>