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9630" activeTab="0"/>
  </bookViews>
  <sheets>
    <sheet name="Муниципальные" sheetId="1" r:id="rId1"/>
  </sheets>
  <definedNames>
    <definedName name="_xlnm.Print_Titles" localSheetId="0">'Муниципальные'!$6:$8</definedName>
    <definedName name="_xlnm.Print_Area" localSheetId="0">'Муниципальные'!$A$1:$K$71</definedName>
  </definedNames>
  <calcPr fullCalcOnLoad="1"/>
</workbook>
</file>

<file path=xl/sharedStrings.xml><?xml version="1.0" encoding="utf-8"?>
<sst xmlns="http://schemas.openxmlformats.org/spreadsheetml/2006/main" count="108" uniqueCount="95">
  <si>
    <t xml:space="preserve">Министерство строительства Тверской области </t>
  </si>
  <si>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</si>
  <si>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Годы строительства</t>
  </si>
  <si>
    <t>Мощность</t>
  </si>
  <si>
    <t>ВСЕГО</t>
  </si>
  <si>
    <t>в том числе:</t>
  </si>
  <si>
    <r>
      <t xml:space="preserve"> </t>
    </r>
    <r>
      <rPr>
        <b/>
        <sz val="11"/>
        <rFont val="Times New Roman"/>
        <family val="1"/>
      </rPr>
      <t>ОБРАЗОВАНИЕ</t>
    </r>
  </si>
  <si>
    <t xml:space="preserve"> ЖИЛИЩНО-КОММУНАЛЬНОЕ  ХОЗЯЙСТВО</t>
  </si>
  <si>
    <t>Коммунальное строительство</t>
  </si>
  <si>
    <t xml:space="preserve"> Создание благоприятных условий для развития малоэтажного (индивидуального) жилищного строительства</t>
  </si>
  <si>
    <t>ДОРОЖНОЕ ХОЗЯЙСТВО</t>
  </si>
  <si>
    <t>Министерство транспорта Тверской области</t>
  </si>
  <si>
    <r>
      <t xml:space="preserve">Государственная программа Тверской области «Развитие транспортного комплекса и дорожного хозяйства Тверской области» </t>
    </r>
    <r>
      <rPr>
        <b/>
        <i/>
        <sz val="10"/>
        <rFont val="Times New Roman"/>
        <family val="1"/>
      </rPr>
      <t>на 2013-2018 годы</t>
    </r>
  </si>
  <si>
    <t>Администрация Бологовского района</t>
  </si>
  <si>
    <t>Детский сад г. Бологое</t>
  </si>
  <si>
    <t xml:space="preserve">2007-2015         </t>
  </si>
  <si>
    <t>150 мест</t>
  </si>
  <si>
    <t>Администрация Калининского района</t>
  </si>
  <si>
    <t xml:space="preserve">Строительство здания детского сада на 110 мест по адресу: Тверская область, Калининский район, Щербининское сельское поселение, жд. ст. Чуприяновка, ул. 3-я Мира, д. 16 </t>
  </si>
  <si>
    <t>2013-2015</t>
  </si>
  <si>
    <t>110 мест</t>
  </si>
  <si>
    <t>ФИЗИЧЕСКАЯ КУЛЬТУРА И СПОРТ</t>
  </si>
  <si>
    <t>Государственная программа Тверской области   «Физическая культура и спорт Тверской области» на 2013-2018 годы</t>
  </si>
  <si>
    <t>Строительство, реконструкция муниципальных объектов физкультурно-спортивного назначения</t>
  </si>
  <si>
    <t>Администрация Осташковского района</t>
  </si>
  <si>
    <t>Спортивный центр с универсальным игровым залом, г. Осташков</t>
  </si>
  <si>
    <t>2008-2015</t>
  </si>
  <si>
    <t>1819,93 кв.м</t>
  </si>
  <si>
    <r>
      <t xml:space="preserve">Государственная программа Тверской области «Развитие образования Тверской области» </t>
    </r>
    <r>
      <rPr>
        <b/>
        <i/>
        <sz val="10"/>
        <rFont val="Times New Roman"/>
        <family val="1"/>
      </rPr>
      <t>на 2015-2020 годы</t>
    </r>
  </si>
  <si>
    <t>Государственная программа Тверской области «Создание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области»  на 2015-2020 годы</t>
  </si>
  <si>
    <t>Строительство, реконструкция муниципальных объектов дошкольного  образования</t>
  </si>
  <si>
    <t>Бельский район</t>
  </si>
  <si>
    <t>г. Белый (городское поселение)</t>
  </si>
  <si>
    <t>Реконструкция ул. Октябрьская, ул. Ленина, 
ул. Красногвардейская в г. Белый</t>
  </si>
  <si>
    <t>2012-2015</t>
  </si>
  <si>
    <t>1,39 км</t>
  </si>
  <si>
    <t>Строительство, реконструкция и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автодорог общего пользования</t>
  </si>
  <si>
    <t>Кашинский район</t>
  </si>
  <si>
    <t>Реконструкция автомобильной дороги местного значения Больница им. Калинина-д. Слободка в Верхнетроицком сельском поселении Кашинского района</t>
  </si>
  <si>
    <t>3,883 км</t>
  </si>
  <si>
    <t>Всего</t>
  </si>
  <si>
    <t>Остатки средств федерального бюджета на счетах бюджето-получателей на 01.01.2015</t>
  </si>
  <si>
    <t>Администрация городского округа город Тверь</t>
  </si>
  <si>
    <t>Детский сад, г. Тверь</t>
  </si>
  <si>
    <t>2007-2015</t>
  </si>
  <si>
    <t>110   мест</t>
  </si>
  <si>
    <r>
      <rPr>
        <vertAlign val="superscript"/>
        <sz val="11"/>
        <rFont val="Times New Roman"/>
        <family val="1"/>
      </rPr>
      <t>1</t>
    </r>
    <r>
      <rPr>
        <sz val="12"/>
        <rFont val="Times New Roman"/>
        <family val="1"/>
      </rPr>
      <t xml:space="preserve"> Объекты, не включенные в долгосрочные (федеральные) целевые программы</t>
    </r>
  </si>
  <si>
    <t>Средства 
областного 
бюджета</t>
  </si>
  <si>
    <t>Средства федерального бюджета</t>
  </si>
  <si>
    <t>Администрация Вышневолоцкого района</t>
  </si>
  <si>
    <r>
      <t>2013-2015</t>
    </r>
    <r>
      <rPr>
        <sz val="12"/>
        <color indexed="8"/>
        <rFont val="Times New Roman"/>
        <family val="1"/>
      </rPr>
      <t xml:space="preserve">         </t>
    </r>
  </si>
  <si>
    <t>Администрация Андреапольского района</t>
  </si>
  <si>
    <t xml:space="preserve">Строительство внешних инженерных коммуникаций к объектам жилищной застройки в г. Андреаполь Тверской области      </t>
  </si>
  <si>
    <t>4,4 га</t>
  </si>
  <si>
    <t>Администрация городского поселения город Конаково Конаковского района</t>
  </si>
  <si>
    <t>Комплексная инженерная подготовка площадки к микрорайону «Южный»  под жилую застройку для многодетных семей городского поселения город Конаково</t>
  </si>
  <si>
    <t>2013-2017</t>
  </si>
  <si>
    <t>19 га</t>
  </si>
  <si>
    <t>Комплексная инженерная подготовка площадки под жилищную застройку  на 32 жилых дома в п. Максатиха Тверской области (ПИР)</t>
  </si>
  <si>
    <t>4,2 га</t>
  </si>
  <si>
    <t>Администрация Торжокского района</t>
  </si>
  <si>
    <t>Строительство внешних инженерных коммуникаций к объектам жилищной застройки в д. Дубровка Борисцевского сельского поселения Торжокского района Тверской области (ПИР)</t>
  </si>
  <si>
    <t>2014-2015</t>
  </si>
  <si>
    <t>Администрация Нелидовского района</t>
  </si>
  <si>
    <t>Строительство внешних инженерных коммуникаций к объектам жилой застройки в микрорайоне «Северный» в городе Нелидово Тверской области (ПИР)</t>
  </si>
  <si>
    <t>Администрация Максатихинского района (в рамках осуществления полномочий администрации городского поселения поселок Максатиха)</t>
  </si>
  <si>
    <t>3,362 га</t>
  </si>
  <si>
    <t>2013-2016</t>
  </si>
  <si>
    <t>10,5 га</t>
  </si>
  <si>
    <t>2,0 га</t>
  </si>
  <si>
    <t xml:space="preserve">Комплексная инженерная подготовка площадки под жилую застройку для семей, имеющих трех и более детей, расположенную по адресу: Тверская область, Вышневолоцкий район, Солнечное сельское поселение, пос. Солнечный, ул. Приозерная </t>
  </si>
  <si>
    <t>3 ФЦП «Развитие физической культуры и спорта в Российской Федерации на 2006 - 2015 годы»</t>
  </si>
  <si>
    <r>
      <rPr>
        <sz val="10"/>
        <rFont val="Times New Roman"/>
        <family val="1"/>
      </rPr>
      <t>2</t>
    </r>
    <r>
      <rPr>
        <sz val="12"/>
        <rFont val="Times New Roman"/>
        <family val="1"/>
      </rPr>
      <t xml:space="preserve"> Государственная программа Российской Федерации «Развитие транспортной системы»  подпрограмма «Дорожное хозяйство»  </t>
    </r>
  </si>
  <si>
    <t>Строительство, реконструкция и проектирование автомобильных дорог общего пользования местного значения</t>
  </si>
  <si>
    <t>Газовое хозяйство</t>
  </si>
  <si>
    <t>Министерство топливно-энергетического комплекса и жилищно-коммунального хозяйства Тверской области</t>
  </si>
  <si>
    <t>Государственная программа Тверской области "Жилищно-коммунальное хозяйство и энергетика Тверской области" на 2013 - 2018 годы</t>
  </si>
  <si>
    <t>Развитие системы газоснабжения населенных пунктов Тверской области</t>
  </si>
  <si>
    <t>Объекты по программе ООО "Межрегионгаз" "Газификация регионов Российской Федерации"</t>
  </si>
  <si>
    <t>Администрация Ботовского сельского поселения Осташковского района</t>
  </si>
  <si>
    <t>Прочие объекты газификации</t>
  </si>
  <si>
    <t>Межпоселковый газопровод к д. Угрево Бологовского района Тверской области</t>
  </si>
  <si>
    <t>2,938 км</t>
  </si>
  <si>
    <t>1,748 км</t>
  </si>
  <si>
    <t>2010-2015</t>
  </si>
  <si>
    <t>Внутрипоселковые газовые сети, входящие в зону межпоселкового газопровода г. Осташков - д. Свапуще - д. Березовый Рядок Осташковского района в следующих населенных пунктах: д. Новые Ельцы, д. Заречье (район т/б «Сокол»)</t>
  </si>
  <si>
    <t>Строительство, реконструкция муниципальных объектов общего образования</t>
  </si>
  <si>
    <t>Администрация Старицкого района</t>
  </si>
  <si>
    <t>Средняя школа  на 150 учащихся в д. Степурино Старицкого района с размещением дошкольной группы на 25 мест</t>
  </si>
  <si>
    <t>2008-2016</t>
  </si>
  <si>
    <t>Лимит областного бюджета</t>
  </si>
  <si>
    <t xml:space="preserve"> (тыс. руб.)</t>
  </si>
  <si>
    <t>Кассовое исполнение</t>
  </si>
  <si>
    <t>Адресная инвестиционная программа Тверской области на 2015 год
(в части объектов муниципальной собственности)</t>
  </si>
  <si>
    <r>
      <t xml:space="preserve">Приложение 10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</si>
</sst>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"/>
    <numFmt numFmtId="174" formatCode="#,##0.0_р_.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_-* #,##0.00_р_._-;\-* #,##0.00_р_._-;_-* &quot;-&quot;?_р_._-;_-@_-"/>
    <numFmt numFmtId="186" formatCode="_-* #,##0.0\ _₽_-;\-* #,##0.0\ _₽_-;_-* &quot;-&quot;?\ _₽_-;_-@_-"/>
  </numFmts>
  <fonts count="58">
    <font>
      <sz val="10"/>
      <name val="Arial Cyr"/>
      <family val="0"/>
    </font>
    <font>
      <b/>
      <i/>
      <sz val="11"/>
      <name val="Times New Roman"/>
      <family val="1"/>
    </font>
    <font>
      <sz val="10"/>
      <name val="Helv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i/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53" applyNumberFormat="1" applyFont="1" applyFill="1" applyBorder="1" applyAlignment="1" applyProtection="1">
      <alignment horizontal="left" vertical="top" wrapText="1"/>
      <protection/>
    </xf>
    <xf numFmtId="0" fontId="5" fillId="0" borderId="10" xfId="53" applyNumberFormat="1" applyFont="1" applyFill="1" applyBorder="1" applyAlignment="1" applyProtection="1">
      <alignment horizontal="left" vertical="top" wrapText="1" indent="1"/>
      <protection/>
    </xf>
    <xf numFmtId="0" fontId="5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172" fontId="7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9" fillId="0" borderId="10" xfId="53" applyNumberFormat="1" applyFont="1" applyFill="1" applyBorder="1" applyAlignment="1" applyProtection="1">
      <alignment horizontal="left" vertical="top" wrapText="1"/>
      <protection/>
    </xf>
    <xf numFmtId="172" fontId="1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/>
    </xf>
    <xf numFmtId="172" fontId="5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172" fontId="6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3" applyNumberFormat="1" applyFont="1" applyFill="1" applyBorder="1" applyAlignment="1" applyProtection="1">
      <alignment vertical="center" wrapText="1"/>
      <protection/>
    </xf>
    <xf numFmtId="0" fontId="6" fillId="0" borderId="10" xfId="53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6" fillId="0" borderId="0" xfId="0" applyFont="1" applyAlignment="1">
      <alignment horizontal="right" vertical="top" wrapText="1"/>
    </xf>
    <xf numFmtId="173" fontId="6" fillId="0" borderId="10" xfId="0" applyNumberFormat="1" applyFont="1" applyFill="1" applyBorder="1" applyAlignment="1">
      <alignment horizontal="right" vertical="center" wrapText="1" indent="1"/>
    </xf>
    <xf numFmtId="0" fontId="7" fillId="32" borderId="10" xfId="53" applyNumberFormat="1" applyFont="1" applyFill="1" applyBorder="1" applyAlignment="1" applyProtection="1">
      <alignment vertical="center" wrapText="1"/>
      <protection/>
    </xf>
    <xf numFmtId="172" fontId="5" fillId="32" borderId="10" xfId="61" applyNumberFormat="1" applyFont="1" applyFill="1" applyBorder="1" applyAlignment="1" applyProtection="1">
      <alignment horizontal="right" vertical="center" wrapText="1" indent="1"/>
      <protection/>
    </xf>
    <xf numFmtId="185" fontId="6" fillId="32" borderId="10" xfId="61" applyNumberFormat="1" applyFont="1" applyFill="1" applyBorder="1" applyAlignment="1" applyProtection="1">
      <alignment horizontal="right" vertical="center" wrapText="1" indent="1"/>
      <protection/>
    </xf>
    <xf numFmtId="0" fontId="6" fillId="32" borderId="10" xfId="53" applyNumberFormat="1" applyFont="1" applyFill="1" applyBorder="1" applyAlignment="1" applyProtection="1">
      <alignment vertical="center" wrapText="1"/>
      <protection/>
    </xf>
    <xf numFmtId="0" fontId="6" fillId="32" borderId="10" xfId="53" applyNumberFormat="1" applyFont="1" applyFill="1" applyBorder="1" applyAlignment="1" applyProtection="1">
      <alignment horizontal="center" vertical="center" wrapText="1"/>
      <protection/>
    </xf>
    <xf numFmtId="172" fontId="6" fillId="32" borderId="10" xfId="61" applyNumberFormat="1" applyFont="1" applyFill="1" applyBorder="1" applyAlignment="1" applyProtection="1">
      <alignment horizontal="right" vertical="center" wrapText="1" indent="1"/>
      <protection/>
    </xf>
    <xf numFmtId="0" fontId="2" fillId="32" borderId="10" xfId="0" applyFont="1" applyFill="1" applyBorder="1" applyAlignment="1">
      <alignment/>
    </xf>
    <xf numFmtId="0" fontId="7" fillId="32" borderId="10" xfId="53" applyNumberFormat="1" applyFont="1" applyFill="1" applyBorder="1" applyAlignment="1" applyProtection="1">
      <alignment horizontal="left" vertical="center" wrapText="1"/>
      <protection/>
    </xf>
    <xf numFmtId="0" fontId="6" fillId="32" borderId="10" xfId="53" applyNumberFormat="1" applyFont="1" applyFill="1" applyBorder="1" applyAlignment="1" applyProtection="1">
      <alignment horizontal="left" vertical="center" wrapText="1"/>
      <protection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3" fontId="7" fillId="0" borderId="10" xfId="0" applyNumberFormat="1" applyFont="1" applyFill="1" applyBorder="1" applyAlignment="1">
      <alignment horizontal="right" vertical="center" wrapText="1"/>
    </xf>
    <xf numFmtId="173" fontId="7" fillId="0" borderId="10" xfId="0" applyNumberFormat="1" applyFont="1" applyFill="1" applyBorder="1" applyAlignment="1">
      <alignment horizontal="right" vertical="center" wrapText="1" indent="1"/>
    </xf>
    <xf numFmtId="0" fontId="6" fillId="0" borderId="10" xfId="53" applyNumberFormat="1" applyFont="1" applyFill="1" applyBorder="1" applyAlignment="1" applyProtection="1">
      <alignment horizontal="left" vertical="top" wrapText="1"/>
      <protection/>
    </xf>
    <xf numFmtId="173" fontId="6" fillId="0" borderId="10" xfId="0" applyNumberFormat="1" applyFont="1" applyFill="1" applyBorder="1" applyAlignment="1">
      <alignment horizontal="right" vertical="center" wrapText="1"/>
    </xf>
    <xf numFmtId="173" fontId="1" fillId="0" borderId="10" xfId="53" applyNumberFormat="1" applyFont="1" applyFill="1" applyBorder="1" applyAlignment="1" applyProtection="1">
      <alignment horizontal="right" vertical="center" inden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indent="1"/>
    </xf>
    <xf numFmtId="172" fontId="7" fillId="32" borderId="10" xfId="61" applyNumberFormat="1" applyFont="1" applyFill="1" applyBorder="1" applyAlignment="1" applyProtection="1">
      <alignment horizontal="right" vertical="center" wrapText="1" indent="1"/>
      <protection/>
    </xf>
    <xf numFmtId="173" fontId="57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172" fontId="1" fillId="32" borderId="10" xfId="61" applyNumberFormat="1" applyFont="1" applyFill="1" applyBorder="1" applyAlignment="1" applyProtection="1">
      <alignment horizontal="right" vertical="center" wrapText="1" indent="1"/>
      <protection/>
    </xf>
    <xf numFmtId="0" fontId="0" fillId="32" borderId="0" xfId="0" applyFill="1" applyAlignment="1">
      <alignment/>
    </xf>
    <xf numFmtId="173" fontId="5" fillId="0" borderId="10" xfId="53" applyNumberFormat="1" applyFont="1" applyFill="1" applyBorder="1" applyAlignment="1" applyProtection="1">
      <alignment horizontal="right" vertical="center" indent="1"/>
      <protection/>
    </xf>
    <xf numFmtId="0" fontId="5" fillId="32" borderId="10" xfId="53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Alignment="1">
      <alignment horizontal="right"/>
    </xf>
    <xf numFmtId="17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0" fillId="0" borderId="10" xfId="53" applyNumberFormat="1" applyFont="1" applyFill="1" applyBorder="1" applyAlignment="1" applyProtection="1">
      <alignment horizontal="center" vertical="top" wrapText="1"/>
      <protection/>
    </xf>
    <xf numFmtId="185" fontId="6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7" fillId="0" borderId="0" xfId="53" applyNumberFormat="1" applyFont="1" applyFill="1" applyBorder="1" applyAlignment="1" applyProtection="1">
      <alignment horizontal="left" vertical="center" wrapText="1"/>
      <protection/>
    </xf>
    <xf numFmtId="0" fontId="20" fillId="33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3" fontId="6" fillId="0" borderId="10" xfId="53" applyNumberFormat="1" applyFont="1" applyFill="1" applyBorder="1" applyAlignment="1" applyProtection="1">
      <alignment horizontal="right" vertical="center" inden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(2-е чтение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67</xdr:row>
      <xdr:rowOff>0</xdr:rowOff>
    </xdr:from>
    <xdr:ext cx="28575" cy="295275"/>
    <xdr:sp>
      <xdr:nvSpPr>
        <xdr:cNvPr id="1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2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3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4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5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6" name="Text Box 6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7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8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9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10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11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12" name="Text Box 6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13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14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15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16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17" name="Text Box 97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67</xdr:row>
      <xdr:rowOff>0</xdr:rowOff>
    </xdr:from>
    <xdr:ext cx="28575" cy="295275"/>
    <xdr:sp>
      <xdr:nvSpPr>
        <xdr:cNvPr id="18" name="Text Box 6"/>
        <xdr:cNvSpPr txBox="1">
          <a:spLocks noChangeArrowheads="1"/>
        </xdr:cNvSpPr>
      </xdr:nvSpPr>
      <xdr:spPr>
        <a:xfrm>
          <a:off x="542925" y="28146375"/>
          <a:ext cx="28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19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20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21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22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23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24" name="Text Box 6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25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26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27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28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29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30" name="Text Box 6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31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32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33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34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35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36" name="Text Box 6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37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38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39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40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41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42" name="Text Box 6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43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44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45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46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47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48" name="Text Box 6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49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50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51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52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53" name="Text Box 97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590550</xdr:colOff>
      <xdr:row>64</xdr:row>
      <xdr:rowOff>0</xdr:rowOff>
    </xdr:from>
    <xdr:ext cx="19050" cy="314325"/>
    <xdr:sp>
      <xdr:nvSpPr>
        <xdr:cNvPr id="54" name="Text Box 6"/>
        <xdr:cNvSpPr txBox="1">
          <a:spLocks noChangeArrowheads="1"/>
        </xdr:cNvSpPr>
      </xdr:nvSpPr>
      <xdr:spPr>
        <a:xfrm>
          <a:off x="590550" y="2634615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5</xdr:col>
      <xdr:colOff>1133475</xdr:colOff>
      <xdr:row>15</xdr:row>
      <xdr:rowOff>38100</xdr:rowOff>
    </xdr:from>
    <xdr:ext cx="133350" cy="152400"/>
    <xdr:sp>
      <xdr:nvSpPr>
        <xdr:cNvPr id="55" name="Text Box 1210"/>
        <xdr:cNvSpPr txBox="1">
          <a:spLocks noChangeArrowheads="1"/>
        </xdr:cNvSpPr>
      </xdr:nvSpPr>
      <xdr:spPr>
        <a:xfrm>
          <a:off x="10391775" y="55054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5</xdr:col>
      <xdr:colOff>1085850</xdr:colOff>
      <xdr:row>19</xdr:row>
      <xdr:rowOff>152400</xdr:rowOff>
    </xdr:from>
    <xdr:ext cx="133350" cy="114300"/>
    <xdr:sp>
      <xdr:nvSpPr>
        <xdr:cNvPr id="56" name="Text Box 1210"/>
        <xdr:cNvSpPr txBox="1">
          <a:spLocks noChangeArrowheads="1"/>
        </xdr:cNvSpPr>
      </xdr:nvSpPr>
      <xdr:spPr>
        <a:xfrm>
          <a:off x="10344150" y="68675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4</xdr:col>
      <xdr:colOff>1295400</xdr:colOff>
      <xdr:row>19</xdr:row>
      <xdr:rowOff>114300</xdr:rowOff>
    </xdr:from>
    <xdr:ext cx="133350" cy="114300"/>
    <xdr:sp>
      <xdr:nvSpPr>
        <xdr:cNvPr id="57" name="Text Box 1210"/>
        <xdr:cNvSpPr txBox="1">
          <a:spLocks noChangeArrowheads="1"/>
        </xdr:cNvSpPr>
      </xdr:nvSpPr>
      <xdr:spPr>
        <a:xfrm>
          <a:off x="9258300" y="6829425"/>
          <a:ext cx="1333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58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59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60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61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62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63" name="Text Box 6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64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65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66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67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68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69" name="Text Box 6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70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71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72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73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74" name="Text Box 97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533400</xdr:colOff>
      <xdr:row>67</xdr:row>
      <xdr:rowOff>0</xdr:rowOff>
    </xdr:from>
    <xdr:ext cx="19050" cy="295275"/>
    <xdr:sp>
      <xdr:nvSpPr>
        <xdr:cNvPr id="75" name="Text Box 6"/>
        <xdr:cNvSpPr txBox="1">
          <a:spLocks noChangeArrowheads="1"/>
        </xdr:cNvSpPr>
      </xdr:nvSpPr>
      <xdr:spPr>
        <a:xfrm>
          <a:off x="533400" y="2814637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76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77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78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79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80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81" name="Text Box 6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82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83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84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85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86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87" name="Text Box 6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88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89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90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91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92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93" name="Text Box 6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94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95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96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97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98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99" name="Text Box 6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100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101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102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103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104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105" name="Text Box 6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106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107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108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109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110" name="Text Box 97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64</xdr:row>
      <xdr:rowOff>0</xdr:rowOff>
    </xdr:from>
    <xdr:ext cx="28575" cy="314325"/>
    <xdr:sp>
      <xdr:nvSpPr>
        <xdr:cNvPr id="111" name="Text Box 6"/>
        <xdr:cNvSpPr txBox="1">
          <a:spLocks noChangeArrowheads="1"/>
        </xdr:cNvSpPr>
      </xdr:nvSpPr>
      <xdr:spPr>
        <a:xfrm>
          <a:off x="542925" y="2634615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5</xdr:col>
      <xdr:colOff>1266825</xdr:colOff>
      <xdr:row>57</xdr:row>
      <xdr:rowOff>0</xdr:rowOff>
    </xdr:from>
    <xdr:ext cx="190500" cy="142875"/>
    <xdr:sp>
      <xdr:nvSpPr>
        <xdr:cNvPr id="112" name="Text Box 1210"/>
        <xdr:cNvSpPr txBox="1">
          <a:spLocks noChangeArrowheads="1"/>
        </xdr:cNvSpPr>
      </xdr:nvSpPr>
      <xdr:spPr>
        <a:xfrm>
          <a:off x="10525125" y="238696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5</xdr:col>
      <xdr:colOff>1133475</xdr:colOff>
      <xdr:row>57</xdr:row>
      <xdr:rowOff>76200</xdr:rowOff>
    </xdr:from>
    <xdr:ext cx="133350" cy="38100"/>
    <xdr:sp>
      <xdr:nvSpPr>
        <xdr:cNvPr id="113" name="Text Box 1210"/>
        <xdr:cNvSpPr txBox="1">
          <a:spLocks noChangeArrowheads="1"/>
        </xdr:cNvSpPr>
      </xdr:nvSpPr>
      <xdr:spPr>
        <a:xfrm flipH="1">
          <a:off x="10391775" y="23945850"/>
          <a:ext cx="1333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5</xdr:col>
      <xdr:colOff>400050</xdr:colOff>
      <xdr:row>57</xdr:row>
      <xdr:rowOff>66675</xdr:rowOff>
    </xdr:from>
    <xdr:ext cx="57150" cy="104775"/>
    <xdr:sp>
      <xdr:nvSpPr>
        <xdr:cNvPr id="114" name="Text Box 1210"/>
        <xdr:cNvSpPr txBox="1">
          <a:spLocks noChangeArrowheads="1"/>
        </xdr:cNvSpPr>
      </xdr:nvSpPr>
      <xdr:spPr>
        <a:xfrm>
          <a:off x="9658350" y="23936325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1123950</xdr:colOff>
      <xdr:row>63</xdr:row>
      <xdr:rowOff>0</xdr:rowOff>
    </xdr:from>
    <xdr:ext cx="228600" cy="152400"/>
    <xdr:sp>
      <xdr:nvSpPr>
        <xdr:cNvPr id="115" name="Text Box 1210"/>
        <xdr:cNvSpPr txBox="1">
          <a:spLocks noChangeArrowheads="1"/>
        </xdr:cNvSpPr>
      </xdr:nvSpPr>
      <xdr:spPr>
        <a:xfrm>
          <a:off x="9086850" y="2596515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4</xdr:col>
      <xdr:colOff>1114425</xdr:colOff>
      <xdr:row>66</xdr:row>
      <xdr:rowOff>114300</xdr:rowOff>
    </xdr:from>
    <xdr:ext cx="190500" cy="190500"/>
    <xdr:sp>
      <xdr:nvSpPr>
        <xdr:cNvPr id="116" name="Text Box 1210"/>
        <xdr:cNvSpPr txBox="1">
          <a:spLocks noChangeArrowheads="1"/>
        </xdr:cNvSpPr>
      </xdr:nvSpPr>
      <xdr:spPr>
        <a:xfrm>
          <a:off x="9077325" y="27679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17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18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19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20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21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22" name="Text Box 6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23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24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25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26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27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28" name="Text Box 6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29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30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31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32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33" name="Text Box 97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68</xdr:row>
      <xdr:rowOff>0</xdr:rowOff>
    </xdr:from>
    <xdr:ext cx="28575" cy="314325"/>
    <xdr:sp>
      <xdr:nvSpPr>
        <xdr:cNvPr id="134" name="Text Box 6"/>
        <xdr:cNvSpPr txBox="1">
          <a:spLocks noChangeArrowheads="1"/>
        </xdr:cNvSpPr>
      </xdr:nvSpPr>
      <xdr:spPr>
        <a:xfrm>
          <a:off x="542925" y="282987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1152525</xdr:colOff>
      <xdr:row>28</xdr:row>
      <xdr:rowOff>38100</xdr:rowOff>
    </xdr:from>
    <xdr:ext cx="238125" cy="180975"/>
    <xdr:sp>
      <xdr:nvSpPr>
        <xdr:cNvPr id="135" name="Text Box 1210"/>
        <xdr:cNvSpPr txBox="1">
          <a:spLocks noChangeArrowheads="1"/>
        </xdr:cNvSpPr>
      </xdr:nvSpPr>
      <xdr:spPr>
        <a:xfrm>
          <a:off x="9115425" y="10744200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36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37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38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39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40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41" name="Text Box 6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42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43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44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45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46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47" name="Text Box 6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48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49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50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51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52" name="Text Box 97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542925</xdr:colOff>
      <xdr:row>69</xdr:row>
      <xdr:rowOff>0</xdr:rowOff>
    </xdr:from>
    <xdr:ext cx="28575" cy="314325"/>
    <xdr:sp>
      <xdr:nvSpPr>
        <xdr:cNvPr id="153" name="Text Box 6"/>
        <xdr:cNvSpPr txBox="1">
          <a:spLocks noChangeArrowheads="1"/>
        </xdr:cNvSpPr>
      </xdr:nvSpPr>
      <xdr:spPr>
        <a:xfrm>
          <a:off x="542925" y="28527375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9525</xdr:colOff>
      <xdr:row>63</xdr:row>
      <xdr:rowOff>28575</xdr:rowOff>
    </xdr:from>
    <xdr:ext cx="161925" cy="161925"/>
    <xdr:sp>
      <xdr:nvSpPr>
        <xdr:cNvPr id="154" name="Text Box 1210"/>
        <xdr:cNvSpPr txBox="1">
          <a:spLocks noChangeArrowheads="1"/>
        </xdr:cNvSpPr>
      </xdr:nvSpPr>
      <xdr:spPr>
        <a:xfrm>
          <a:off x="7972425" y="25993725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9</xdr:col>
      <xdr:colOff>1266825</xdr:colOff>
      <xdr:row>57</xdr:row>
      <xdr:rowOff>0</xdr:rowOff>
    </xdr:from>
    <xdr:ext cx="228600" cy="142875"/>
    <xdr:sp>
      <xdr:nvSpPr>
        <xdr:cNvPr id="155" name="Text Box 1210"/>
        <xdr:cNvSpPr txBox="1">
          <a:spLocks noChangeArrowheads="1"/>
        </xdr:cNvSpPr>
      </xdr:nvSpPr>
      <xdr:spPr>
        <a:xfrm>
          <a:off x="15706725" y="238696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9</xdr:col>
      <xdr:colOff>1133475</xdr:colOff>
      <xdr:row>57</xdr:row>
      <xdr:rowOff>76200</xdr:rowOff>
    </xdr:from>
    <xdr:ext cx="142875" cy="38100"/>
    <xdr:sp>
      <xdr:nvSpPr>
        <xdr:cNvPr id="156" name="Text Box 1210"/>
        <xdr:cNvSpPr txBox="1">
          <a:spLocks noChangeArrowheads="1"/>
        </xdr:cNvSpPr>
      </xdr:nvSpPr>
      <xdr:spPr>
        <a:xfrm flipH="1">
          <a:off x="15573375" y="239458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9</xdr:col>
      <xdr:colOff>400050</xdr:colOff>
      <xdr:row>57</xdr:row>
      <xdr:rowOff>66675</xdr:rowOff>
    </xdr:from>
    <xdr:ext cx="57150" cy="104775"/>
    <xdr:sp>
      <xdr:nvSpPr>
        <xdr:cNvPr id="157" name="Text Box 1210"/>
        <xdr:cNvSpPr txBox="1">
          <a:spLocks noChangeArrowheads="1"/>
        </xdr:cNvSpPr>
      </xdr:nvSpPr>
      <xdr:spPr>
        <a:xfrm>
          <a:off x="14839950" y="23936325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9</xdr:col>
      <xdr:colOff>1266825</xdr:colOff>
      <xdr:row>57</xdr:row>
      <xdr:rowOff>0</xdr:rowOff>
    </xdr:from>
    <xdr:ext cx="228600" cy="142875"/>
    <xdr:sp>
      <xdr:nvSpPr>
        <xdr:cNvPr id="158" name="Text Box 1210"/>
        <xdr:cNvSpPr txBox="1">
          <a:spLocks noChangeArrowheads="1"/>
        </xdr:cNvSpPr>
      </xdr:nvSpPr>
      <xdr:spPr>
        <a:xfrm>
          <a:off x="15706725" y="2386965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9</xdr:col>
      <xdr:colOff>1133475</xdr:colOff>
      <xdr:row>57</xdr:row>
      <xdr:rowOff>76200</xdr:rowOff>
    </xdr:from>
    <xdr:ext cx="142875" cy="38100"/>
    <xdr:sp>
      <xdr:nvSpPr>
        <xdr:cNvPr id="159" name="Text Box 1210"/>
        <xdr:cNvSpPr txBox="1">
          <a:spLocks noChangeArrowheads="1"/>
        </xdr:cNvSpPr>
      </xdr:nvSpPr>
      <xdr:spPr>
        <a:xfrm flipH="1">
          <a:off x="15573375" y="23945850"/>
          <a:ext cx="1428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9</xdr:col>
      <xdr:colOff>400050</xdr:colOff>
      <xdr:row>57</xdr:row>
      <xdr:rowOff>66675</xdr:rowOff>
    </xdr:from>
    <xdr:ext cx="57150" cy="104775"/>
    <xdr:sp>
      <xdr:nvSpPr>
        <xdr:cNvPr id="160" name="Text Box 1210"/>
        <xdr:cNvSpPr txBox="1">
          <a:spLocks noChangeArrowheads="1"/>
        </xdr:cNvSpPr>
      </xdr:nvSpPr>
      <xdr:spPr>
        <a:xfrm>
          <a:off x="14839950" y="23936325"/>
          <a:ext cx="571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8</xdr:col>
      <xdr:colOff>1123950</xdr:colOff>
      <xdr:row>63</xdr:row>
      <xdr:rowOff>0</xdr:rowOff>
    </xdr:from>
    <xdr:ext cx="228600" cy="152400"/>
    <xdr:sp>
      <xdr:nvSpPr>
        <xdr:cNvPr id="161" name="Text Box 1210"/>
        <xdr:cNvSpPr txBox="1">
          <a:spLocks noChangeArrowheads="1"/>
        </xdr:cNvSpPr>
      </xdr:nvSpPr>
      <xdr:spPr>
        <a:xfrm>
          <a:off x="14268450" y="2596515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9</xdr:col>
      <xdr:colOff>1133475</xdr:colOff>
      <xdr:row>15</xdr:row>
      <xdr:rowOff>28575</xdr:rowOff>
    </xdr:from>
    <xdr:ext cx="180975" cy="209550"/>
    <xdr:sp>
      <xdr:nvSpPr>
        <xdr:cNvPr id="162" name="Text Box 1210"/>
        <xdr:cNvSpPr txBox="1">
          <a:spLocks noChangeArrowheads="1"/>
        </xdr:cNvSpPr>
      </xdr:nvSpPr>
      <xdr:spPr>
        <a:xfrm>
          <a:off x="15573375" y="54959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8</xdr:col>
      <xdr:colOff>885825</xdr:colOff>
      <xdr:row>19</xdr:row>
      <xdr:rowOff>104775</xdr:rowOff>
    </xdr:from>
    <xdr:ext cx="180975" cy="228600"/>
    <xdr:sp>
      <xdr:nvSpPr>
        <xdr:cNvPr id="163" name="Text Box 1210"/>
        <xdr:cNvSpPr txBox="1">
          <a:spLocks noChangeArrowheads="1"/>
        </xdr:cNvSpPr>
      </xdr:nvSpPr>
      <xdr:spPr>
        <a:xfrm>
          <a:off x="14030325" y="6819900"/>
          <a:ext cx="180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9</xdr:col>
      <xdr:colOff>1133475</xdr:colOff>
      <xdr:row>19</xdr:row>
      <xdr:rowOff>95250</xdr:rowOff>
    </xdr:from>
    <xdr:ext cx="161925" cy="142875"/>
    <xdr:sp>
      <xdr:nvSpPr>
        <xdr:cNvPr id="164" name="Text Box 1210"/>
        <xdr:cNvSpPr txBox="1">
          <a:spLocks noChangeArrowheads="1"/>
        </xdr:cNvSpPr>
      </xdr:nvSpPr>
      <xdr:spPr>
        <a:xfrm>
          <a:off x="15573375" y="681037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
</a:t>
          </a:r>
        </a:p>
      </xdr:txBody>
    </xdr:sp>
    <xdr:clientData/>
  </xdr:oneCellAnchor>
  <xdr:oneCellAnchor>
    <xdr:from>
      <xdr:col>8</xdr:col>
      <xdr:colOff>1143000</xdr:colOff>
      <xdr:row>28</xdr:row>
      <xdr:rowOff>19050</xdr:rowOff>
    </xdr:from>
    <xdr:ext cx="171450" cy="180975"/>
    <xdr:sp>
      <xdr:nvSpPr>
        <xdr:cNvPr id="165" name="Text Box 1210"/>
        <xdr:cNvSpPr txBox="1">
          <a:spLocks noChangeArrowheads="1"/>
        </xdr:cNvSpPr>
      </xdr:nvSpPr>
      <xdr:spPr>
        <a:xfrm>
          <a:off x="14287500" y="107251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view="pageBreakPreview" zoomScale="80" zoomScaleNormal="80" zoomScaleSheetLayoutView="80" zoomScalePageLayoutView="0" workbookViewId="0" topLeftCell="A1">
      <pane xSplit="1" ySplit="8" topLeftCell="E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6" sqref="K16"/>
    </sheetView>
  </sheetViews>
  <sheetFormatPr defaultColWidth="9.00390625" defaultRowHeight="12.75"/>
  <cols>
    <col min="1" max="1" width="55.75390625" style="0" customWidth="1"/>
    <col min="2" max="2" width="15.125" style="0" customWidth="1"/>
    <col min="3" max="3" width="16.625" style="0" customWidth="1"/>
    <col min="4" max="11" width="17.00390625" style="0" customWidth="1"/>
    <col min="13" max="13" width="12.875" style="0" bestFit="1" customWidth="1"/>
  </cols>
  <sheetData>
    <row r="1" spans="1:11" s="58" customFormat="1" ht="66.75" customHeight="1">
      <c r="A1" s="63" t="s">
        <v>94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66.75" customHeight="1" hidden="1">
      <c r="A2" s="21"/>
      <c r="B2" s="64"/>
      <c r="C2" s="65"/>
      <c r="D2" s="65"/>
      <c r="E2" s="65"/>
      <c r="F2" s="65"/>
      <c r="G2" s="65"/>
      <c r="H2" s="65"/>
      <c r="I2" s="65"/>
      <c r="J2" s="65"/>
      <c r="K2" s="65"/>
    </row>
    <row r="3" spans="1:11" ht="47.25" customHeight="1">
      <c r="A3" s="61" t="s">
        <v>93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4:7" ht="12.75">
      <c r="D4" s="13"/>
      <c r="E4" s="13"/>
      <c r="F4" s="13"/>
      <c r="G4" s="13"/>
    </row>
    <row r="5" spans="4:11" ht="18" customHeight="1">
      <c r="D5" s="14"/>
      <c r="E5" s="14"/>
      <c r="F5" s="14"/>
      <c r="G5" s="14"/>
      <c r="K5" s="55" t="s">
        <v>91</v>
      </c>
    </row>
    <row r="6" spans="1:11" ht="18" customHeight="1">
      <c r="A6" s="66" t="s">
        <v>1</v>
      </c>
      <c r="B6" s="66" t="s">
        <v>2</v>
      </c>
      <c r="C6" s="66" t="s">
        <v>3</v>
      </c>
      <c r="D6" s="67" t="s">
        <v>90</v>
      </c>
      <c r="E6" s="68"/>
      <c r="F6" s="68"/>
      <c r="G6" s="69"/>
      <c r="H6" s="67" t="s">
        <v>92</v>
      </c>
      <c r="I6" s="68"/>
      <c r="J6" s="68"/>
      <c r="K6" s="69"/>
    </row>
    <row r="7" spans="1:11" ht="90">
      <c r="A7" s="66"/>
      <c r="B7" s="66"/>
      <c r="C7" s="66"/>
      <c r="D7" s="6" t="s">
        <v>47</v>
      </c>
      <c r="E7" s="27" t="s">
        <v>48</v>
      </c>
      <c r="F7" s="6" t="s">
        <v>41</v>
      </c>
      <c r="G7" s="6" t="s">
        <v>40</v>
      </c>
      <c r="H7" s="6" t="s">
        <v>47</v>
      </c>
      <c r="I7" s="27" t="s">
        <v>48</v>
      </c>
      <c r="J7" s="6" t="s">
        <v>41</v>
      </c>
      <c r="K7" s="6" t="s">
        <v>40</v>
      </c>
    </row>
    <row r="8" spans="1:11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16">
        <v>9</v>
      </c>
      <c r="J8" s="16">
        <v>10</v>
      </c>
      <c r="K8" s="16">
        <v>11</v>
      </c>
    </row>
    <row r="9" spans="1:14" ht="14.25">
      <c r="A9" s="5" t="s">
        <v>4</v>
      </c>
      <c r="B9" s="19"/>
      <c r="C9" s="19"/>
      <c r="D9" s="8">
        <f aca="true" t="shared" si="0" ref="D9:K9">D11+D24+D30+D58</f>
        <v>260027</v>
      </c>
      <c r="E9" s="8">
        <f t="shared" si="0"/>
        <v>124246.2</v>
      </c>
      <c r="F9" s="8">
        <f t="shared" si="0"/>
        <v>93673.2</v>
      </c>
      <c r="G9" s="8">
        <f t="shared" si="0"/>
        <v>477946.39999999997</v>
      </c>
      <c r="H9" s="8">
        <f t="shared" si="0"/>
        <v>141566.40000000002</v>
      </c>
      <c r="I9" s="8">
        <f t="shared" si="0"/>
        <v>118173.49999999999</v>
      </c>
      <c r="J9" s="8">
        <f t="shared" si="0"/>
        <v>44306.7</v>
      </c>
      <c r="K9" s="8">
        <f t="shared" si="0"/>
        <v>304046.6</v>
      </c>
      <c r="L9" s="56"/>
      <c r="M9" s="56"/>
      <c r="N9" s="56"/>
    </row>
    <row r="10" spans="1:11" ht="17.25">
      <c r="A10" s="9" t="s">
        <v>5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</row>
    <row r="11" spans="1:13" ht="14.25">
      <c r="A11" s="59" t="s">
        <v>6</v>
      </c>
      <c r="B11" s="19"/>
      <c r="C11" s="19"/>
      <c r="D11" s="8">
        <f aca="true" t="shared" si="1" ref="D11:K13">D12</f>
        <v>154727.3</v>
      </c>
      <c r="E11" s="8"/>
      <c r="F11" s="8">
        <f t="shared" si="1"/>
        <v>93673.2</v>
      </c>
      <c r="G11" s="8">
        <f t="shared" si="1"/>
        <v>248400.5</v>
      </c>
      <c r="H11" s="8">
        <f t="shared" si="1"/>
        <v>42862.200000000004</v>
      </c>
      <c r="I11" s="8"/>
      <c r="J11" s="8">
        <f t="shared" si="1"/>
        <v>44306.7</v>
      </c>
      <c r="K11" s="8">
        <f t="shared" si="1"/>
        <v>87168.9</v>
      </c>
      <c r="M11" s="57"/>
    </row>
    <row r="12" spans="1:11" ht="14.25">
      <c r="A12" s="2" t="s">
        <v>0</v>
      </c>
      <c r="B12" s="19"/>
      <c r="C12" s="19"/>
      <c r="D12" s="8">
        <f t="shared" si="1"/>
        <v>154727.3</v>
      </c>
      <c r="E12" s="8"/>
      <c r="F12" s="8">
        <f t="shared" si="1"/>
        <v>93673.2</v>
      </c>
      <c r="G12" s="8">
        <f t="shared" si="1"/>
        <v>248400.5</v>
      </c>
      <c r="H12" s="8">
        <f t="shared" si="1"/>
        <v>42862.200000000004</v>
      </c>
      <c r="I12" s="8"/>
      <c r="J12" s="8">
        <f t="shared" si="1"/>
        <v>44306.7</v>
      </c>
      <c r="K12" s="8">
        <f t="shared" si="1"/>
        <v>87168.9</v>
      </c>
    </row>
    <row r="13" spans="1:11" ht="43.5">
      <c r="A13" s="1" t="s">
        <v>28</v>
      </c>
      <c r="B13" s="19"/>
      <c r="C13" s="19"/>
      <c r="D13" s="10">
        <f>D14+D21</f>
        <v>154727.3</v>
      </c>
      <c r="E13" s="10"/>
      <c r="F13" s="10">
        <f t="shared" si="1"/>
        <v>93673.2</v>
      </c>
      <c r="G13" s="10">
        <f>G14+G21</f>
        <v>248400.5</v>
      </c>
      <c r="H13" s="10">
        <f>H14+H21</f>
        <v>42862.200000000004</v>
      </c>
      <c r="I13" s="10"/>
      <c r="J13" s="10">
        <f>J14+J21</f>
        <v>44306.7</v>
      </c>
      <c r="K13" s="10">
        <f>K14+K21</f>
        <v>87168.9</v>
      </c>
    </row>
    <row r="14" spans="1:11" ht="34.5" customHeight="1">
      <c r="A14" s="4" t="s">
        <v>30</v>
      </c>
      <c r="B14" s="19"/>
      <c r="C14" s="19"/>
      <c r="D14" s="12">
        <f>SUM(D16:D20)</f>
        <v>55427.3</v>
      </c>
      <c r="E14" s="12"/>
      <c r="F14" s="12">
        <f>SUM(F16:F20)</f>
        <v>93673.2</v>
      </c>
      <c r="G14" s="12">
        <f>SUM(G16:G20)</f>
        <v>149100.5</v>
      </c>
      <c r="H14" s="12">
        <f>SUM(H16:H20)</f>
        <v>42862.200000000004</v>
      </c>
      <c r="I14" s="12"/>
      <c r="J14" s="12">
        <f>SUM(J16:J20)</f>
        <v>44306.7</v>
      </c>
      <c r="K14" s="12">
        <f>SUM(K16:K20)</f>
        <v>87168.9</v>
      </c>
    </row>
    <row r="15" spans="1:11" ht="24.75" customHeight="1">
      <c r="A15" s="17" t="s">
        <v>42</v>
      </c>
      <c r="B15" s="36"/>
      <c r="C15" s="36"/>
      <c r="D15" s="12"/>
      <c r="E15" s="12"/>
      <c r="F15" s="60"/>
      <c r="G15" s="12"/>
      <c r="H15" s="12"/>
      <c r="I15" s="12"/>
      <c r="J15" s="12"/>
      <c r="K15" s="12"/>
    </row>
    <row r="16" spans="1:11" ht="38.25" customHeight="1">
      <c r="A16" s="18" t="s">
        <v>43</v>
      </c>
      <c r="B16" s="6" t="s">
        <v>44</v>
      </c>
      <c r="C16" s="6" t="s">
        <v>45</v>
      </c>
      <c r="D16" s="12"/>
      <c r="E16" s="12"/>
      <c r="F16" s="15">
        <v>26144.2</v>
      </c>
      <c r="G16" s="15">
        <f>SUM(D16:F16)</f>
        <v>26144.2</v>
      </c>
      <c r="H16" s="12"/>
      <c r="I16" s="12"/>
      <c r="J16" s="15">
        <v>21871.8</v>
      </c>
      <c r="K16" s="15">
        <f>SUM(H16:J16)</f>
        <v>21871.8</v>
      </c>
    </row>
    <row r="17" spans="1:11" ht="17.25" customHeight="1">
      <c r="A17" s="23" t="s">
        <v>13</v>
      </c>
      <c r="B17" s="27"/>
      <c r="C17" s="27"/>
      <c r="D17" s="24"/>
      <c r="E17" s="24"/>
      <c r="F17" s="24"/>
      <c r="G17" s="24"/>
      <c r="H17" s="12"/>
      <c r="I17" s="12"/>
      <c r="J17" s="12"/>
      <c r="K17" s="12"/>
    </row>
    <row r="18" spans="1:11" ht="24.75" customHeight="1">
      <c r="A18" s="26" t="s">
        <v>14</v>
      </c>
      <c r="B18" s="27" t="s">
        <v>15</v>
      </c>
      <c r="C18" s="27" t="s">
        <v>16</v>
      </c>
      <c r="D18" s="28">
        <f>30664.9+5122.9</f>
        <v>35787.8</v>
      </c>
      <c r="E18" s="28"/>
      <c r="F18" s="28"/>
      <c r="G18" s="28">
        <f>SUM(D18:F18)</f>
        <v>35787.8</v>
      </c>
      <c r="H18" s="15">
        <v>35197.9</v>
      </c>
      <c r="I18" s="12"/>
      <c r="J18" s="12"/>
      <c r="K18" s="15">
        <f>SUM(H18:J18)</f>
        <v>35197.9</v>
      </c>
    </row>
    <row r="19" spans="1:11" ht="18" customHeight="1">
      <c r="A19" s="23" t="s">
        <v>17</v>
      </c>
      <c r="B19" s="29"/>
      <c r="C19" s="29"/>
      <c r="D19" s="24"/>
      <c r="E19" s="28"/>
      <c r="F19" s="25"/>
      <c r="G19" s="24"/>
      <c r="H19" s="12"/>
      <c r="I19" s="12"/>
      <c r="J19" s="12"/>
      <c r="K19" s="12"/>
    </row>
    <row r="20" spans="1:11" ht="57.75" customHeight="1">
      <c r="A20" s="18" t="s">
        <v>18</v>
      </c>
      <c r="B20" s="6" t="s">
        <v>19</v>
      </c>
      <c r="C20" s="6" t="s">
        <v>20</v>
      </c>
      <c r="D20" s="15">
        <f>5799.7-5674.6+12530.5+6983.9</f>
        <v>19639.5</v>
      </c>
      <c r="E20" s="15"/>
      <c r="F20" s="15">
        <v>67529</v>
      </c>
      <c r="G20" s="15">
        <f>SUM(D20:F20)</f>
        <v>87168.5</v>
      </c>
      <c r="H20" s="15">
        <v>7664.3</v>
      </c>
      <c r="I20" s="15"/>
      <c r="J20" s="15">
        <v>22434.9</v>
      </c>
      <c r="K20" s="15">
        <f>SUM(H20:J20)</f>
        <v>30099.2</v>
      </c>
    </row>
    <row r="21" spans="1:11" ht="31.5" customHeight="1">
      <c r="A21" s="54" t="s">
        <v>86</v>
      </c>
      <c r="B21" s="27"/>
      <c r="C21" s="27"/>
      <c r="D21" s="24">
        <f>D23</f>
        <v>99300</v>
      </c>
      <c r="E21" s="28"/>
      <c r="F21" s="28"/>
      <c r="G21" s="24">
        <f>G23</f>
        <v>99300</v>
      </c>
      <c r="H21" s="24"/>
      <c r="I21" s="24"/>
      <c r="J21" s="24"/>
      <c r="K21" s="24"/>
    </row>
    <row r="22" spans="1:11" ht="27" customHeight="1">
      <c r="A22" s="23" t="s">
        <v>87</v>
      </c>
      <c r="B22" s="27"/>
      <c r="C22" s="27"/>
      <c r="D22" s="28"/>
      <c r="E22" s="28"/>
      <c r="F22" s="28"/>
      <c r="G22" s="28"/>
      <c r="H22" s="24"/>
      <c r="I22" s="24"/>
      <c r="J22" s="24"/>
      <c r="K22" s="24"/>
    </row>
    <row r="23" spans="1:11" ht="53.25" customHeight="1">
      <c r="A23" s="26" t="s">
        <v>88</v>
      </c>
      <c r="B23" s="27" t="s">
        <v>89</v>
      </c>
      <c r="C23" s="27" t="s">
        <v>16</v>
      </c>
      <c r="D23" s="28">
        <v>99300</v>
      </c>
      <c r="E23" s="28"/>
      <c r="F23" s="28"/>
      <c r="G23" s="28">
        <f>D23</f>
        <v>99300</v>
      </c>
      <c r="H23" s="24"/>
      <c r="I23" s="24"/>
      <c r="J23" s="24"/>
      <c r="K23" s="15"/>
    </row>
    <row r="24" spans="1:11" ht="19.5" customHeight="1">
      <c r="A24" s="11" t="s">
        <v>21</v>
      </c>
      <c r="B24" s="7"/>
      <c r="C24" s="7"/>
      <c r="D24" s="8">
        <f aca="true" t="shared" si="2" ref="D24:E26">D25</f>
        <v>5260.5</v>
      </c>
      <c r="E24" s="8">
        <f t="shared" si="2"/>
        <v>25000</v>
      </c>
      <c r="F24" s="8"/>
      <c r="G24" s="8">
        <f>G25</f>
        <v>30260.5</v>
      </c>
      <c r="H24" s="8">
        <f aca="true" t="shared" si="3" ref="H24:I26">H25</f>
        <v>5260.5</v>
      </c>
      <c r="I24" s="8">
        <f t="shared" si="3"/>
        <v>23991.7</v>
      </c>
      <c r="J24" s="12"/>
      <c r="K24" s="8">
        <f>K25</f>
        <v>29252.2</v>
      </c>
    </row>
    <row r="25" spans="1:11" ht="22.5" customHeight="1">
      <c r="A25" s="5" t="s">
        <v>0</v>
      </c>
      <c r="B25" s="7"/>
      <c r="C25" s="7"/>
      <c r="D25" s="8">
        <f t="shared" si="2"/>
        <v>5260.5</v>
      </c>
      <c r="E25" s="8">
        <f t="shared" si="2"/>
        <v>25000</v>
      </c>
      <c r="F25" s="8"/>
      <c r="G25" s="8">
        <f>G26</f>
        <v>30260.5</v>
      </c>
      <c r="H25" s="8">
        <f t="shared" si="3"/>
        <v>5260.5</v>
      </c>
      <c r="I25" s="8">
        <f t="shared" si="3"/>
        <v>23991.7</v>
      </c>
      <c r="J25" s="12"/>
      <c r="K25" s="8">
        <f>K26</f>
        <v>29252.2</v>
      </c>
    </row>
    <row r="26" spans="1:11" ht="45" customHeight="1">
      <c r="A26" s="1" t="s">
        <v>22</v>
      </c>
      <c r="B26" s="7"/>
      <c r="C26" s="7"/>
      <c r="D26" s="10">
        <f t="shared" si="2"/>
        <v>5260.5</v>
      </c>
      <c r="E26" s="10">
        <f t="shared" si="2"/>
        <v>25000</v>
      </c>
      <c r="F26" s="10"/>
      <c r="G26" s="10">
        <f>G27</f>
        <v>30260.5</v>
      </c>
      <c r="H26" s="10">
        <f t="shared" si="3"/>
        <v>5260.5</v>
      </c>
      <c r="I26" s="10">
        <f t="shared" si="3"/>
        <v>23991.7</v>
      </c>
      <c r="J26" s="12"/>
      <c r="K26" s="10">
        <f>K27</f>
        <v>29252.2</v>
      </c>
    </row>
    <row r="27" spans="1:11" ht="33" customHeight="1">
      <c r="A27" s="4" t="s">
        <v>23</v>
      </c>
      <c r="B27" s="7"/>
      <c r="C27" s="7"/>
      <c r="D27" s="12">
        <f>D29</f>
        <v>5260.5</v>
      </c>
      <c r="E27" s="12">
        <f>E29</f>
        <v>25000</v>
      </c>
      <c r="F27" s="12"/>
      <c r="G27" s="12">
        <f>G29</f>
        <v>30260.5</v>
      </c>
      <c r="H27" s="12">
        <f>H29</f>
        <v>5260.5</v>
      </c>
      <c r="I27" s="12">
        <f>I29</f>
        <v>23991.7</v>
      </c>
      <c r="J27" s="12"/>
      <c r="K27" s="12">
        <f>K29</f>
        <v>29252.2</v>
      </c>
    </row>
    <row r="28" spans="1:11" ht="24.75" customHeight="1">
      <c r="A28" s="17" t="s">
        <v>24</v>
      </c>
      <c r="B28" s="19"/>
      <c r="C28" s="19"/>
      <c r="D28" s="15"/>
      <c r="E28" s="15"/>
      <c r="F28" s="15"/>
      <c r="G28" s="15"/>
      <c r="H28" s="12"/>
      <c r="I28" s="12"/>
      <c r="J28" s="12"/>
      <c r="K28" s="12"/>
    </row>
    <row r="29" spans="1:11" ht="35.25" customHeight="1">
      <c r="A29" s="18" t="s">
        <v>25</v>
      </c>
      <c r="B29" s="6" t="s">
        <v>26</v>
      </c>
      <c r="C29" s="6" t="s">
        <v>27</v>
      </c>
      <c r="D29" s="15">
        <v>5260.5</v>
      </c>
      <c r="E29" s="28">
        <v>25000</v>
      </c>
      <c r="F29" s="28"/>
      <c r="G29" s="28">
        <f>SUM(D29:F29)</f>
        <v>30260.5</v>
      </c>
      <c r="H29" s="15">
        <v>5260.5</v>
      </c>
      <c r="I29" s="15">
        <v>23991.7</v>
      </c>
      <c r="J29" s="12"/>
      <c r="K29" s="15">
        <f>SUM(H29:J29)</f>
        <v>29252.2</v>
      </c>
    </row>
    <row r="30" spans="1:11" ht="22.5" customHeight="1">
      <c r="A30" s="11" t="s">
        <v>7</v>
      </c>
      <c r="B30" s="7"/>
      <c r="C30" s="7"/>
      <c r="D30" s="8">
        <f>D42+D31</f>
        <v>78214.6</v>
      </c>
      <c r="E30" s="8"/>
      <c r="F30" s="8"/>
      <c r="G30" s="8">
        <f>G42+G31</f>
        <v>78214.6</v>
      </c>
      <c r="H30" s="8">
        <f>H42+H31</f>
        <v>71619.20000000001</v>
      </c>
      <c r="I30" s="8"/>
      <c r="J30" s="8"/>
      <c r="K30" s="8">
        <f>K42+K31</f>
        <v>71619.20000000001</v>
      </c>
    </row>
    <row r="31" spans="1:11" ht="14.25">
      <c r="A31" s="2" t="s">
        <v>74</v>
      </c>
      <c r="B31" s="7"/>
      <c r="C31" s="7"/>
      <c r="D31" s="8">
        <f>D32</f>
        <v>6214.6</v>
      </c>
      <c r="E31" s="8"/>
      <c r="F31" s="8"/>
      <c r="G31" s="8">
        <f aca="true" t="shared" si="4" ref="G31:H33">G32</f>
        <v>6214.6</v>
      </c>
      <c r="H31" s="8">
        <f t="shared" si="4"/>
        <v>2764.3</v>
      </c>
      <c r="I31" s="8"/>
      <c r="J31" s="8"/>
      <c r="K31" s="8">
        <f>K32</f>
        <v>2764.3</v>
      </c>
    </row>
    <row r="32" spans="1:11" ht="30.75" customHeight="1">
      <c r="A32" s="2" t="s">
        <v>75</v>
      </c>
      <c r="B32" s="7"/>
      <c r="C32" s="7"/>
      <c r="D32" s="8">
        <f>D33</f>
        <v>6214.6</v>
      </c>
      <c r="E32" s="8"/>
      <c r="F32" s="8"/>
      <c r="G32" s="8">
        <f t="shared" si="4"/>
        <v>6214.6</v>
      </c>
      <c r="H32" s="8">
        <f t="shared" si="4"/>
        <v>2764.3</v>
      </c>
      <c r="I32" s="8"/>
      <c r="J32" s="8"/>
      <c r="K32" s="8">
        <f>K33</f>
        <v>2764.3</v>
      </c>
    </row>
    <row r="33" spans="1:11" ht="48" customHeight="1">
      <c r="A33" s="1" t="s">
        <v>76</v>
      </c>
      <c r="B33" s="7"/>
      <c r="C33" s="7"/>
      <c r="D33" s="10">
        <f>D34</f>
        <v>6214.6</v>
      </c>
      <c r="E33" s="10"/>
      <c r="F33" s="10"/>
      <c r="G33" s="10">
        <f t="shared" si="4"/>
        <v>6214.6</v>
      </c>
      <c r="H33" s="10">
        <f t="shared" si="4"/>
        <v>2764.3</v>
      </c>
      <c r="I33" s="10"/>
      <c r="J33" s="10"/>
      <c r="K33" s="10">
        <f>K34</f>
        <v>2764.3</v>
      </c>
    </row>
    <row r="34" spans="1:11" ht="29.25" customHeight="1">
      <c r="A34" s="3" t="s">
        <v>77</v>
      </c>
      <c r="B34" s="19"/>
      <c r="C34" s="19"/>
      <c r="D34" s="12">
        <f>D36+D39</f>
        <v>6214.6</v>
      </c>
      <c r="E34" s="12"/>
      <c r="F34" s="12"/>
      <c r="G34" s="12">
        <f>G36+G39</f>
        <v>6214.6</v>
      </c>
      <c r="H34" s="12">
        <f>H36+H39</f>
        <v>2764.3</v>
      </c>
      <c r="I34" s="12"/>
      <c r="J34" s="12"/>
      <c r="K34" s="12">
        <f>K36+K39</f>
        <v>2764.3</v>
      </c>
    </row>
    <row r="35" spans="1:11" ht="15">
      <c r="A35" s="3" t="s">
        <v>5</v>
      </c>
      <c r="B35" s="19"/>
      <c r="C35" s="19"/>
      <c r="D35" s="12"/>
      <c r="E35" s="12"/>
      <c r="F35" s="12"/>
      <c r="G35" s="12"/>
      <c r="H35" s="12"/>
      <c r="I35" s="12"/>
      <c r="J35" s="12"/>
      <c r="K35" s="12"/>
    </row>
    <row r="36" spans="1:11" ht="29.25" customHeight="1">
      <c r="A36" s="3" t="s">
        <v>78</v>
      </c>
      <c r="B36" s="19"/>
      <c r="C36" s="19"/>
      <c r="D36" s="12">
        <f>SUM(D38)</f>
        <v>3391.1</v>
      </c>
      <c r="E36" s="12"/>
      <c r="F36" s="12"/>
      <c r="G36" s="12">
        <f>SUM(G38)</f>
        <v>3391.1</v>
      </c>
      <c r="H36" s="12"/>
      <c r="I36" s="12"/>
      <c r="J36" s="12"/>
      <c r="K36" s="12"/>
    </row>
    <row r="37" spans="1:11" ht="28.5">
      <c r="A37" s="5" t="s">
        <v>79</v>
      </c>
      <c r="B37" s="19"/>
      <c r="C37" s="19"/>
      <c r="D37" s="24"/>
      <c r="E37" s="24"/>
      <c r="F37" s="24"/>
      <c r="G37" s="24"/>
      <c r="H37" s="24"/>
      <c r="I37" s="24"/>
      <c r="J37" s="24"/>
      <c r="K37" s="24"/>
    </row>
    <row r="38" spans="1:11" ht="73.5" customHeight="1">
      <c r="A38" s="34" t="s">
        <v>85</v>
      </c>
      <c r="B38" s="6" t="s">
        <v>84</v>
      </c>
      <c r="C38" s="35" t="s">
        <v>82</v>
      </c>
      <c r="D38" s="28">
        <v>3391.1</v>
      </c>
      <c r="E38" s="24"/>
      <c r="F38" s="24"/>
      <c r="G38" s="28">
        <f>SUM(D38:F38)</f>
        <v>3391.1</v>
      </c>
      <c r="H38" s="28"/>
      <c r="I38" s="28"/>
      <c r="J38" s="28"/>
      <c r="K38" s="15"/>
    </row>
    <row r="39" spans="1:11" ht="15">
      <c r="A39" s="3" t="s">
        <v>80</v>
      </c>
      <c r="B39" s="19"/>
      <c r="C39" s="19"/>
      <c r="D39" s="12">
        <f>SUM(D41)</f>
        <v>2823.5</v>
      </c>
      <c r="E39" s="12"/>
      <c r="F39" s="12"/>
      <c r="G39" s="12">
        <f>SUM(G41)</f>
        <v>2823.5</v>
      </c>
      <c r="H39" s="12">
        <f>SUM(H41)</f>
        <v>2764.3</v>
      </c>
      <c r="I39" s="12"/>
      <c r="J39" s="12"/>
      <c r="K39" s="12">
        <f>SUM(K41)</f>
        <v>2764.3</v>
      </c>
    </row>
    <row r="40" spans="1:11" ht="15">
      <c r="A40" s="5" t="s">
        <v>13</v>
      </c>
      <c r="B40" s="19"/>
      <c r="C40" s="19"/>
      <c r="D40" s="24"/>
      <c r="E40" s="24"/>
      <c r="F40" s="24"/>
      <c r="G40" s="24"/>
      <c r="H40" s="24"/>
      <c r="I40" s="24"/>
      <c r="J40" s="24"/>
      <c r="K40" s="24"/>
    </row>
    <row r="41" spans="1:11" ht="30.75" customHeight="1">
      <c r="A41" s="34" t="s">
        <v>81</v>
      </c>
      <c r="B41" s="6" t="s">
        <v>62</v>
      </c>
      <c r="C41" s="35" t="s">
        <v>83</v>
      </c>
      <c r="D41" s="28">
        <v>2823.5</v>
      </c>
      <c r="E41" s="24"/>
      <c r="F41" s="24"/>
      <c r="G41" s="28">
        <f>SUM(D41:F41)</f>
        <v>2823.5</v>
      </c>
      <c r="H41" s="15">
        <v>2764.3</v>
      </c>
      <c r="I41" s="28"/>
      <c r="J41" s="28"/>
      <c r="K41" s="15">
        <f>SUM(H41:J41)</f>
        <v>2764.3</v>
      </c>
    </row>
    <row r="42" spans="1:11" ht="14.25">
      <c r="A42" s="2" t="s">
        <v>8</v>
      </c>
      <c r="B42" s="19"/>
      <c r="C42" s="19"/>
      <c r="D42" s="8">
        <f>D44</f>
        <v>72000</v>
      </c>
      <c r="E42" s="8"/>
      <c r="F42" s="8"/>
      <c r="G42" s="8">
        <f>G44</f>
        <v>72000</v>
      </c>
      <c r="H42" s="8">
        <f>H44</f>
        <v>68854.90000000001</v>
      </c>
      <c r="I42" s="8"/>
      <c r="J42" s="8"/>
      <c r="K42" s="8">
        <f>K44</f>
        <v>68854.90000000001</v>
      </c>
    </row>
    <row r="43" spans="1:11" ht="14.25">
      <c r="A43" s="2" t="s">
        <v>0</v>
      </c>
      <c r="B43" s="19"/>
      <c r="C43" s="19"/>
      <c r="D43" s="8">
        <f>D44</f>
        <v>72000</v>
      </c>
      <c r="E43" s="8"/>
      <c r="F43" s="8"/>
      <c r="G43" s="8">
        <f>G44</f>
        <v>72000</v>
      </c>
      <c r="H43" s="8">
        <f>H44</f>
        <v>68854.90000000001</v>
      </c>
      <c r="I43" s="8"/>
      <c r="J43" s="8"/>
      <c r="K43" s="8">
        <f>K44</f>
        <v>68854.90000000001</v>
      </c>
    </row>
    <row r="44" spans="1:11" ht="73.5" customHeight="1">
      <c r="A44" s="1" t="s">
        <v>29</v>
      </c>
      <c r="B44" s="7"/>
      <c r="C44" s="7"/>
      <c r="D44" s="10">
        <f>D45</f>
        <v>72000</v>
      </c>
      <c r="E44" s="10"/>
      <c r="F44" s="10"/>
      <c r="G44" s="10">
        <f>G45</f>
        <v>72000</v>
      </c>
      <c r="H44" s="10">
        <f>H45</f>
        <v>68854.90000000001</v>
      </c>
      <c r="I44" s="10"/>
      <c r="J44" s="10"/>
      <c r="K44" s="10">
        <f>K45</f>
        <v>68854.90000000001</v>
      </c>
    </row>
    <row r="45" spans="1:11" ht="47.25" customHeight="1">
      <c r="A45" s="3" t="s">
        <v>9</v>
      </c>
      <c r="B45" s="19"/>
      <c r="C45" s="19"/>
      <c r="D45" s="12">
        <f>SUM(D47:D57)</f>
        <v>72000</v>
      </c>
      <c r="E45" s="12"/>
      <c r="F45" s="12"/>
      <c r="G45" s="12">
        <f>SUM(G47:G57)</f>
        <v>72000</v>
      </c>
      <c r="H45" s="12">
        <f>SUM(H47:H57)</f>
        <v>68854.90000000001</v>
      </c>
      <c r="I45" s="12"/>
      <c r="J45" s="12"/>
      <c r="K45" s="12">
        <f>SUM(K47:K57)</f>
        <v>68854.90000000001</v>
      </c>
    </row>
    <row r="46" spans="1:11" ht="20.25" customHeight="1">
      <c r="A46" s="5" t="s">
        <v>51</v>
      </c>
      <c r="B46" s="19"/>
      <c r="C46" s="19"/>
      <c r="D46" s="24"/>
      <c r="E46" s="24"/>
      <c r="F46" s="24"/>
      <c r="G46" s="24"/>
      <c r="H46" s="24"/>
      <c r="I46" s="24"/>
      <c r="J46" s="24"/>
      <c r="K46" s="24"/>
    </row>
    <row r="47" spans="1:11" ht="47.25" customHeight="1">
      <c r="A47" s="34" t="s">
        <v>52</v>
      </c>
      <c r="B47" s="6" t="s">
        <v>67</v>
      </c>
      <c r="C47" s="35" t="s">
        <v>53</v>
      </c>
      <c r="D47" s="28">
        <v>9298</v>
      </c>
      <c r="E47" s="24"/>
      <c r="F47" s="24"/>
      <c r="G47" s="28">
        <f>SUM(D47:F47)</f>
        <v>9298</v>
      </c>
      <c r="H47" s="15">
        <v>9169.2</v>
      </c>
      <c r="I47" s="28"/>
      <c r="J47" s="28"/>
      <c r="K47" s="15">
        <f>SUM(H47:J47)</f>
        <v>9169.2</v>
      </c>
    </row>
    <row r="48" spans="1:11" ht="18.75" customHeight="1">
      <c r="A48" s="5" t="s">
        <v>49</v>
      </c>
      <c r="B48" s="36"/>
      <c r="C48" s="36"/>
      <c r="D48" s="24"/>
      <c r="E48" s="24"/>
      <c r="F48" s="24"/>
      <c r="G48" s="24"/>
      <c r="H48" s="24"/>
      <c r="I48" s="24"/>
      <c r="J48" s="24"/>
      <c r="K48" s="24"/>
    </row>
    <row r="49" spans="1:11" ht="81" customHeight="1">
      <c r="A49" s="34" t="s">
        <v>70</v>
      </c>
      <c r="B49" s="37" t="s">
        <v>50</v>
      </c>
      <c r="C49" s="35" t="s">
        <v>66</v>
      </c>
      <c r="D49" s="28">
        <v>19941.2</v>
      </c>
      <c r="E49" s="24"/>
      <c r="F49" s="24"/>
      <c r="G49" s="28">
        <f>SUM(D49:F49)</f>
        <v>19941.2</v>
      </c>
      <c r="H49" s="15">
        <v>19022.8</v>
      </c>
      <c r="I49" s="24"/>
      <c r="J49" s="24"/>
      <c r="K49" s="15">
        <f>SUM(H49:J49)</f>
        <v>19022.8</v>
      </c>
    </row>
    <row r="50" spans="1:11" ht="28.5" customHeight="1">
      <c r="A50" s="5" t="s">
        <v>54</v>
      </c>
      <c r="B50" s="19"/>
      <c r="C50" s="19"/>
      <c r="D50" s="24"/>
      <c r="E50" s="24"/>
      <c r="F50" s="24"/>
      <c r="G50" s="24"/>
      <c r="H50" s="24"/>
      <c r="I50" s="24"/>
      <c r="J50" s="24"/>
      <c r="K50" s="24"/>
    </row>
    <row r="51" spans="1:11" ht="46.5" customHeight="1">
      <c r="A51" s="34" t="s">
        <v>55</v>
      </c>
      <c r="B51" s="37" t="s">
        <v>56</v>
      </c>
      <c r="C51" s="35" t="s">
        <v>57</v>
      </c>
      <c r="D51" s="28">
        <f>42121.2-3038.7</f>
        <v>39082.5</v>
      </c>
      <c r="E51" s="24"/>
      <c r="F51" s="24"/>
      <c r="G51" s="28">
        <f>SUM(D51:F51)</f>
        <v>39082.5</v>
      </c>
      <c r="H51" s="15">
        <v>38936.9</v>
      </c>
      <c r="I51" s="28"/>
      <c r="J51" s="28"/>
      <c r="K51" s="15">
        <f>SUM(H51:J51)</f>
        <v>38936.9</v>
      </c>
    </row>
    <row r="52" spans="1:11" ht="47.25" customHeight="1">
      <c r="A52" s="5" t="s">
        <v>65</v>
      </c>
      <c r="B52" s="38"/>
      <c r="C52" s="38"/>
      <c r="D52" s="24"/>
      <c r="E52" s="24"/>
      <c r="F52" s="24"/>
      <c r="G52" s="24"/>
      <c r="H52" s="24"/>
      <c r="I52" s="24"/>
      <c r="J52" s="24"/>
      <c r="K52" s="24"/>
    </row>
    <row r="53" spans="1:11" ht="47.25" customHeight="1">
      <c r="A53" s="34" t="s">
        <v>58</v>
      </c>
      <c r="B53" s="35" t="s">
        <v>19</v>
      </c>
      <c r="C53" s="35" t="s">
        <v>59</v>
      </c>
      <c r="D53" s="28">
        <v>298.8</v>
      </c>
      <c r="E53" s="24"/>
      <c r="F53" s="24"/>
      <c r="G53" s="28">
        <f>SUM(D53:F53)</f>
        <v>298.8</v>
      </c>
      <c r="H53" s="15">
        <v>298.8</v>
      </c>
      <c r="I53" s="24"/>
      <c r="J53" s="24"/>
      <c r="K53" s="15">
        <f>SUM(H53:J53)</f>
        <v>298.8</v>
      </c>
    </row>
    <row r="54" spans="1:11" ht="25.5" customHeight="1">
      <c r="A54" s="5" t="s">
        <v>63</v>
      </c>
      <c r="B54" s="6"/>
      <c r="C54" s="6"/>
      <c r="D54" s="27"/>
      <c r="E54" s="27"/>
      <c r="F54" s="27"/>
      <c r="G54" s="27"/>
      <c r="H54" s="24"/>
      <c r="I54" s="24"/>
      <c r="J54" s="24"/>
      <c r="K54" s="24"/>
    </row>
    <row r="55" spans="1:11" ht="47.25" customHeight="1">
      <c r="A55" s="34" t="s">
        <v>64</v>
      </c>
      <c r="B55" s="35" t="s">
        <v>19</v>
      </c>
      <c r="C55" s="35" t="s">
        <v>68</v>
      </c>
      <c r="D55" s="28">
        <v>3038.7</v>
      </c>
      <c r="E55" s="24"/>
      <c r="F55" s="24"/>
      <c r="G55" s="28">
        <f>SUM(D55:F55)</f>
        <v>3038.7</v>
      </c>
      <c r="H55" s="15">
        <v>1113.6</v>
      </c>
      <c r="I55" s="24"/>
      <c r="J55" s="24"/>
      <c r="K55" s="15">
        <f>SUM(H55:J55)</f>
        <v>1113.6</v>
      </c>
    </row>
    <row r="56" spans="1:11" ht="25.5" customHeight="1">
      <c r="A56" s="30" t="s">
        <v>60</v>
      </c>
      <c r="B56" s="32"/>
      <c r="C56" s="33"/>
      <c r="D56" s="33"/>
      <c r="E56" s="33"/>
      <c r="F56" s="33"/>
      <c r="G56" s="33"/>
      <c r="H56" s="24"/>
      <c r="I56" s="24"/>
      <c r="J56" s="24"/>
      <c r="K56" s="24"/>
    </row>
    <row r="57" spans="1:11" ht="65.25" customHeight="1">
      <c r="A57" s="31" t="s">
        <v>61</v>
      </c>
      <c r="B57" s="32" t="s">
        <v>62</v>
      </c>
      <c r="C57" s="32" t="s">
        <v>69</v>
      </c>
      <c r="D57" s="28">
        <v>340.8</v>
      </c>
      <c r="E57" s="24"/>
      <c r="F57" s="24"/>
      <c r="G57" s="28">
        <f>SUM(D57:F57)</f>
        <v>340.8</v>
      </c>
      <c r="H57" s="15">
        <v>313.6</v>
      </c>
      <c r="I57" s="24"/>
      <c r="J57" s="24"/>
      <c r="K57" s="15">
        <f>SUM(H57:J57)</f>
        <v>313.6</v>
      </c>
    </row>
    <row r="58" spans="1:11" s="39" customFormat="1" ht="20.25" customHeight="1">
      <c r="A58" s="11" t="s">
        <v>10</v>
      </c>
      <c r="B58" s="19"/>
      <c r="C58" s="19"/>
      <c r="D58" s="48">
        <f aca="true" t="shared" si="5" ref="D58:K59">D59</f>
        <v>21824.6</v>
      </c>
      <c r="E58" s="48">
        <f t="shared" si="5"/>
        <v>99246.2</v>
      </c>
      <c r="F58" s="8"/>
      <c r="G58" s="8">
        <f t="shared" si="5"/>
        <v>121070.79999999999</v>
      </c>
      <c r="H58" s="48">
        <f t="shared" si="5"/>
        <v>21824.5</v>
      </c>
      <c r="I58" s="48">
        <f t="shared" si="5"/>
        <v>94181.79999999999</v>
      </c>
      <c r="J58" s="8"/>
      <c r="K58" s="8">
        <f t="shared" si="5"/>
        <v>116006.29999999999</v>
      </c>
    </row>
    <row r="59" spans="1:11" s="39" customFormat="1" ht="19.5" customHeight="1">
      <c r="A59" s="2" t="s">
        <v>11</v>
      </c>
      <c r="B59" s="19"/>
      <c r="C59" s="19"/>
      <c r="D59" s="8">
        <f t="shared" si="5"/>
        <v>21824.6</v>
      </c>
      <c r="E59" s="8">
        <f t="shared" si="5"/>
        <v>99246.2</v>
      </c>
      <c r="F59" s="8"/>
      <c r="G59" s="8">
        <f t="shared" si="5"/>
        <v>121070.79999999999</v>
      </c>
      <c r="H59" s="8">
        <f t="shared" si="5"/>
        <v>21824.5</v>
      </c>
      <c r="I59" s="8">
        <f t="shared" si="5"/>
        <v>94181.79999999999</v>
      </c>
      <c r="J59" s="8"/>
      <c r="K59" s="8">
        <f t="shared" si="5"/>
        <v>116006.29999999999</v>
      </c>
    </row>
    <row r="60" spans="1:11" s="52" customFormat="1" ht="44.25" customHeight="1">
      <c r="A60" s="50" t="s">
        <v>12</v>
      </c>
      <c r="B60" s="29"/>
      <c r="C60" s="29"/>
      <c r="D60" s="51">
        <f>D61+D65</f>
        <v>21824.6</v>
      </c>
      <c r="E60" s="51">
        <f>E61+E65</f>
        <v>99246.2</v>
      </c>
      <c r="F60" s="51"/>
      <c r="G60" s="51">
        <f>G61+G65</f>
        <v>121070.79999999999</v>
      </c>
      <c r="H60" s="51">
        <f>H61+H65</f>
        <v>21824.5</v>
      </c>
      <c r="I60" s="51">
        <f>I61+I65</f>
        <v>94181.79999999999</v>
      </c>
      <c r="J60" s="51"/>
      <c r="K60" s="51">
        <f>K61+K65</f>
        <v>116006.29999999999</v>
      </c>
    </row>
    <row r="61" spans="1:11" s="39" customFormat="1" ht="40.5" customHeight="1">
      <c r="A61" s="3" t="s">
        <v>73</v>
      </c>
      <c r="B61" s="19"/>
      <c r="C61" s="19"/>
      <c r="D61" s="12">
        <f>D63</f>
        <v>21824.6</v>
      </c>
      <c r="E61" s="12">
        <f>E63</f>
        <v>43613</v>
      </c>
      <c r="F61" s="12"/>
      <c r="G61" s="12">
        <f>G63</f>
        <v>65437.6</v>
      </c>
      <c r="H61" s="12">
        <f>H63</f>
        <v>21824.5</v>
      </c>
      <c r="I61" s="12">
        <f>I63</f>
        <v>43529.1</v>
      </c>
      <c r="J61" s="12"/>
      <c r="K61" s="12">
        <f>K63</f>
        <v>65353.6</v>
      </c>
    </row>
    <row r="62" spans="1:11" s="39" customFormat="1" ht="21" customHeight="1">
      <c r="A62" s="2" t="s">
        <v>31</v>
      </c>
      <c r="B62" s="40"/>
      <c r="C62" s="40"/>
      <c r="D62" s="41"/>
      <c r="E62" s="49"/>
      <c r="F62" s="41"/>
      <c r="G62" s="41"/>
      <c r="H62" s="41"/>
      <c r="I62" s="41"/>
      <c r="J62" s="41"/>
      <c r="K62" s="41"/>
    </row>
    <row r="63" spans="1:11" s="39" customFormat="1" ht="19.5" customHeight="1">
      <c r="A63" s="2" t="s">
        <v>32</v>
      </c>
      <c r="B63" s="37"/>
      <c r="C63" s="37"/>
      <c r="D63" s="42">
        <f>D64</f>
        <v>21824.6</v>
      </c>
      <c r="E63" s="42">
        <f>E64</f>
        <v>43613</v>
      </c>
      <c r="F63" s="42"/>
      <c r="G63" s="42">
        <f>G64</f>
        <v>65437.6</v>
      </c>
      <c r="H63" s="42">
        <f>H64</f>
        <v>21824.5</v>
      </c>
      <c r="I63" s="42">
        <f>I64</f>
        <v>43529.1</v>
      </c>
      <c r="J63" s="42"/>
      <c r="K63" s="42">
        <f>K64</f>
        <v>65353.6</v>
      </c>
    </row>
    <row r="64" spans="1:11" s="39" customFormat="1" ht="30">
      <c r="A64" s="43" t="s">
        <v>33</v>
      </c>
      <c r="B64" s="37" t="s">
        <v>34</v>
      </c>
      <c r="C64" s="37" t="s">
        <v>35</v>
      </c>
      <c r="D64" s="28">
        <v>21824.6</v>
      </c>
      <c r="E64" s="28">
        <v>43613</v>
      </c>
      <c r="F64" s="22"/>
      <c r="G64" s="22">
        <f>SUM(D64:F64)</f>
        <v>65437.6</v>
      </c>
      <c r="H64" s="22">
        <v>21824.5</v>
      </c>
      <c r="I64" s="70">
        <v>43529.1</v>
      </c>
      <c r="J64" s="44"/>
      <c r="K64" s="70">
        <f>H64+I64</f>
        <v>65353.6</v>
      </c>
    </row>
    <row r="65" spans="1:11" s="39" customFormat="1" ht="81" customHeight="1">
      <c r="A65" s="4" t="s">
        <v>36</v>
      </c>
      <c r="B65" s="37"/>
      <c r="C65" s="37"/>
      <c r="D65" s="45"/>
      <c r="E65" s="53">
        <f>E66</f>
        <v>55633.2</v>
      </c>
      <c r="F65" s="45"/>
      <c r="G65" s="53">
        <f>G66</f>
        <v>55633.2</v>
      </c>
      <c r="H65" s="45"/>
      <c r="I65" s="53">
        <f>I66</f>
        <v>50652.7</v>
      </c>
      <c r="J65" s="45"/>
      <c r="K65" s="53">
        <f>K66</f>
        <v>50652.7</v>
      </c>
    </row>
    <row r="66" spans="1:11" s="39" customFormat="1" ht="15">
      <c r="A66" s="2" t="s">
        <v>37</v>
      </c>
      <c r="B66" s="46"/>
      <c r="C66" s="46"/>
      <c r="D66" s="42"/>
      <c r="E66" s="42">
        <f>E67</f>
        <v>55633.2</v>
      </c>
      <c r="F66" s="42"/>
      <c r="G66" s="42">
        <f>G67</f>
        <v>55633.2</v>
      </c>
      <c r="H66" s="42"/>
      <c r="I66" s="42">
        <f>I67</f>
        <v>50652.7</v>
      </c>
      <c r="J66" s="42"/>
      <c r="K66" s="42">
        <f>K67</f>
        <v>50652.7</v>
      </c>
    </row>
    <row r="67" spans="1:11" s="39" customFormat="1" ht="45.75" customHeight="1">
      <c r="A67" s="43" t="s">
        <v>38</v>
      </c>
      <c r="B67" s="37" t="s">
        <v>34</v>
      </c>
      <c r="C67" s="37" t="s">
        <v>39</v>
      </c>
      <c r="D67" s="22"/>
      <c r="E67" s="15">
        <v>55633.2</v>
      </c>
      <c r="F67" s="22"/>
      <c r="G67" s="22">
        <f>SUM(D67:F67)</f>
        <v>55633.2</v>
      </c>
      <c r="H67" s="44"/>
      <c r="I67" s="70">
        <v>50652.7</v>
      </c>
      <c r="J67" s="44"/>
      <c r="K67" s="70">
        <f>H67+I67</f>
        <v>50652.7</v>
      </c>
    </row>
    <row r="68" spans="8:11" s="39" customFormat="1" ht="12" customHeight="1">
      <c r="H68" s="47"/>
      <c r="I68" s="47"/>
      <c r="J68" s="47"/>
      <c r="K68" s="47"/>
    </row>
    <row r="69" spans="1:11" s="39" customFormat="1" ht="18" customHeight="1">
      <c r="A69" s="62" t="s">
        <v>46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s="39" customFormat="1" ht="18" customHeight="1">
      <c r="A70" s="62" t="s">
        <v>72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s="39" customFormat="1" ht="18" customHeight="1">
      <c r="A71" s="62" t="s">
        <v>71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</row>
  </sheetData>
  <sheetProtection/>
  <mergeCells count="11">
    <mergeCell ref="H6:K6"/>
    <mergeCell ref="A3:K3"/>
    <mergeCell ref="A70:K70"/>
    <mergeCell ref="A69:K69"/>
    <mergeCell ref="A71:K71"/>
    <mergeCell ref="A1:K1"/>
    <mergeCell ref="B2:K2"/>
    <mergeCell ref="B6:B7"/>
    <mergeCell ref="A6:A7"/>
    <mergeCell ref="C6:C7"/>
    <mergeCell ref="D6:G6"/>
  </mergeCells>
  <printOptions horizontalCentered="1"/>
  <pageMargins left="0.7086614173228347" right="0.7086614173228347" top="0.7480314960629921" bottom="0.6299212598425197" header="0.31496062992125984" footer="0.31496062992125984"/>
  <pageSetup fitToHeight="32" fitToWidth="1" horizontalDpi="600" verticalDpi="600" orientation="landscape" paperSize="9" scale="59" r:id="rId2"/>
  <headerFooter differentFirst="1" alignWithMargins="0">
    <oddHeader>&amp;R&amp;P</oddHeader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Елена М. Шестова</cp:lastModifiedBy>
  <cp:lastPrinted>2016-07-08T08:14:17Z</cp:lastPrinted>
  <dcterms:created xsi:type="dcterms:W3CDTF">2012-10-03T07:04:41Z</dcterms:created>
  <dcterms:modified xsi:type="dcterms:W3CDTF">2016-07-08T08:20:46Z</dcterms:modified>
  <cp:category/>
  <cp:version/>
  <cp:contentType/>
  <cp:contentStatus/>
</cp:coreProperties>
</file>