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23-2025\ПРОЕКТ ЗАКОНА 2023-2025\для ЗС\п.1-8 Документы на бумажном носителе\п. 3 Закон 2022 с приложениями\"/>
    </mc:Choice>
  </mc:AlternateContent>
  <bookViews>
    <workbookView xWindow="-105" yWindow="-105" windowWidth="23250" windowHeight="12600"/>
  </bookViews>
  <sheets>
    <sheet name="2022-2024" sheetId="1" r:id="rId1"/>
  </sheets>
  <definedNames>
    <definedName name="_xlnm._FilterDatabase" localSheetId="0" hidden="1">'2022-2024'!$A$5:$C$5</definedName>
    <definedName name="_xlnm.Print_Titles" localSheetId="0">'2022-2024'!$5:$5</definedName>
    <definedName name="_xlnm.Print_Area" localSheetId="0">'2022-2024'!$A$1:$D$142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2" i="1" l="1"/>
  <c r="C34" i="1"/>
  <c r="C32" i="1"/>
  <c r="C29" i="1"/>
  <c r="C24" i="1"/>
  <c r="C20" i="1"/>
  <c r="C19" i="1"/>
  <c r="C18" i="1"/>
  <c r="C16" i="1"/>
  <c r="C14" i="1"/>
  <c r="C13" i="1"/>
  <c r="E14" i="1" l="1"/>
  <c r="C142" i="1"/>
  <c r="E16" i="1"/>
  <c r="E8" i="1" l="1"/>
  <c r="E12" i="1"/>
  <c r="E28" i="1"/>
  <c r="E36" i="1"/>
  <c r="E40" i="1"/>
  <c r="E44" i="1"/>
  <c r="E48" i="1"/>
  <c r="E52" i="1"/>
  <c r="E56" i="1"/>
  <c r="E60" i="1"/>
  <c r="E64" i="1"/>
  <c r="E68" i="1"/>
  <c r="E72" i="1"/>
  <c r="E76" i="1"/>
  <c r="E80" i="1"/>
  <c r="E84" i="1"/>
  <c r="E88" i="1"/>
  <c r="E92" i="1"/>
  <c r="E96" i="1"/>
  <c r="E100" i="1"/>
  <c r="E104" i="1"/>
  <c r="E108" i="1"/>
  <c r="E112" i="1"/>
  <c r="E116" i="1"/>
  <c r="E120" i="1"/>
  <c r="E124" i="1"/>
  <c r="E128" i="1"/>
  <c r="E132" i="1"/>
  <c r="E136" i="1"/>
  <c r="E140" i="1"/>
  <c r="E9" i="1"/>
  <c r="E13" i="1"/>
  <c r="E17" i="1"/>
  <c r="E21" i="1"/>
  <c r="E25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6" i="1"/>
  <c r="E10" i="1"/>
  <c r="E18" i="1"/>
  <c r="E22" i="1"/>
  <c r="E26" i="1"/>
  <c r="E30" i="1"/>
  <c r="E38" i="1"/>
  <c r="E42" i="1"/>
  <c r="E46" i="1"/>
  <c r="E50" i="1"/>
  <c r="E54" i="1"/>
  <c r="E58" i="1"/>
  <c r="E62" i="1"/>
  <c r="E66" i="1"/>
  <c r="E70" i="1"/>
  <c r="E15" i="1"/>
  <c r="E31" i="1"/>
  <c r="E47" i="1"/>
  <c r="E63" i="1"/>
  <c r="E75" i="1"/>
  <c r="E83" i="1"/>
  <c r="E91" i="1"/>
  <c r="E99" i="1"/>
  <c r="E107" i="1"/>
  <c r="E115" i="1"/>
  <c r="E123" i="1"/>
  <c r="E131" i="1"/>
  <c r="E139" i="1"/>
  <c r="E19" i="1"/>
  <c r="E35" i="1"/>
  <c r="E51" i="1"/>
  <c r="E67" i="1"/>
  <c r="E78" i="1"/>
  <c r="E86" i="1"/>
  <c r="E94" i="1"/>
  <c r="E102" i="1"/>
  <c r="E110" i="1"/>
  <c r="E118" i="1"/>
  <c r="E126" i="1"/>
  <c r="E134" i="1"/>
  <c r="E7" i="1"/>
  <c r="E23" i="1"/>
  <c r="E39" i="1"/>
  <c r="E55" i="1"/>
  <c r="E71" i="1"/>
  <c r="E79" i="1"/>
  <c r="E87" i="1"/>
  <c r="E95" i="1"/>
  <c r="E103" i="1"/>
  <c r="E111" i="1"/>
  <c r="E119" i="1"/>
  <c r="E127" i="1"/>
  <c r="E135" i="1"/>
  <c r="E11" i="1"/>
  <c r="E27" i="1"/>
  <c r="E43" i="1"/>
  <c r="E59" i="1"/>
  <c r="E74" i="1"/>
  <c r="E82" i="1"/>
  <c r="E90" i="1"/>
  <c r="E98" i="1"/>
  <c r="E106" i="1"/>
  <c r="E114" i="1"/>
  <c r="E122" i="1"/>
  <c r="E130" i="1"/>
  <c r="E138" i="1"/>
  <c r="E32" i="1"/>
  <c r="E29" i="1"/>
  <c r="E34" i="1"/>
  <c r="E24" i="1"/>
  <c r="E20" i="1"/>
</calcChain>
</file>

<file path=xl/sharedStrings.xml><?xml version="1.0" encoding="utf-8"?>
<sst xmlns="http://schemas.openxmlformats.org/spreadsheetml/2006/main" count="144" uniqueCount="144">
  <si>
    <t>Старомелковское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</si>
  <si>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</si>
  <si>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</si>
  <si>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</si>
  <si>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</si>
  <si>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</si>
  <si>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</si>
  <si>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</si>
  <si>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</si>
  <si>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</si>
  <si>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</si>
  <si>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Шишковское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</si>
  <si>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</si>
  <si>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</si>
  <si>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</si>
  <si>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</si>
  <si>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</si>
  <si>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</si>
  <si>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</si>
  <si>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</si>
  <si>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</si>
  <si>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</si>
  <si>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</si>
  <si>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</si>
  <si>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</si>
  <si>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</si>
  <si>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</si>
  <si>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</si>
  <si>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</si>
  <si>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</si>
  <si>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</si>
  <si>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</si>
  <si>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</si>
  <si>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</si>
  <si>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</si>
  <si>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</si>
  <si>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</si>
  <si>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</si>
  <si>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</si>
  <si>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</si>
  <si>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</si>
  <si>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</si>
  <si>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</si>
  <si>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</si>
  <si>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</si>
  <si>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</si>
  <si>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</si>
  <si>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</si>
  <si>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</si>
  <si>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</si>
  <si>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</si>
  <si>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</si>
  <si>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</si>
  <si>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</si>
  <si>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</si>
  <si>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</si>
  <si>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</si>
  <si>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</si>
  <si>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</si>
  <si>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</si>
  <si>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</si>
  <si>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</si>
  <si>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</si>
  <si>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</si>
  <si>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</si>
  <si>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</si>
  <si>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</si>
  <si>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</si>
  <si>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</si>
  <si>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</si>
  <si>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</si>
  <si>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</si>
  <si>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</si>
  <si>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</si>
  <si>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</si>
  <si>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</si>
  <si>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Бежецк (городское поселение)</t>
  </si>
  <si>
    <t>Куженкинское городское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</si>
  <si>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</si>
  <si>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</si>
  <si>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</si>
  <si>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</si>
  <si>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</si>
  <si>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</si>
  <si>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</si>
  <si>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</si>
  <si>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</si>
  <si>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</si>
  <si>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Кувшиново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</si>
  <si>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</si>
  <si>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</si>
  <si>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</si>
  <si>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Будовское сельское поселение</t>
  </si>
  <si>
    <t>городское поселение город Бологое</t>
  </si>
  <si>
    <t>Бежецкий район</t>
  </si>
  <si>
    <t>Бологовский район</t>
  </si>
  <si>
    <t>Калининский район</t>
  </si>
  <si>
    <t>Калязинский район</t>
  </si>
  <si>
    <t>Конаковский район</t>
  </si>
  <si>
    <t>Кувшиновский район</t>
  </si>
  <si>
    <t>Торжокский район</t>
  </si>
  <si>
    <t>Торопецкий район</t>
  </si>
  <si>
    <t>Фировский район</t>
  </si>
  <si>
    <t>Фралёвское сельское поселение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</si>
  <si>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</si>
  <si>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</si>
  <si>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</si>
  <si>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</si>
  <si>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</si>
  <si>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</si>
  <si>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</si>
  <si>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</si>
  <si>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</si>
  <si>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Лесной муниципальный округ</t>
  </si>
  <si>
    <t>Оленинский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</si>
  <si>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</si>
  <si>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</si>
  <si>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</si>
  <si>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Сельское поселение "Завидово"</t>
  </si>
  <si>
    <t>город Тверь</t>
  </si>
  <si>
    <t>город Торжок</t>
  </si>
  <si>
    <t>Лихославльский муниципальный округ</t>
  </si>
  <si>
    <t>Молоковский муниципальный округ</t>
  </si>
  <si>
    <t>Спировский муниципальный округ</t>
  </si>
  <si>
    <t>Рамешковский муниципальный округ</t>
  </si>
  <si>
    <t>№ 
п/п</t>
  </si>
  <si>
    <t>Наименование  
муниципального образования</t>
  </si>
  <si>
    <t>ЗАТО «Озерный»</t>
  </si>
  <si>
    <t>ЗАТО «Солнечный»</t>
  </si>
  <si>
    <t>Бельский муниципальный округ</t>
  </si>
  <si>
    <t>Зубцовский муниципальный округ</t>
  </si>
  <si>
    <t>Кесовогорский муниципальный округ</t>
  </si>
  <si>
    <t>Максатихинский муниципальный округ</t>
  </si>
  <si>
    <t>Сонковский муниципальный округ</t>
  </si>
  <si>
    <t>Старицкий муниципальный округ</t>
  </si>
  <si>
    <t>Кимрский муниципальный округ</t>
  </si>
  <si>
    <t>Ржевский муниципальный округ</t>
  </si>
  <si>
    <t>Жарковский муниципальный округ</t>
  </si>
  <si>
    <t>Протяженность</t>
  </si>
  <si>
    <t>Норматив отчислений 
в бюджеты муниципальных районов, городских округов, муниципальных округов, городских и сельских поселений</t>
  </si>
  <si>
    <t>(в процентах)</t>
  </si>
  <si>
    <t>Итого</t>
  </si>
  <si>
    <t>Дифференцированные нормативы отчислений в местные бюджеты 
по доходам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на 2023 год и на плановый период 2024 и 2025 годов</t>
  </si>
  <si>
    <r>
      <t xml:space="preserve">Приложение 3
</t>
    </r>
    <r>
      <rPr>
        <sz val="11"/>
        <rFont val="Times New Roman"/>
        <family val="1"/>
        <charset val="204"/>
      </rPr>
      <t>к закону Тверской области
«Об областном бюджете Тверской области на 2023 год 
и на плановый период 2024 и 2025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</si>
</sst>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000"/>
    <numFmt numFmtId="166" formatCode="0.000000"/>
    <numFmt numFmtId="167" formatCode="0.00000000"/>
    <numFmt numFmtId="168" formatCode="0.000000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NumberFormat="1" applyFont="1" applyFill="1" applyBorder="1" applyAlignment="1">
      <alignment horizontal="left" indent="1"/>
    </xf>
    <xf numFmtId="164" fontId="2" fillId="0" borderId="1" xfId="0" applyNumberFormat="1" applyFont="1" applyFill="1" applyBorder="1" applyAlignment="1">
      <alignment horizontal="left" indent="1"/>
    </xf>
    <xf numFmtId="166" fontId="4" fillId="0" borderId="0" xfId="0" applyNumberFormat="1" applyFont="1" applyFill="1"/>
    <xf numFmtId="167" fontId="4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right" indent="1"/>
    </xf>
    <xf numFmtId="165" fontId="3" fillId="0" borderId="9" xfId="0" applyNumberFormat="1" applyFont="1" applyFill="1" applyBorder="1" applyAlignment="1">
      <alignment horizontal="right" vertical="center" inden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168" fontId="4" fillId="0" borderId="0" xfId="0" applyNumberFormat="1" applyFont="1" applyFill="1"/>
    <xf numFmtId="0" fontId="4" fillId="0" borderId="7" xfId="0" applyNumberFormat="1" applyFont="1" applyFill="1" applyBorder="1"/>
    <xf numFmtId="0" fontId="3" fillId="0" borderId="8" xfId="0" applyNumberFormat="1" applyFont="1" applyFill="1" applyBorder="1" applyAlignment="1">
      <alignment horizontal="left" indent="1"/>
    </xf>
    <xf numFmtId="165" fontId="4" fillId="0" borderId="8" xfId="0" applyNumberFormat="1" applyFont="1" applyFill="1" applyBorder="1"/>
    <xf numFmtId="0" fontId="4" fillId="0" borderId="0" xfId="0" applyNumberFormat="1" applyFont="1" applyFill="1"/>
    <xf numFmtId="164" fontId="4" fillId="0" borderId="0" xfId="0" applyNumberFormat="1" applyFont="1" applyFill="1"/>
    <xf numFmtId="0" fontId="2" fillId="0" borderId="0" xfId="0" applyFont="1" applyFill="1"/>
    <xf numFmtId="0" fontId="6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145"/>
  <sheetViews>
    <sheetView tabSelected="1" zoomScale="130" zoomScaleNormal="130" zoomScaleSheetLayoutView="130" workbookViewId="0">
      <selection activeCell="A5" sqref="A5:XFD5"/>
    </sheetView>
  </sheetViews>
  <sheetFormatPr defaultColWidth="9.140625" defaultRowHeight="15.75" x14ac:dyDescent="0.25"/>
  <cols>
    <col min="1" max="1" width="6.85546875" style="23" customWidth="1"/>
    <col min="2" max="2" width="49.140625" style="11" bestFit="1" customWidth="1"/>
    <col min="3" max="3" width="15.85546875" style="11" hidden="1" customWidth="1"/>
    <col min="4" max="4" width="26.7109375" style="25" customWidth="1"/>
    <col min="5" max="5" width="18.140625" style="11" hidden="1" customWidth="1"/>
    <col min="6" max="16384" width="9.140625" style="11"/>
  </cols>
  <sheetData>
    <row r="1" spans="1:5" ht="73.5" customHeight="1" x14ac:dyDescent="0.2">
      <c r="A1" s="26" t="s">
        <v>143</v>
      </c>
      <c r="B1" s="26"/>
      <c r="C1" s="26"/>
      <c r="D1" s="26"/>
    </row>
    <row r="2" spans="1:5" s="12" customFormat="1" ht="81.75" customHeight="1" x14ac:dyDescent="0.2">
      <c r="A2" s="27" t="s">
        <v>142</v>
      </c>
      <c r="B2" s="27"/>
      <c r="C2" s="27"/>
      <c r="D2" s="27"/>
    </row>
    <row r="3" spans="1:5" s="12" customFormat="1" ht="22.5" customHeight="1" thickBot="1" x14ac:dyDescent="0.3">
      <c r="A3" s="13"/>
      <c r="B3" s="13"/>
      <c r="C3" s="13"/>
      <c r="D3" s="14" t="s">
        <v>140</v>
      </c>
    </row>
    <row r="4" spans="1:5" s="15" customFormat="1" ht="110.25" x14ac:dyDescent="0.2">
      <c r="A4" s="5" t="s">
        <v>125</v>
      </c>
      <c r="B4" s="6" t="s">
        <v>126</v>
      </c>
      <c r="C4" s="6" t="s">
        <v>138</v>
      </c>
      <c r="D4" s="7" t="s">
        <v>139</v>
      </c>
    </row>
    <row r="5" spans="1:5" x14ac:dyDescent="0.2">
      <c r="A5" s="8">
        <v>1</v>
      </c>
      <c r="B5" s="16">
        <v>2</v>
      </c>
      <c r="C5" s="16"/>
      <c r="D5" s="17">
        <v>3</v>
      </c>
    </row>
    <row r="6" spans="1:5" x14ac:dyDescent="0.25">
      <c r="A6" s="8">
        <v>1</v>
      </c>
      <c r="B6" s="1" t="s">
        <v>119</v>
      </c>
      <c r="C6" s="2">
        <v>607.9</v>
      </c>
      <c r="D6" s="9">
        <v>0.31469999999999998</v>
      </c>
      <c r="E6" s="3">
        <f>C6/$C$142*10</f>
        <v>0.31470118374547429</v>
      </c>
    </row>
    <row r="7" spans="1:5" x14ac:dyDescent="0.25">
      <c r="A7" s="8">
        <v>2</v>
      </c>
      <c r="B7" s="1" t="s">
        <v>120</v>
      </c>
      <c r="C7" s="2">
        <v>134.19999999999999</v>
      </c>
      <c r="D7" s="9">
        <v>6.9500000000000006E-2</v>
      </c>
      <c r="E7" s="3">
        <f t="shared" ref="E7:E70" si="0">C7/$C$142*10</f>
        <v>6.947343125290778E-2</v>
      </c>
    </row>
    <row r="8" spans="1:5" x14ac:dyDescent="0.25">
      <c r="A8" s="8">
        <v>3</v>
      </c>
      <c r="B8" s="1" t="s">
        <v>106</v>
      </c>
      <c r="C8" s="2">
        <v>618.5</v>
      </c>
      <c r="D8" s="9">
        <v>0.32019999999999998</v>
      </c>
      <c r="E8" s="3">
        <f t="shared" si="0"/>
        <v>0.32018865298005567</v>
      </c>
    </row>
    <row r="9" spans="1:5" x14ac:dyDescent="0.25">
      <c r="A9" s="8">
        <v>4</v>
      </c>
      <c r="B9" s="1" t="s">
        <v>107</v>
      </c>
      <c r="C9" s="2">
        <v>606.5</v>
      </c>
      <c r="D9" s="9">
        <v>0.314</v>
      </c>
      <c r="E9" s="3">
        <f t="shared" si="0"/>
        <v>0.31397642365788797</v>
      </c>
    </row>
    <row r="10" spans="1:5" x14ac:dyDescent="0.25">
      <c r="A10" s="8">
        <v>5</v>
      </c>
      <c r="B10" s="1" t="s">
        <v>108</v>
      </c>
      <c r="C10" s="2">
        <v>291.2</v>
      </c>
      <c r="D10" s="9">
        <v>0.15079999999999999</v>
      </c>
      <c r="E10" s="3">
        <f t="shared" si="0"/>
        <v>0.15075009821793403</v>
      </c>
    </row>
    <row r="11" spans="1:5" x14ac:dyDescent="0.25">
      <c r="A11" s="8">
        <v>6</v>
      </c>
      <c r="B11" s="1" t="s">
        <v>109</v>
      </c>
      <c r="C11" s="2">
        <v>527</v>
      </c>
      <c r="D11" s="9">
        <v>0.27279999999999999</v>
      </c>
      <c r="E11" s="3">
        <f t="shared" si="0"/>
        <v>0.27282040439852762</v>
      </c>
    </row>
    <row r="12" spans="1:5" x14ac:dyDescent="0.25">
      <c r="A12" s="8">
        <v>7</v>
      </c>
      <c r="B12" s="1" t="s">
        <v>110</v>
      </c>
      <c r="C12" s="2">
        <v>716.4</v>
      </c>
      <c r="D12" s="9">
        <v>0.37090000000000001</v>
      </c>
      <c r="E12" s="3">
        <f t="shared" si="0"/>
        <v>0.37087009053340636</v>
      </c>
    </row>
    <row r="13" spans="1:5" x14ac:dyDescent="0.25">
      <c r="A13" s="8">
        <v>8</v>
      </c>
      <c r="B13" s="1" t="s">
        <v>104</v>
      </c>
      <c r="C13" s="2">
        <f>386.7</f>
        <v>386.7</v>
      </c>
      <c r="D13" s="9">
        <v>0.20019999999999999</v>
      </c>
      <c r="E13" s="3">
        <f t="shared" si="0"/>
        <v>0.20018908990685125</v>
      </c>
    </row>
    <row r="14" spans="1:5" x14ac:dyDescent="0.25">
      <c r="A14" s="8">
        <v>9</v>
      </c>
      <c r="B14" s="1" t="s">
        <v>129</v>
      </c>
      <c r="C14" s="2">
        <f>46.7+14+19.5+38.8+10.7+32.7+19.4</f>
        <v>181.79999999999998</v>
      </c>
      <c r="D14" s="9">
        <v>9.4100000000000003E-2</v>
      </c>
      <c r="E14" s="3">
        <f t="shared" si="0"/>
        <v>9.4115274230839305E-2</v>
      </c>
    </row>
    <row r="15" spans="1:5" x14ac:dyDescent="0.25">
      <c r="A15" s="8">
        <v>10</v>
      </c>
      <c r="B15" s="1" t="s">
        <v>105</v>
      </c>
      <c r="C15" s="2">
        <v>400.5</v>
      </c>
      <c r="D15" s="9">
        <v>0.20730000000000001</v>
      </c>
      <c r="E15" s="3">
        <f t="shared" si="0"/>
        <v>0.20733315362734403</v>
      </c>
    </row>
    <row r="16" spans="1:5" x14ac:dyDescent="0.25">
      <c r="A16" s="8">
        <v>11</v>
      </c>
      <c r="B16" s="1" t="s">
        <v>137</v>
      </c>
      <c r="C16" s="2">
        <f>48+46.8+24.2+34.7+34.4</f>
        <v>188.1</v>
      </c>
      <c r="D16" s="9">
        <v>9.74E-2</v>
      </c>
      <c r="E16" s="3">
        <f t="shared" si="0"/>
        <v>9.7376694624977306E-2</v>
      </c>
    </row>
    <row r="17" spans="1:5" x14ac:dyDescent="0.25">
      <c r="A17" s="8">
        <v>12</v>
      </c>
      <c r="B17" s="1" t="s">
        <v>111</v>
      </c>
      <c r="C17" s="2">
        <v>634.70000000000005</v>
      </c>
      <c r="D17" s="9">
        <v>0.3286</v>
      </c>
      <c r="E17" s="3">
        <f t="shared" si="0"/>
        <v>0.32857516256498193</v>
      </c>
    </row>
    <row r="18" spans="1:5" x14ac:dyDescent="0.25">
      <c r="A18" s="8">
        <v>13</v>
      </c>
      <c r="B18" s="1" t="s">
        <v>130</v>
      </c>
      <c r="C18" s="2">
        <f>125.6+48.8+37.7+13.5+44.5+49.6+76.2+26.1+21.7</f>
        <v>443.7</v>
      </c>
      <c r="D18" s="9">
        <v>0.22969999999999999</v>
      </c>
      <c r="E18" s="3">
        <f t="shared" si="0"/>
        <v>0.22969717918714741</v>
      </c>
    </row>
    <row r="19" spans="1:5" x14ac:dyDescent="0.25">
      <c r="A19" s="8">
        <v>14</v>
      </c>
      <c r="B19" s="1" t="s">
        <v>131</v>
      </c>
      <c r="C19" s="2">
        <f>93.6+40+18.6+29.2+19.9+22.7+23.7+16.7</f>
        <v>264.39999999999998</v>
      </c>
      <c r="D19" s="9">
        <v>0.13689999999999999</v>
      </c>
      <c r="E19" s="3">
        <f t="shared" si="0"/>
        <v>0.13687611939842634</v>
      </c>
    </row>
    <row r="20" spans="1:5" x14ac:dyDescent="0.25">
      <c r="A20" s="8">
        <v>15</v>
      </c>
      <c r="B20" s="1" t="s">
        <v>135</v>
      </c>
      <c r="C20" s="2">
        <f>189+460.1+14.1+22.3+38.5+27.8+16.5+12.9+11.9+35.9+61+10.8+21.1+28.4+21.8+56.8</f>
        <v>1028.8999999999999</v>
      </c>
      <c r="D20" s="9">
        <v>0.53259999999999996</v>
      </c>
      <c r="E20" s="3">
        <f t="shared" si="0"/>
        <v>0.53264689579818791</v>
      </c>
    </row>
    <row r="21" spans="1:5" x14ac:dyDescent="0.25">
      <c r="A21" s="8">
        <v>16</v>
      </c>
      <c r="B21" s="1" t="s">
        <v>112</v>
      </c>
      <c r="C21" s="2">
        <v>235.3</v>
      </c>
      <c r="D21" s="9">
        <v>0.12180000000000001</v>
      </c>
      <c r="E21" s="3">
        <f t="shared" si="0"/>
        <v>0.12181146329216991</v>
      </c>
    </row>
    <row r="22" spans="1:5" x14ac:dyDescent="0.25">
      <c r="A22" s="8">
        <v>17</v>
      </c>
      <c r="B22" s="1" t="s">
        <v>113</v>
      </c>
      <c r="C22" s="2">
        <v>221</v>
      </c>
      <c r="D22" s="9">
        <v>0.1144</v>
      </c>
      <c r="E22" s="3">
        <f t="shared" si="0"/>
        <v>0.11440855668325352</v>
      </c>
    </row>
    <row r="23" spans="1:5" x14ac:dyDescent="0.25">
      <c r="A23" s="8">
        <v>18</v>
      </c>
      <c r="B23" s="1" t="s">
        <v>121</v>
      </c>
      <c r="C23" s="2">
        <v>457.9</v>
      </c>
      <c r="D23" s="9">
        <v>0.23699999999999999</v>
      </c>
      <c r="E23" s="3">
        <f t="shared" si="0"/>
        <v>0.23704831721837907</v>
      </c>
    </row>
    <row r="24" spans="1:5" x14ac:dyDescent="0.25">
      <c r="A24" s="8">
        <v>19</v>
      </c>
      <c r="B24" s="1" t="s">
        <v>132</v>
      </c>
      <c r="C24" s="2">
        <f>73+68.5+106.5+66.7+54.7</f>
        <v>369.4</v>
      </c>
      <c r="D24" s="9">
        <v>0.19120000000000001</v>
      </c>
      <c r="E24" s="3">
        <f t="shared" si="0"/>
        <v>0.19123312596739298</v>
      </c>
    </row>
    <row r="25" spans="1:5" x14ac:dyDescent="0.25">
      <c r="A25" s="8">
        <v>20</v>
      </c>
      <c r="B25" s="1" t="s">
        <v>122</v>
      </c>
      <c r="C25" s="2">
        <v>315.89999999999998</v>
      </c>
      <c r="D25" s="9">
        <v>0.16350000000000001</v>
      </c>
      <c r="E25" s="3">
        <f t="shared" si="0"/>
        <v>0.16353693690606236</v>
      </c>
    </row>
    <row r="26" spans="1:5" x14ac:dyDescent="0.25">
      <c r="A26" s="8">
        <v>21</v>
      </c>
      <c r="B26" s="1" t="s">
        <v>114</v>
      </c>
      <c r="C26" s="2">
        <v>620.20000000000005</v>
      </c>
      <c r="D26" s="9">
        <v>0.3211</v>
      </c>
      <c r="E26" s="3">
        <f t="shared" si="0"/>
        <v>0.3210687188006961</v>
      </c>
    </row>
    <row r="27" spans="1:5" x14ac:dyDescent="0.25">
      <c r="A27" s="8">
        <v>22</v>
      </c>
      <c r="B27" s="1" t="s">
        <v>115</v>
      </c>
      <c r="C27" s="2">
        <v>331.4</v>
      </c>
      <c r="D27" s="9">
        <v>0.1716</v>
      </c>
      <c r="E27" s="3">
        <f t="shared" si="0"/>
        <v>0.17156106644719554</v>
      </c>
    </row>
    <row r="28" spans="1:5" x14ac:dyDescent="0.25">
      <c r="A28" s="8">
        <v>23</v>
      </c>
      <c r="B28" s="1" t="s">
        <v>124</v>
      </c>
      <c r="C28" s="2">
        <v>507</v>
      </c>
      <c r="D28" s="9">
        <v>0.26250000000000001</v>
      </c>
      <c r="E28" s="3">
        <f t="shared" si="0"/>
        <v>0.26246668886158159</v>
      </c>
    </row>
    <row r="29" spans="1:5" x14ac:dyDescent="0.25">
      <c r="A29" s="8">
        <v>24</v>
      </c>
      <c r="B29" s="1" t="s">
        <v>136</v>
      </c>
      <c r="C29" s="2">
        <f>164.7+547.227+21.2+75.5+39.1+57+36.35+45.5+43.5</f>
        <v>1030.077</v>
      </c>
      <c r="D29" s="9">
        <v>0.5333</v>
      </c>
      <c r="E29" s="3">
        <f t="shared" si="0"/>
        <v>0.53325621195753725</v>
      </c>
    </row>
    <row r="30" spans="1:5" x14ac:dyDescent="0.25">
      <c r="A30" s="8">
        <v>25</v>
      </c>
      <c r="B30" s="1" t="s">
        <v>116</v>
      </c>
      <c r="C30" s="2">
        <v>387.8</v>
      </c>
      <c r="D30" s="9">
        <v>0.20080000000000001</v>
      </c>
      <c r="E30" s="3">
        <f t="shared" si="0"/>
        <v>0.20075854426138329</v>
      </c>
    </row>
    <row r="31" spans="1:5" x14ac:dyDescent="0.25">
      <c r="A31" s="8">
        <v>26</v>
      </c>
      <c r="B31" s="1" t="s">
        <v>117</v>
      </c>
      <c r="C31" s="2">
        <v>572</v>
      </c>
      <c r="D31" s="9">
        <v>0.29609999999999997</v>
      </c>
      <c r="E31" s="3">
        <f t="shared" si="0"/>
        <v>0.29611626435665611</v>
      </c>
    </row>
    <row r="32" spans="1:5" x14ac:dyDescent="0.25">
      <c r="A32" s="8">
        <v>27</v>
      </c>
      <c r="B32" s="1" t="s">
        <v>133</v>
      </c>
      <c r="C32" s="2">
        <f>43.4+24.1+11.6+13.45+28.1+18.7+33.9+16.58</f>
        <v>189.82999999999998</v>
      </c>
      <c r="D32" s="9">
        <v>9.8299999999999998E-2</v>
      </c>
      <c r="E32" s="3">
        <f t="shared" si="0"/>
        <v>9.8272291018923125E-2</v>
      </c>
    </row>
    <row r="33" spans="1:5" x14ac:dyDescent="0.25">
      <c r="A33" s="8">
        <v>28</v>
      </c>
      <c r="B33" s="1" t="s">
        <v>123</v>
      </c>
      <c r="C33" s="2">
        <v>198.2</v>
      </c>
      <c r="D33" s="9">
        <v>0.1026</v>
      </c>
      <c r="E33" s="3">
        <f t="shared" si="0"/>
        <v>0.10260532097113503</v>
      </c>
    </row>
    <row r="34" spans="1:5" x14ac:dyDescent="0.25">
      <c r="A34" s="8">
        <v>29</v>
      </c>
      <c r="B34" s="1" t="s">
        <v>134</v>
      </c>
      <c r="C34" s="2">
        <f>477+25.4+37.2+44+24+61.8+44.6+86.4+63.4+71.7</f>
        <v>935.5</v>
      </c>
      <c r="D34" s="9">
        <v>0.48430000000000001</v>
      </c>
      <c r="E34" s="3">
        <f t="shared" si="0"/>
        <v>0.48429504424065006</v>
      </c>
    </row>
    <row r="35" spans="1:5" s="18" customFormat="1" x14ac:dyDescent="0.25">
      <c r="A35" s="8">
        <v>30</v>
      </c>
      <c r="B35" s="1" t="s">
        <v>94</v>
      </c>
      <c r="C35" s="2">
        <v>241.4</v>
      </c>
      <c r="D35" s="9">
        <v>0.125</v>
      </c>
      <c r="E35" s="3">
        <f t="shared" si="0"/>
        <v>0.12496934653093844</v>
      </c>
    </row>
    <row r="36" spans="1:5" x14ac:dyDescent="0.25">
      <c r="A36" s="8">
        <v>31</v>
      </c>
      <c r="B36" s="1" t="s">
        <v>76</v>
      </c>
      <c r="C36" s="2">
        <v>94</v>
      </c>
      <c r="D36" s="9">
        <v>4.87E-2</v>
      </c>
      <c r="E36" s="3">
        <f t="shared" si="0"/>
        <v>4.8662463023646282E-2</v>
      </c>
    </row>
    <row r="37" spans="1:5" x14ac:dyDescent="0.25">
      <c r="A37" s="8">
        <v>32</v>
      </c>
      <c r="B37" s="1" t="s">
        <v>1</v>
      </c>
      <c r="C37" s="2">
        <v>41.2</v>
      </c>
      <c r="D37" s="9">
        <v>2.1299999999999999E-2</v>
      </c>
      <c r="E37" s="3">
        <f t="shared" si="0"/>
        <v>2.1328654006108796E-2</v>
      </c>
    </row>
    <row r="38" spans="1:5" x14ac:dyDescent="0.25">
      <c r="A38" s="8">
        <v>33</v>
      </c>
      <c r="B38" s="1" t="s">
        <v>2</v>
      </c>
      <c r="C38" s="2">
        <v>13.4</v>
      </c>
      <c r="D38" s="9">
        <v>6.8999999999999999E-3</v>
      </c>
      <c r="E38" s="3">
        <f t="shared" si="0"/>
        <v>6.9369894097538326E-3</v>
      </c>
    </row>
    <row r="39" spans="1:5" x14ac:dyDescent="0.25">
      <c r="A39" s="8">
        <v>34</v>
      </c>
      <c r="B39" s="1" t="s">
        <v>3</v>
      </c>
      <c r="C39" s="2">
        <v>25.4</v>
      </c>
      <c r="D39" s="9">
        <v>1.32E-2</v>
      </c>
      <c r="E39" s="4">
        <f t="shared" si="0"/>
        <v>1.3149218731921444E-2</v>
      </c>
    </row>
    <row r="40" spans="1:5" x14ac:dyDescent="0.25">
      <c r="A40" s="8">
        <v>35</v>
      </c>
      <c r="B40" s="1" t="s">
        <v>4</v>
      </c>
      <c r="C40" s="2">
        <v>23.6</v>
      </c>
      <c r="D40" s="9">
        <v>1.2200000000000001E-2</v>
      </c>
      <c r="E40" s="3">
        <f t="shared" si="0"/>
        <v>1.2217384333596303E-2</v>
      </c>
    </row>
    <row r="41" spans="1:5" x14ac:dyDescent="0.25">
      <c r="A41" s="8">
        <v>36</v>
      </c>
      <c r="B41" s="1" t="s">
        <v>5</v>
      </c>
      <c r="C41" s="2">
        <v>17.100000000000001</v>
      </c>
      <c r="D41" s="9">
        <v>8.8999999999999999E-3</v>
      </c>
      <c r="E41" s="3">
        <f t="shared" si="0"/>
        <v>8.852426784088846E-3</v>
      </c>
    </row>
    <row r="42" spans="1:5" x14ac:dyDescent="0.25">
      <c r="A42" s="8">
        <v>37</v>
      </c>
      <c r="B42" s="1" t="s">
        <v>6</v>
      </c>
      <c r="C42" s="2">
        <v>16.2</v>
      </c>
      <c r="D42" s="9">
        <v>8.3999999999999995E-3</v>
      </c>
      <c r="E42" s="3">
        <f t="shared" si="0"/>
        <v>8.3865095849262744E-3</v>
      </c>
    </row>
    <row r="43" spans="1:5" x14ac:dyDescent="0.25">
      <c r="A43" s="8">
        <v>38</v>
      </c>
      <c r="B43" s="1" t="s">
        <v>7</v>
      </c>
      <c r="C43" s="2">
        <v>22.1</v>
      </c>
      <c r="D43" s="9">
        <v>1.14E-2</v>
      </c>
      <c r="E43" s="3">
        <f t="shared" si="0"/>
        <v>1.1440855668325351E-2</v>
      </c>
    </row>
    <row r="44" spans="1:5" x14ac:dyDescent="0.25">
      <c r="A44" s="8">
        <v>39</v>
      </c>
      <c r="B44" s="1" t="s">
        <v>8</v>
      </c>
      <c r="C44" s="2">
        <v>26.3</v>
      </c>
      <c r="D44" s="9">
        <v>1.3599999999999999E-2</v>
      </c>
      <c r="E44" s="3">
        <f t="shared" si="0"/>
        <v>1.3615135931084016E-2</v>
      </c>
    </row>
    <row r="45" spans="1:5" x14ac:dyDescent="0.25">
      <c r="A45" s="8">
        <v>40</v>
      </c>
      <c r="B45" s="1" t="s">
        <v>9</v>
      </c>
      <c r="C45" s="2">
        <v>51.8</v>
      </c>
      <c r="D45" s="9">
        <v>2.6800000000000001E-2</v>
      </c>
      <c r="E45" s="3">
        <f t="shared" si="0"/>
        <v>2.6816123240690187E-2</v>
      </c>
    </row>
    <row r="46" spans="1:5" x14ac:dyDescent="0.25">
      <c r="A46" s="8">
        <v>41</v>
      </c>
      <c r="B46" s="1" t="s">
        <v>10</v>
      </c>
      <c r="C46" s="2">
        <v>15.4</v>
      </c>
      <c r="D46" s="9">
        <v>8.0000000000000002E-3</v>
      </c>
      <c r="E46" s="3">
        <f t="shared" si="0"/>
        <v>7.9723609634484351E-3</v>
      </c>
    </row>
    <row r="47" spans="1:5" x14ac:dyDescent="0.25">
      <c r="A47" s="8">
        <v>42</v>
      </c>
      <c r="B47" s="1" t="s">
        <v>103</v>
      </c>
      <c r="C47" s="2">
        <v>26</v>
      </c>
      <c r="D47" s="9">
        <v>1.35E-2</v>
      </c>
      <c r="E47" s="3">
        <f t="shared" si="0"/>
        <v>1.3459830198029824E-2</v>
      </c>
    </row>
    <row r="48" spans="1:5" x14ac:dyDescent="0.25">
      <c r="A48" s="8">
        <v>43</v>
      </c>
      <c r="B48" s="1" t="s">
        <v>11</v>
      </c>
      <c r="C48" s="2">
        <v>32</v>
      </c>
      <c r="D48" s="9">
        <v>1.66E-2</v>
      </c>
      <c r="E48" s="3">
        <f t="shared" si="0"/>
        <v>1.656594485911363E-2</v>
      </c>
    </row>
    <row r="49" spans="1:5" x14ac:dyDescent="0.25">
      <c r="A49" s="8">
        <v>44</v>
      </c>
      <c r="B49" s="1" t="s">
        <v>95</v>
      </c>
      <c r="C49" s="2">
        <v>182.2</v>
      </c>
      <c r="D49" s="9">
        <v>9.4299999999999995E-2</v>
      </c>
      <c r="E49" s="3">
        <f t="shared" si="0"/>
        <v>9.4322348541578227E-2</v>
      </c>
    </row>
    <row r="50" spans="1:5" x14ac:dyDescent="0.25">
      <c r="A50" s="8">
        <v>45</v>
      </c>
      <c r="B50" s="1" t="s">
        <v>93</v>
      </c>
      <c r="C50" s="2">
        <v>162.9</v>
      </c>
      <c r="D50" s="9">
        <v>8.43E-2</v>
      </c>
      <c r="E50" s="3">
        <f t="shared" si="0"/>
        <v>8.433101304842533E-2</v>
      </c>
    </row>
    <row r="51" spans="1:5" x14ac:dyDescent="0.25">
      <c r="A51" s="8">
        <v>46</v>
      </c>
      <c r="B51" s="1" t="s">
        <v>77</v>
      </c>
      <c r="C51" s="2">
        <v>39.5</v>
      </c>
      <c r="D51" s="9">
        <v>2.0400000000000001E-2</v>
      </c>
      <c r="E51" s="4">
        <f t="shared" si="0"/>
        <v>2.0448588185468387E-2</v>
      </c>
    </row>
    <row r="52" spans="1:5" x14ac:dyDescent="0.25">
      <c r="A52" s="8">
        <v>47</v>
      </c>
      <c r="B52" s="1" t="s">
        <v>12</v>
      </c>
      <c r="C52" s="2">
        <v>58.2</v>
      </c>
      <c r="D52" s="9">
        <v>3.0099999999999998E-2</v>
      </c>
      <c r="E52" s="3">
        <f t="shared" si="0"/>
        <v>3.0129312212512915E-2</v>
      </c>
    </row>
    <row r="53" spans="1:5" x14ac:dyDescent="0.25">
      <c r="A53" s="8">
        <v>48</v>
      </c>
      <c r="B53" s="1" t="s">
        <v>13</v>
      </c>
      <c r="C53" s="2">
        <v>24.1</v>
      </c>
      <c r="D53" s="9">
        <v>1.2500000000000001E-2</v>
      </c>
      <c r="E53" s="3">
        <f t="shared" si="0"/>
        <v>1.2476227222019954E-2</v>
      </c>
    </row>
    <row r="54" spans="1:5" x14ac:dyDescent="0.25">
      <c r="A54" s="8">
        <v>49</v>
      </c>
      <c r="B54" s="1" t="s">
        <v>14</v>
      </c>
      <c r="C54" s="2">
        <v>55.1</v>
      </c>
      <c r="D54" s="9">
        <v>2.8500000000000001E-2</v>
      </c>
      <c r="E54" s="3">
        <f t="shared" si="0"/>
        <v>2.8524486304286282E-2</v>
      </c>
    </row>
    <row r="55" spans="1:5" x14ac:dyDescent="0.25">
      <c r="A55" s="8">
        <v>50</v>
      </c>
      <c r="B55" s="1" t="s">
        <v>15</v>
      </c>
      <c r="C55" s="2">
        <v>56.3</v>
      </c>
      <c r="D55" s="9">
        <v>2.9100000000000001E-2</v>
      </c>
      <c r="E55" s="3">
        <f t="shared" si="0"/>
        <v>2.9145709236503042E-2</v>
      </c>
    </row>
    <row r="56" spans="1:5" x14ac:dyDescent="0.25">
      <c r="A56" s="8">
        <v>51</v>
      </c>
      <c r="B56" s="1" t="s">
        <v>16</v>
      </c>
      <c r="C56" s="2">
        <v>10.4</v>
      </c>
      <c r="D56" s="9">
        <v>5.4000000000000003E-3</v>
      </c>
      <c r="E56" s="3">
        <f t="shared" si="0"/>
        <v>5.3839320792119305E-3</v>
      </c>
    </row>
    <row r="57" spans="1:5" x14ac:dyDescent="0.25">
      <c r="A57" s="8">
        <v>52</v>
      </c>
      <c r="B57" s="1" t="s">
        <v>17</v>
      </c>
      <c r="C57" s="2">
        <v>35</v>
      </c>
      <c r="D57" s="9">
        <v>1.8100000000000002E-2</v>
      </c>
      <c r="E57" s="3">
        <f t="shared" si="0"/>
        <v>1.8119002189655533E-2</v>
      </c>
    </row>
    <row r="58" spans="1:5" x14ac:dyDescent="0.25">
      <c r="A58" s="8">
        <v>53</v>
      </c>
      <c r="B58" s="1" t="s">
        <v>18</v>
      </c>
      <c r="C58" s="2">
        <v>13.6</v>
      </c>
      <c r="D58" s="9">
        <v>7.0000000000000001E-3</v>
      </c>
      <c r="E58" s="3">
        <f t="shared" si="0"/>
        <v>7.040526565123292E-3</v>
      </c>
    </row>
    <row r="59" spans="1:5" x14ac:dyDescent="0.25">
      <c r="A59" s="8">
        <v>54</v>
      </c>
      <c r="B59" s="1" t="s">
        <v>19</v>
      </c>
      <c r="C59" s="2">
        <v>6</v>
      </c>
      <c r="D59" s="9">
        <v>3.0999999999999999E-3</v>
      </c>
      <c r="E59" s="3">
        <f t="shared" si="0"/>
        <v>3.1061146610838054E-3</v>
      </c>
    </row>
    <row r="60" spans="1:5" x14ac:dyDescent="0.25">
      <c r="A60" s="8">
        <v>55</v>
      </c>
      <c r="B60" s="1" t="s">
        <v>20</v>
      </c>
      <c r="C60" s="2">
        <v>16.899999999999999</v>
      </c>
      <c r="D60" s="9">
        <v>8.6999999999999994E-3</v>
      </c>
      <c r="E60" s="4">
        <f t="shared" si="0"/>
        <v>8.7488896287193849E-3</v>
      </c>
    </row>
    <row r="61" spans="1:5" s="18" customFormat="1" x14ac:dyDescent="0.25">
      <c r="A61" s="8">
        <v>56</v>
      </c>
      <c r="B61" s="1" t="s">
        <v>96</v>
      </c>
      <c r="C61" s="2">
        <v>437.7</v>
      </c>
      <c r="D61" s="9">
        <v>0.2266</v>
      </c>
      <c r="E61" s="3">
        <f t="shared" si="0"/>
        <v>0.22659106452606359</v>
      </c>
    </row>
    <row r="62" spans="1:5" x14ac:dyDescent="0.25">
      <c r="A62" s="8">
        <v>57</v>
      </c>
      <c r="B62" s="1" t="s">
        <v>78</v>
      </c>
      <c r="C62" s="2">
        <v>18.100000000000001</v>
      </c>
      <c r="D62" s="9">
        <v>9.4000000000000004E-3</v>
      </c>
      <c r="E62" s="3">
        <f t="shared" si="0"/>
        <v>9.3701125609361481E-3</v>
      </c>
    </row>
    <row r="63" spans="1:5" x14ac:dyDescent="0.25">
      <c r="A63" s="8">
        <v>58</v>
      </c>
      <c r="B63" s="1" t="s">
        <v>79</v>
      </c>
      <c r="C63" s="2">
        <v>10.8</v>
      </c>
      <c r="D63" s="9">
        <v>5.5999999999999999E-3</v>
      </c>
      <c r="E63" s="3">
        <f t="shared" si="0"/>
        <v>5.5910063899508502E-3</v>
      </c>
    </row>
    <row r="64" spans="1:5" x14ac:dyDescent="0.25">
      <c r="A64" s="8">
        <v>59</v>
      </c>
      <c r="B64" s="1" t="s">
        <v>80</v>
      </c>
      <c r="C64" s="2">
        <v>4.3</v>
      </c>
      <c r="D64" s="9">
        <v>2.2000000000000001E-3</v>
      </c>
      <c r="E64" s="3">
        <f t="shared" si="0"/>
        <v>2.2260488404433937E-3</v>
      </c>
    </row>
    <row r="65" spans="1:5" x14ac:dyDescent="0.25">
      <c r="A65" s="8">
        <v>60</v>
      </c>
      <c r="B65" s="1" t="s">
        <v>21</v>
      </c>
      <c r="C65" s="2">
        <v>14.3</v>
      </c>
      <c r="D65" s="9">
        <v>7.4000000000000003E-3</v>
      </c>
      <c r="E65" s="3">
        <f t="shared" si="0"/>
        <v>7.4029066089164033E-3</v>
      </c>
    </row>
    <row r="66" spans="1:5" x14ac:dyDescent="0.25">
      <c r="A66" s="8">
        <v>61</v>
      </c>
      <c r="B66" s="1" t="s">
        <v>22</v>
      </c>
      <c r="C66" s="2">
        <v>85.4</v>
      </c>
      <c r="D66" s="9">
        <v>4.4200000000000003E-2</v>
      </c>
      <c r="E66" s="3">
        <f t="shared" si="0"/>
        <v>4.4210365342759503E-2</v>
      </c>
    </row>
    <row r="67" spans="1:5" x14ac:dyDescent="0.25">
      <c r="A67" s="8">
        <v>62</v>
      </c>
      <c r="B67" s="1" t="s">
        <v>23</v>
      </c>
      <c r="C67" s="2">
        <v>144.4</v>
      </c>
      <c r="D67" s="9">
        <v>7.4800000000000005E-2</v>
      </c>
      <c r="E67" s="3">
        <f t="shared" si="0"/>
        <v>7.4753826176750263E-2</v>
      </c>
    </row>
    <row r="68" spans="1:5" x14ac:dyDescent="0.25">
      <c r="A68" s="8">
        <v>63</v>
      </c>
      <c r="B68" s="1" t="s">
        <v>24</v>
      </c>
      <c r="C68" s="2">
        <v>72.599999999999994</v>
      </c>
      <c r="D68" s="9">
        <v>3.7600000000000001E-2</v>
      </c>
      <c r="E68" s="3">
        <f t="shared" si="0"/>
        <v>3.7583987399114047E-2</v>
      </c>
    </row>
    <row r="69" spans="1:5" x14ac:dyDescent="0.25">
      <c r="A69" s="8">
        <v>64</v>
      </c>
      <c r="B69" s="1" t="s">
        <v>25</v>
      </c>
      <c r="C69" s="2">
        <v>95.6</v>
      </c>
      <c r="D69" s="9">
        <v>4.9500000000000002E-2</v>
      </c>
      <c r="E69" s="3">
        <f t="shared" si="0"/>
        <v>4.9490760266601971E-2</v>
      </c>
    </row>
    <row r="70" spans="1:5" x14ac:dyDescent="0.25">
      <c r="A70" s="8">
        <v>65</v>
      </c>
      <c r="B70" s="1" t="s">
        <v>26</v>
      </c>
      <c r="C70" s="2">
        <v>41.2</v>
      </c>
      <c r="D70" s="9">
        <v>2.1299999999999999E-2</v>
      </c>
      <c r="E70" s="3">
        <f t="shared" si="0"/>
        <v>2.1328654006108796E-2</v>
      </c>
    </row>
    <row r="71" spans="1:5" x14ac:dyDescent="0.25">
      <c r="A71" s="8">
        <v>66</v>
      </c>
      <c r="B71" s="1" t="s">
        <v>27</v>
      </c>
      <c r="C71" s="2">
        <v>37</v>
      </c>
      <c r="D71" s="9">
        <v>1.9199999999999998E-2</v>
      </c>
      <c r="E71" s="3">
        <f t="shared" ref="E71:E134" si="1">C71/$C$142*10</f>
        <v>1.9154373743350134E-2</v>
      </c>
    </row>
    <row r="72" spans="1:5" x14ac:dyDescent="0.25">
      <c r="A72" s="8">
        <v>67</v>
      </c>
      <c r="B72" s="1" t="s">
        <v>28</v>
      </c>
      <c r="C72" s="2">
        <v>83.7</v>
      </c>
      <c r="D72" s="9">
        <v>4.3299999999999998E-2</v>
      </c>
      <c r="E72" s="3">
        <f t="shared" si="1"/>
        <v>4.3330299522119087E-2</v>
      </c>
    </row>
    <row r="73" spans="1:5" x14ac:dyDescent="0.25">
      <c r="A73" s="8">
        <v>68</v>
      </c>
      <c r="B73" s="1" t="s">
        <v>29</v>
      </c>
      <c r="C73" s="2">
        <v>25</v>
      </c>
      <c r="D73" s="9">
        <v>1.29E-2</v>
      </c>
      <c r="E73" s="3">
        <f t="shared" si="1"/>
        <v>1.2942144421182522E-2</v>
      </c>
    </row>
    <row r="74" spans="1:5" x14ac:dyDescent="0.25">
      <c r="A74" s="8">
        <v>69</v>
      </c>
      <c r="B74" s="1" t="s">
        <v>30</v>
      </c>
      <c r="C74" s="2">
        <v>59.9</v>
      </c>
      <c r="D74" s="9">
        <v>3.1E-2</v>
      </c>
      <c r="E74" s="3">
        <f t="shared" si="1"/>
        <v>3.1009378033153324E-2</v>
      </c>
    </row>
    <row r="75" spans="1:5" x14ac:dyDescent="0.25">
      <c r="A75" s="8">
        <v>70</v>
      </c>
      <c r="B75" s="1" t="s">
        <v>31</v>
      </c>
      <c r="C75" s="2">
        <v>43.3</v>
      </c>
      <c r="D75" s="9">
        <v>2.24E-2</v>
      </c>
      <c r="E75" s="3">
        <f t="shared" si="1"/>
        <v>2.2415794137488131E-2</v>
      </c>
    </row>
    <row r="76" spans="1:5" x14ac:dyDescent="0.25">
      <c r="A76" s="8">
        <v>71</v>
      </c>
      <c r="B76" s="1" t="s">
        <v>32</v>
      </c>
      <c r="C76" s="2">
        <v>46.8</v>
      </c>
      <c r="D76" s="9">
        <v>2.4199999999999999E-2</v>
      </c>
      <c r="E76" s="3">
        <f t="shared" si="1"/>
        <v>2.4227694356453684E-2</v>
      </c>
    </row>
    <row r="77" spans="1:5" x14ac:dyDescent="0.25">
      <c r="A77" s="8">
        <v>72</v>
      </c>
      <c r="B77" s="1" t="s">
        <v>33</v>
      </c>
      <c r="C77" s="2">
        <v>33.9</v>
      </c>
      <c r="D77" s="9">
        <v>1.7500000000000002E-2</v>
      </c>
      <c r="E77" s="3">
        <f t="shared" si="1"/>
        <v>1.75495478351235E-2</v>
      </c>
    </row>
    <row r="78" spans="1:5" x14ac:dyDescent="0.25">
      <c r="A78" s="8">
        <v>73</v>
      </c>
      <c r="B78" s="1" t="s">
        <v>34</v>
      </c>
      <c r="C78" s="2">
        <v>40.6</v>
      </c>
      <c r="D78" s="9">
        <v>2.1000000000000001E-2</v>
      </c>
      <c r="E78" s="3">
        <f t="shared" si="1"/>
        <v>2.101804254000042E-2</v>
      </c>
    </row>
    <row r="79" spans="1:5" x14ac:dyDescent="0.25">
      <c r="A79" s="8">
        <v>74</v>
      </c>
      <c r="B79" s="1" t="s">
        <v>35</v>
      </c>
      <c r="C79" s="2">
        <v>29.4</v>
      </c>
      <c r="D79" s="9">
        <v>1.52E-2</v>
      </c>
      <c r="E79" s="3">
        <f t="shared" si="1"/>
        <v>1.5219961839310646E-2</v>
      </c>
    </row>
    <row r="80" spans="1:5" s="18" customFormat="1" x14ac:dyDescent="0.25">
      <c r="A80" s="8">
        <v>75</v>
      </c>
      <c r="B80" s="1" t="s">
        <v>97</v>
      </c>
      <c r="C80" s="2">
        <v>427</v>
      </c>
      <c r="D80" s="9">
        <v>0.22109999999999999</v>
      </c>
      <c r="E80" s="3">
        <f t="shared" si="1"/>
        <v>0.22105182671379753</v>
      </c>
    </row>
    <row r="81" spans="1:5" x14ac:dyDescent="0.25">
      <c r="A81" s="8">
        <v>76</v>
      </c>
      <c r="B81" s="1" t="s">
        <v>81</v>
      </c>
      <c r="C81" s="2">
        <v>101.11</v>
      </c>
      <c r="D81" s="9">
        <v>5.2299999999999999E-2</v>
      </c>
      <c r="E81" s="3">
        <f t="shared" si="1"/>
        <v>5.2343208897030605E-2</v>
      </c>
    </row>
    <row r="82" spans="1:5" x14ac:dyDescent="0.25">
      <c r="A82" s="8">
        <v>77</v>
      </c>
      <c r="B82" s="1" t="s">
        <v>36</v>
      </c>
      <c r="C82" s="2">
        <v>64.2</v>
      </c>
      <c r="D82" s="9">
        <v>3.32E-2</v>
      </c>
      <c r="E82" s="3">
        <f t="shared" si="1"/>
        <v>3.3235426873596721E-2</v>
      </c>
    </row>
    <row r="83" spans="1:5" x14ac:dyDescent="0.25">
      <c r="A83" s="8">
        <v>78</v>
      </c>
      <c r="B83" s="1" t="s">
        <v>37</v>
      </c>
      <c r="C83" s="2">
        <v>96.6</v>
      </c>
      <c r="D83" s="9">
        <v>0.05</v>
      </c>
      <c r="E83" s="3">
        <f t="shared" si="1"/>
        <v>5.0008446043449263E-2</v>
      </c>
    </row>
    <row r="84" spans="1:5" x14ac:dyDescent="0.25">
      <c r="A84" s="8">
        <v>79</v>
      </c>
      <c r="B84" s="1" t="s">
        <v>38</v>
      </c>
      <c r="C84" s="2">
        <v>43.21</v>
      </c>
      <c r="D84" s="9">
        <v>2.24E-2</v>
      </c>
      <c r="E84" s="3">
        <f t="shared" si="1"/>
        <v>2.2369202417571874E-2</v>
      </c>
    </row>
    <row r="85" spans="1:5" x14ac:dyDescent="0.25">
      <c r="A85" s="8">
        <v>80</v>
      </c>
      <c r="B85" s="1" t="s">
        <v>39</v>
      </c>
      <c r="C85" s="2">
        <v>71.099999999999994</v>
      </c>
      <c r="D85" s="9">
        <v>3.6799999999999999E-2</v>
      </c>
      <c r="E85" s="3">
        <f t="shared" si="1"/>
        <v>3.6807458733843092E-2</v>
      </c>
    </row>
    <row r="86" spans="1:5" s="18" customFormat="1" x14ac:dyDescent="0.25">
      <c r="A86" s="8">
        <v>81</v>
      </c>
      <c r="B86" s="1" t="s">
        <v>98</v>
      </c>
      <c r="C86" s="2">
        <v>13.6</v>
      </c>
      <c r="D86" s="9">
        <v>7.0000000000000001E-3</v>
      </c>
      <c r="E86" s="3">
        <f t="shared" si="1"/>
        <v>7.040526565123292E-3</v>
      </c>
    </row>
    <row r="87" spans="1:5" x14ac:dyDescent="0.25">
      <c r="A87" s="8">
        <v>82</v>
      </c>
      <c r="B87" s="1" t="s">
        <v>82</v>
      </c>
      <c r="C87" s="2">
        <v>120.038</v>
      </c>
      <c r="D87" s="9">
        <v>6.2100000000000002E-2</v>
      </c>
      <c r="E87" s="3">
        <f t="shared" si="1"/>
        <v>6.2141965281196303E-2</v>
      </c>
    </row>
    <row r="88" spans="1:5" x14ac:dyDescent="0.25">
      <c r="A88" s="8">
        <v>83</v>
      </c>
      <c r="B88" s="1" t="s">
        <v>83</v>
      </c>
      <c r="C88" s="2">
        <v>26.5</v>
      </c>
      <c r="D88" s="9">
        <v>1.37E-2</v>
      </c>
      <c r="E88" s="3">
        <f t="shared" si="1"/>
        <v>1.3718673086453475E-2</v>
      </c>
    </row>
    <row r="89" spans="1:5" x14ac:dyDescent="0.25">
      <c r="A89" s="8">
        <v>84</v>
      </c>
      <c r="B89" s="1" t="s">
        <v>84</v>
      </c>
      <c r="C89" s="2">
        <v>17.239000000000001</v>
      </c>
      <c r="D89" s="9">
        <v>8.8999999999999999E-3</v>
      </c>
      <c r="E89" s="3">
        <f t="shared" si="1"/>
        <v>8.9243851070706214E-3</v>
      </c>
    </row>
    <row r="90" spans="1:5" x14ac:dyDescent="0.25">
      <c r="A90" s="8">
        <v>85</v>
      </c>
      <c r="B90" s="1" t="s">
        <v>85</v>
      </c>
      <c r="C90" s="2">
        <v>52.6</v>
      </c>
      <c r="D90" s="9">
        <v>2.7199999999999998E-2</v>
      </c>
      <c r="E90" s="3">
        <f t="shared" si="1"/>
        <v>2.7230271862168032E-2</v>
      </c>
    </row>
    <row r="91" spans="1:5" x14ac:dyDescent="0.25">
      <c r="A91" s="8">
        <v>86</v>
      </c>
      <c r="B91" s="1" t="s">
        <v>86</v>
      </c>
      <c r="C91" s="2">
        <v>13.9</v>
      </c>
      <c r="D91" s="9">
        <v>7.1999999999999998E-3</v>
      </c>
      <c r="E91" s="3">
        <f t="shared" si="1"/>
        <v>7.1958322981774837E-3</v>
      </c>
    </row>
    <row r="92" spans="1:5" x14ac:dyDescent="0.25">
      <c r="A92" s="8">
        <v>87</v>
      </c>
      <c r="B92" s="1" t="s">
        <v>87</v>
      </c>
      <c r="C92" s="2">
        <v>38.1</v>
      </c>
      <c r="D92" s="9">
        <v>1.9699999999999999E-2</v>
      </c>
      <c r="E92" s="3">
        <f t="shared" si="1"/>
        <v>1.9723828097882166E-2</v>
      </c>
    </row>
    <row r="93" spans="1:5" x14ac:dyDescent="0.25">
      <c r="A93" s="8">
        <v>88</v>
      </c>
      <c r="B93" s="1" t="s">
        <v>40</v>
      </c>
      <c r="C93" s="2">
        <v>29.7</v>
      </c>
      <c r="D93" s="9">
        <v>1.54E-2</v>
      </c>
      <c r="E93" s="3">
        <f t="shared" si="1"/>
        <v>1.5375267572364838E-2</v>
      </c>
    </row>
    <row r="94" spans="1:5" x14ac:dyDescent="0.25">
      <c r="A94" s="8">
        <v>89</v>
      </c>
      <c r="B94" s="1" t="s">
        <v>41</v>
      </c>
      <c r="C94" s="2">
        <v>37.299999999999997</v>
      </c>
      <c r="D94" s="9">
        <v>1.9300000000000001E-2</v>
      </c>
      <c r="E94" s="3">
        <f t="shared" si="1"/>
        <v>1.9309679476404322E-2</v>
      </c>
    </row>
    <row r="95" spans="1:5" x14ac:dyDescent="0.25">
      <c r="A95" s="8">
        <v>90</v>
      </c>
      <c r="B95" s="1" t="s">
        <v>42</v>
      </c>
      <c r="C95" s="2">
        <v>41.9</v>
      </c>
      <c r="D95" s="9">
        <v>2.1700000000000001E-2</v>
      </c>
      <c r="E95" s="3">
        <f t="shared" si="1"/>
        <v>2.169103404990191E-2</v>
      </c>
    </row>
    <row r="96" spans="1:5" x14ac:dyDescent="0.25">
      <c r="A96" s="8">
        <v>91</v>
      </c>
      <c r="B96" s="1" t="s">
        <v>43</v>
      </c>
      <c r="C96" s="2">
        <v>50</v>
      </c>
      <c r="D96" s="9">
        <v>2.5899999999999999E-2</v>
      </c>
      <c r="E96" s="3">
        <f t="shared" si="1"/>
        <v>2.5884288842365044E-2</v>
      </c>
    </row>
    <row r="97" spans="1:5" x14ac:dyDescent="0.25">
      <c r="A97" s="8">
        <v>92</v>
      </c>
      <c r="B97" s="1" t="s">
        <v>44</v>
      </c>
      <c r="C97" s="2">
        <v>89.1</v>
      </c>
      <c r="D97" s="9">
        <v>4.6100000000000002E-2</v>
      </c>
      <c r="E97" s="3">
        <f t="shared" si="1"/>
        <v>4.6125802717094509E-2</v>
      </c>
    </row>
    <row r="98" spans="1:5" x14ac:dyDescent="0.25">
      <c r="A98" s="8">
        <v>93</v>
      </c>
      <c r="B98" s="1" t="s">
        <v>45</v>
      </c>
      <c r="C98" s="2">
        <v>29.8</v>
      </c>
      <c r="D98" s="9">
        <v>1.54E-2</v>
      </c>
      <c r="E98" s="3">
        <f t="shared" si="1"/>
        <v>1.5427036150049568E-2</v>
      </c>
    </row>
    <row r="99" spans="1:5" x14ac:dyDescent="0.25">
      <c r="A99" s="8">
        <v>94</v>
      </c>
      <c r="B99" s="1" t="s">
        <v>46</v>
      </c>
      <c r="C99" s="2">
        <v>12.5</v>
      </c>
      <c r="D99" s="9">
        <v>6.4999999999999997E-3</v>
      </c>
      <c r="E99" s="3">
        <f t="shared" si="1"/>
        <v>6.471072210591261E-3</v>
      </c>
    </row>
    <row r="100" spans="1:5" x14ac:dyDescent="0.25">
      <c r="A100" s="8">
        <v>95</v>
      </c>
      <c r="B100" s="1" t="s">
        <v>118</v>
      </c>
      <c r="C100" s="2">
        <v>39.508000000000003</v>
      </c>
      <c r="D100" s="9">
        <v>2.0500000000000001E-2</v>
      </c>
      <c r="E100" s="3">
        <f t="shared" si="1"/>
        <v>2.0452729671683167E-2</v>
      </c>
    </row>
    <row r="101" spans="1:5" x14ac:dyDescent="0.25">
      <c r="A101" s="8">
        <v>96</v>
      </c>
      <c r="B101" s="1" t="s">
        <v>0</v>
      </c>
      <c r="C101" s="2">
        <v>16.5</v>
      </c>
      <c r="D101" s="9">
        <v>8.5000000000000006E-3</v>
      </c>
      <c r="E101" s="3">
        <f t="shared" si="1"/>
        <v>8.5418153179804661E-3</v>
      </c>
    </row>
    <row r="102" spans="1:5" x14ac:dyDescent="0.25">
      <c r="A102" s="8">
        <v>97</v>
      </c>
      <c r="B102" s="1" t="s">
        <v>47</v>
      </c>
      <c r="C102" s="2">
        <v>47</v>
      </c>
      <c r="D102" s="9">
        <v>2.4299999999999999E-2</v>
      </c>
      <c r="E102" s="3">
        <f t="shared" si="1"/>
        <v>2.4331231511823141E-2</v>
      </c>
    </row>
    <row r="103" spans="1:5" s="18" customFormat="1" x14ac:dyDescent="0.25">
      <c r="A103" s="8">
        <v>98</v>
      </c>
      <c r="B103" s="1" t="s">
        <v>99</v>
      </c>
      <c r="C103" s="2">
        <v>153.1</v>
      </c>
      <c r="D103" s="9">
        <v>7.9299999999999995E-2</v>
      </c>
      <c r="E103" s="3">
        <f t="shared" si="1"/>
        <v>7.9257692435321769E-2</v>
      </c>
    </row>
    <row r="104" spans="1:5" x14ac:dyDescent="0.25">
      <c r="A104" s="8">
        <v>99</v>
      </c>
      <c r="B104" s="1" t="s">
        <v>88</v>
      </c>
      <c r="C104" s="2">
        <v>87.6</v>
      </c>
      <c r="D104" s="9">
        <v>4.5400000000000003E-2</v>
      </c>
      <c r="E104" s="19">
        <f t="shared" si="1"/>
        <v>4.5349274051823554E-2</v>
      </c>
    </row>
    <row r="105" spans="1:5" x14ac:dyDescent="0.25">
      <c r="A105" s="8">
        <v>100</v>
      </c>
      <c r="B105" s="1" t="s">
        <v>48</v>
      </c>
      <c r="C105" s="2">
        <v>26.2</v>
      </c>
      <c r="D105" s="9">
        <v>1.3599999999999999E-2</v>
      </c>
      <c r="E105" s="3">
        <f t="shared" si="1"/>
        <v>1.3563367353399284E-2</v>
      </c>
    </row>
    <row r="106" spans="1:5" x14ac:dyDescent="0.25">
      <c r="A106" s="8">
        <v>101</v>
      </c>
      <c r="B106" s="1" t="s">
        <v>49</v>
      </c>
      <c r="C106" s="2">
        <v>38.9</v>
      </c>
      <c r="D106" s="9">
        <v>2.01E-2</v>
      </c>
      <c r="E106" s="3">
        <f t="shared" si="1"/>
        <v>2.0137976719360007E-2</v>
      </c>
    </row>
    <row r="107" spans="1:5" x14ac:dyDescent="0.25">
      <c r="A107" s="8">
        <v>102</v>
      </c>
      <c r="B107" s="1" t="s">
        <v>50</v>
      </c>
      <c r="C107" s="2">
        <v>38.9</v>
      </c>
      <c r="D107" s="9">
        <v>2.01E-2</v>
      </c>
      <c r="E107" s="3">
        <f t="shared" si="1"/>
        <v>2.0137976719360007E-2</v>
      </c>
    </row>
    <row r="108" spans="1:5" x14ac:dyDescent="0.25">
      <c r="A108" s="8">
        <v>103</v>
      </c>
      <c r="B108" s="1" t="s">
        <v>51</v>
      </c>
      <c r="C108" s="2">
        <v>53.8</v>
      </c>
      <c r="D108" s="9">
        <v>2.7900000000000001E-2</v>
      </c>
      <c r="E108" s="3">
        <f t="shared" si="1"/>
        <v>2.7851494794384788E-2</v>
      </c>
    </row>
    <row r="109" spans="1:5" s="18" customFormat="1" x14ac:dyDescent="0.25">
      <c r="A109" s="8">
        <v>104</v>
      </c>
      <c r="B109" s="1" t="s">
        <v>100</v>
      </c>
      <c r="C109" s="2">
        <v>335.8</v>
      </c>
      <c r="D109" s="9">
        <v>0.17380000000000001</v>
      </c>
      <c r="E109" s="3">
        <f t="shared" si="1"/>
        <v>0.17383888386532365</v>
      </c>
    </row>
    <row r="110" spans="1:5" x14ac:dyDescent="0.25">
      <c r="A110" s="8">
        <v>105</v>
      </c>
      <c r="B110" s="1" t="s">
        <v>52</v>
      </c>
      <c r="C110" s="2">
        <v>10.1</v>
      </c>
      <c r="D110" s="9">
        <v>5.1999999999999998E-3</v>
      </c>
      <c r="E110" s="3">
        <f t="shared" si="1"/>
        <v>5.2286263461577389E-3</v>
      </c>
    </row>
    <row r="111" spans="1:5" x14ac:dyDescent="0.25">
      <c r="A111" s="8">
        <v>106</v>
      </c>
      <c r="B111" s="1" t="s">
        <v>53</v>
      </c>
      <c r="C111" s="2">
        <v>11.161</v>
      </c>
      <c r="D111" s="9">
        <v>5.7999999999999996E-3</v>
      </c>
      <c r="E111" s="3">
        <f t="shared" si="1"/>
        <v>5.7778909553927258E-3</v>
      </c>
    </row>
    <row r="112" spans="1:5" x14ac:dyDescent="0.25">
      <c r="A112" s="8">
        <v>107</v>
      </c>
      <c r="B112" s="1" t="s">
        <v>92</v>
      </c>
      <c r="C112" s="2">
        <v>31.1</v>
      </c>
      <c r="D112" s="9">
        <v>1.61E-2</v>
      </c>
      <c r="E112" s="3">
        <f t="shared" si="1"/>
        <v>1.6100027659951062E-2</v>
      </c>
    </row>
    <row r="113" spans="1:5" x14ac:dyDescent="0.25">
      <c r="A113" s="8">
        <v>108</v>
      </c>
      <c r="B113" s="1" t="s">
        <v>54</v>
      </c>
      <c r="C113" s="2">
        <v>52.5</v>
      </c>
      <c r="D113" s="9">
        <v>2.7199999999999998E-2</v>
      </c>
      <c r="E113" s="3">
        <f t="shared" si="1"/>
        <v>2.7178503284483301E-2</v>
      </c>
    </row>
    <row r="114" spans="1:5" x14ac:dyDescent="0.25">
      <c r="A114" s="8">
        <v>109</v>
      </c>
      <c r="B114" s="1" t="s">
        <v>55</v>
      </c>
      <c r="C114" s="2">
        <v>31.9</v>
      </c>
      <c r="D114" s="9">
        <v>1.6500000000000001E-2</v>
      </c>
      <c r="E114" s="3">
        <f t="shared" si="1"/>
        <v>1.6514176281428899E-2</v>
      </c>
    </row>
    <row r="115" spans="1:5" x14ac:dyDescent="0.25">
      <c r="A115" s="8">
        <v>110</v>
      </c>
      <c r="B115" s="1" t="s">
        <v>56</v>
      </c>
      <c r="C115" s="2">
        <v>12.2</v>
      </c>
      <c r="D115" s="9">
        <v>6.3E-3</v>
      </c>
      <c r="E115" s="3">
        <f t="shared" si="1"/>
        <v>6.3157664775370711E-3</v>
      </c>
    </row>
    <row r="116" spans="1:5" x14ac:dyDescent="0.25">
      <c r="A116" s="8">
        <v>111</v>
      </c>
      <c r="B116" s="1" t="s">
        <v>57</v>
      </c>
      <c r="C116" s="2">
        <v>15.914</v>
      </c>
      <c r="D116" s="9">
        <v>8.2000000000000007E-3</v>
      </c>
      <c r="E116" s="3">
        <f t="shared" si="1"/>
        <v>8.2384514527479476E-3</v>
      </c>
    </row>
    <row r="117" spans="1:5" x14ac:dyDescent="0.25">
      <c r="A117" s="8">
        <v>112</v>
      </c>
      <c r="B117" s="1" t="s">
        <v>58</v>
      </c>
      <c r="C117" s="2">
        <v>30</v>
      </c>
      <c r="D117" s="9">
        <v>1.55E-2</v>
      </c>
      <c r="E117" s="3">
        <f t="shared" si="1"/>
        <v>1.5530573305419028E-2</v>
      </c>
    </row>
    <row r="118" spans="1:5" x14ac:dyDescent="0.25">
      <c r="A118" s="8">
        <v>113</v>
      </c>
      <c r="B118" s="1" t="s">
        <v>59</v>
      </c>
      <c r="C118" s="2">
        <v>32.200000000000003</v>
      </c>
      <c r="D118" s="9">
        <v>1.67E-2</v>
      </c>
      <c r="E118" s="3">
        <f t="shared" si="1"/>
        <v>1.6669482014483091E-2</v>
      </c>
    </row>
    <row r="119" spans="1:5" x14ac:dyDescent="0.25">
      <c r="A119" s="8">
        <v>114</v>
      </c>
      <c r="B119" s="1" t="s">
        <v>60</v>
      </c>
      <c r="C119" s="2">
        <v>12.5</v>
      </c>
      <c r="D119" s="9">
        <v>6.4999999999999997E-3</v>
      </c>
      <c r="E119" s="3">
        <f t="shared" si="1"/>
        <v>6.471072210591261E-3</v>
      </c>
    </row>
    <row r="120" spans="1:5" x14ac:dyDescent="0.25">
      <c r="A120" s="8">
        <v>115</v>
      </c>
      <c r="B120" s="1" t="s">
        <v>61</v>
      </c>
      <c r="C120" s="2">
        <v>41.2</v>
      </c>
      <c r="D120" s="9">
        <v>2.1299999999999999E-2</v>
      </c>
      <c r="E120" s="3">
        <f t="shared" si="1"/>
        <v>2.1328654006108796E-2</v>
      </c>
    </row>
    <row r="121" spans="1:5" x14ac:dyDescent="0.25">
      <c r="A121" s="8">
        <v>116</v>
      </c>
      <c r="B121" s="1" t="s">
        <v>62</v>
      </c>
      <c r="C121" s="2">
        <v>19.5</v>
      </c>
      <c r="D121" s="9">
        <v>1.01E-2</v>
      </c>
      <c r="E121" s="3">
        <f t="shared" si="1"/>
        <v>1.0094872648522369E-2</v>
      </c>
    </row>
    <row r="122" spans="1:5" x14ac:dyDescent="0.25">
      <c r="A122" s="8">
        <v>117</v>
      </c>
      <c r="B122" s="1" t="s">
        <v>63</v>
      </c>
      <c r="C122" s="2">
        <v>7.25</v>
      </c>
      <c r="D122" s="9">
        <v>3.8E-3</v>
      </c>
      <c r="E122" s="3">
        <f t="shared" si="1"/>
        <v>3.7532218821429318E-3</v>
      </c>
    </row>
    <row r="123" spans="1:5" x14ac:dyDescent="0.25">
      <c r="A123" s="8">
        <v>118</v>
      </c>
      <c r="B123" s="1" t="s">
        <v>64</v>
      </c>
      <c r="C123" s="2">
        <v>42.7</v>
      </c>
      <c r="D123" s="9">
        <v>2.2100000000000002E-2</v>
      </c>
      <c r="E123" s="3">
        <f t="shared" si="1"/>
        <v>2.2105182671379751E-2</v>
      </c>
    </row>
    <row r="124" spans="1:5" s="18" customFormat="1" x14ac:dyDescent="0.25">
      <c r="A124" s="8">
        <v>119</v>
      </c>
      <c r="B124" s="1" t="s">
        <v>101</v>
      </c>
      <c r="C124" s="2">
        <v>150.80000000000001</v>
      </c>
      <c r="D124" s="9">
        <v>7.8100000000000003E-2</v>
      </c>
      <c r="E124" s="3">
        <f t="shared" si="1"/>
        <v>7.8067015148572977E-2</v>
      </c>
    </row>
    <row r="125" spans="1:5" x14ac:dyDescent="0.25">
      <c r="A125" s="8">
        <v>120</v>
      </c>
      <c r="B125" s="1" t="s">
        <v>89</v>
      </c>
      <c r="C125" s="2">
        <v>117</v>
      </c>
      <c r="D125" s="9">
        <v>6.0600000000000001E-2</v>
      </c>
      <c r="E125" s="3">
        <f t="shared" si="1"/>
        <v>6.0569235891134207E-2</v>
      </c>
    </row>
    <row r="126" spans="1:5" x14ac:dyDescent="0.25">
      <c r="A126" s="8">
        <v>121</v>
      </c>
      <c r="B126" s="1" t="s">
        <v>65</v>
      </c>
      <c r="C126" s="2">
        <v>17.8</v>
      </c>
      <c r="D126" s="9">
        <v>9.1999999999999998E-3</v>
      </c>
      <c r="E126" s="3">
        <f t="shared" si="1"/>
        <v>9.2148068278819564E-3</v>
      </c>
    </row>
    <row r="127" spans="1:5" x14ac:dyDescent="0.25">
      <c r="A127" s="8">
        <v>122</v>
      </c>
      <c r="B127" s="1" t="s">
        <v>66</v>
      </c>
      <c r="C127" s="2">
        <v>12.7</v>
      </c>
      <c r="D127" s="9">
        <v>6.6E-3</v>
      </c>
      <c r="E127" s="3">
        <f t="shared" si="1"/>
        <v>6.5746093659607222E-3</v>
      </c>
    </row>
    <row r="128" spans="1:5" x14ac:dyDescent="0.25">
      <c r="A128" s="8">
        <v>123</v>
      </c>
      <c r="B128" s="1" t="s">
        <v>67</v>
      </c>
      <c r="C128" s="2">
        <v>54.9</v>
      </c>
      <c r="D128" s="9">
        <v>2.8400000000000002E-2</v>
      </c>
      <c r="E128" s="3">
        <f t="shared" si="1"/>
        <v>2.8420949148916824E-2</v>
      </c>
    </row>
    <row r="129" spans="1:5" x14ac:dyDescent="0.25">
      <c r="A129" s="8">
        <v>124</v>
      </c>
      <c r="B129" s="1" t="s">
        <v>68</v>
      </c>
      <c r="C129" s="2">
        <v>28.5</v>
      </c>
      <c r="D129" s="9">
        <v>1.4800000000000001E-2</v>
      </c>
      <c r="E129" s="3">
        <f t="shared" si="1"/>
        <v>1.4754044640148078E-2</v>
      </c>
    </row>
    <row r="130" spans="1:5" x14ac:dyDescent="0.25">
      <c r="A130" s="8">
        <v>125</v>
      </c>
      <c r="B130" s="1" t="s">
        <v>69</v>
      </c>
      <c r="C130" s="2">
        <v>43</v>
      </c>
      <c r="D130" s="9">
        <v>2.23E-2</v>
      </c>
      <c r="E130" s="3">
        <f t="shared" si="1"/>
        <v>2.226048840443394E-2</v>
      </c>
    </row>
    <row r="131" spans="1:5" x14ac:dyDescent="0.25">
      <c r="A131" s="8">
        <v>126</v>
      </c>
      <c r="B131" s="1" t="s">
        <v>70</v>
      </c>
      <c r="C131" s="2">
        <v>28.2</v>
      </c>
      <c r="D131" s="9">
        <v>1.46E-2</v>
      </c>
      <c r="E131" s="3">
        <f t="shared" si="1"/>
        <v>1.4598738907093886E-2</v>
      </c>
    </row>
    <row r="132" spans="1:5" x14ac:dyDescent="0.25">
      <c r="A132" s="8">
        <v>127</v>
      </c>
      <c r="B132" s="1" t="s">
        <v>71</v>
      </c>
      <c r="C132" s="2">
        <v>28.3</v>
      </c>
      <c r="D132" s="9">
        <v>1.47E-2</v>
      </c>
      <c r="E132" s="3">
        <f t="shared" si="1"/>
        <v>1.4650507484778618E-2</v>
      </c>
    </row>
    <row r="133" spans="1:5" x14ac:dyDescent="0.25">
      <c r="A133" s="8">
        <v>128</v>
      </c>
      <c r="B133" s="1" t="s">
        <v>72</v>
      </c>
      <c r="C133" s="2">
        <v>23.5</v>
      </c>
      <c r="D133" s="9">
        <v>1.2200000000000001E-2</v>
      </c>
      <c r="E133" s="3">
        <f t="shared" si="1"/>
        <v>1.2165615755911571E-2</v>
      </c>
    </row>
    <row r="134" spans="1:5" s="18" customFormat="1" x14ac:dyDescent="0.25">
      <c r="A134" s="8">
        <v>129</v>
      </c>
      <c r="B134" s="1" t="s">
        <v>102</v>
      </c>
      <c r="C134" s="2">
        <v>0</v>
      </c>
      <c r="D134" s="9">
        <v>0</v>
      </c>
      <c r="E134" s="3">
        <f t="shared" si="1"/>
        <v>0</v>
      </c>
    </row>
    <row r="135" spans="1:5" x14ac:dyDescent="0.25">
      <c r="A135" s="8">
        <v>130</v>
      </c>
      <c r="B135" s="1" t="s">
        <v>91</v>
      </c>
      <c r="C135" s="2">
        <v>16.5</v>
      </c>
      <c r="D135" s="9">
        <v>8.5000000000000006E-3</v>
      </c>
      <c r="E135" s="3">
        <f t="shared" ref="E135:E141" si="2">C135/$C$142*10</f>
        <v>8.5418153179804661E-3</v>
      </c>
    </row>
    <row r="136" spans="1:5" x14ac:dyDescent="0.25">
      <c r="A136" s="8">
        <v>131</v>
      </c>
      <c r="B136" s="1" t="s">
        <v>90</v>
      </c>
      <c r="C136" s="2">
        <v>25.3</v>
      </c>
      <c r="D136" s="9">
        <v>1.3100000000000001E-2</v>
      </c>
      <c r="E136" s="3">
        <f t="shared" si="2"/>
        <v>1.3097450154236714E-2</v>
      </c>
    </row>
    <row r="137" spans="1:5" x14ac:dyDescent="0.25">
      <c r="A137" s="8">
        <v>132</v>
      </c>
      <c r="B137" s="1" t="s">
        <v>73</v>
      </c>
      <c r="C137" s="2">
        <v>55.4</v>
      </c>
      <c r="D137" s="9">
        <v>2.87E-2</v>
      </c>
      <c r="E137" s="3">
        <f t="shared" si="2"/>
        <v>2.867979203734047E-2</v>
      </c>
    </row>
    <row r="138" spans="1:5" x14ac:dyDescent="0.25">
      <c r="A138" s="8">
        <v>133</v>
      </c>
      <c r="B138" s="1" t="s">
        <v>74</v>
      </c>
      <c r="C138" s="2">
        <v>70</v>
      </c>
      <c r="D138" s="9">
        <v>3.6200000000000003E-2</v>
      </c>
      <c r="E138" s="3">
        <f t="shared" si="2"/>
        <v>3.6238004379311066E-2</v>
      </c>
    </row>
    <row r="139" spans="1:5" x14ac:dyDescent="0.25">
      <c r="A139" s="8">
        <v>134</v>
      </c>
      <c r="B139" s="1" t="s">
        <v>75</v>
      </c>
      <c r="C139" s="2">
        <v>23.9</v>
      </c>
      <c r="D139" s="9">
        <v>1.24E-2</v>
      </c>
      <c r="E139" s="3">
        <f t="shared" si="2"/>
        <v>1.2372690066650493E-2</v>
      </c>
    </row>
    <row r="140" spans="1:5" x14ac:dyDescent="0.25">
      <c r="A140" s="8">
        <v>135</v>
      </c>
      <c r="B140" s="1" t="s">
        <v>127</v>
      </c>
      <c r="C140" s="2">
        <v>15</v>
      </c>
      <c r="D140" s="9">
        <v>7.7999999999999996E-3</v>
      </c>
      <c r="E140" s="3">
        <f t="shared" si="2"/>
        <v>7.7652866527095138E-3</v>
      </c>
    </row>
    <row r="141" spans="1:5" x14ac:dyDescent="0.25">
      <c r="A141" s="8">
        <v>136</v>
      </c>
      <c r="B141" s="1" t="s">
        <v>128</v>
      </c>
      <c r="C141" s="2">
        <v>10.8</v>
      </c>
      <c r="D141" s="9">
        <v>5.5999999999999999E-3</v>
      </c>
      <c r="E141" s="3">
        <f t="shared" si="2"/>
        <v>5.5910063899508502E-3</v>
      </c>
    </row>
    <row r="142" spans="1:5" ht="16.5" thickBot="1" x14ac:dyDescent="0.3">
      <c r="A142" s="20"/>
      <c r="B142" s="21" t="s">
        <v>141</v>
      </c>
      <c r="C142" s="22">
        <f>SUM(C6:C141)</f>
        <v>19316.736999999997</v>
      </c>
      <c r="D142" s="10">
        <f>SUM(D6:D141)</f>
        <v>9.9999999999999964</v>
      </c>
    </row>
    <row r="144" spans="1:5" x14ac:dyDescent="0.25">
      <c r="C144" s="24"/>
    </row>
    <row r="145" spans="3:3" x14ac:dyDescent="0.25">
      <c r="C145" s="24"/>
    </row>
  </sheetData>
  <mergeCells count="2">
    <mergeCell ref="A1:D1"/>
    <mergeCell ref="A2:D2"/>
  </mergeCells>
  <phoneticPr fontId="1" type="noConversion"/>
  <printOptions horizontalCentered="1"/>
  <pageMargins left="0.9055118110236221" right="0.59055118110236227" top="0.59055118110236227" bottom="0.55118110236220474" header="0.31496062992125984" footer="0.31496062992125984"/>
  <pageSetup paperSize="9" fitToHeight="10" orientation="portrait" r:id="rId1"/>
  <headerFooter differentFirst="1" alignWithMargins="0">
    <oddHeader>&amp;C&amp;P</oddHeader>
    <oddFooter>&amp;L&amp;8&amp;Z&amp;F</oddFooter>
  </headerFooter>
  <rowBreaks count="4" manualBreakCount="4">
    <brk id="45" max="3" man="1"/>
    <brk id="69" max="3" man="1"/>
    <brk id="92" max="1638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2022-2024</vt:lpstr>
      <vt:lpstr>'2022-2024'!Заголовки_для_печати</vt:lpstr>
      <vt:lpstr>'2022-2024'!Область_печати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Лихачева Наталья Николаевна</cp:lastModifiedBy>
  <cp:lastPrinted>2022-12-06T12:33:30Z</cp:lastPrinted>
  <dcterms:created xsi:type="dcterms:W3CDTF">2009-09-25T06:44:10Z</dcterms:created>
  <dcterms:modified xsi:type="dcterms:W3CDTF">2022-12-06T12:33:32Z</dcterms:modified>
</cp:coreProperties>
</file>