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EB481AE9-2F19-4AD8-973C-92E256B534B7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definedNames>
    <definedName name="_xlnm._FilterDatabase" localSheetId="0" hidden="1">Лист1!$A$7:$D$41</definedName>
    <definedName name="_xlnm.Print_Titles" localSheetId="0">Лист1!$4:$7</definedName>
    <definedName name="_xlnm.Print_Area" localSheetId="0">Лист1!$A$1:$D$43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D14" i="1" s="1"/>
  <c r="C15" i="1"/>
  <c r="D39" i="1"/>
  <c r="D38" i="1" s="1"/>
  <c r="D36" i="1"/>
  <c r="D34" i="1"/>
  <c r="D19" i="1"/>
  <c r="D18" i="1" s="1"/>
  <c r="D11" i="1"/>
  <c r="D29" i="1" s="1"/>
  <c r="D28" i="1" s="1"/>
  <c r="D27" i="1" s="1"/>
  <c r="D9" i="1"/>
  <c r="D33" i="1" l="1"/>
  <c r="D32" i="1" s="1"/>
  <c r="D31" i="1" s="1"/>
  <c r="D13" i="1"/>
  <c r="D8" i="1"/>
  <c r="C36" i="1"/>
  <c r="C34" i="1"/>
  <c r="C39" i="1"/>
  <c r="C38" i="1" s="1"/>
  <c r="D25" i="1" l="1"/>
  <c r="D24" i="1" s="1"/>
  <c r="D23" i="1" s="1"/>
  <c r="D22" i="1" s="1"/>
  <c r="D41" i="1" s="1"/>
  <c r="C33" i="1"/>
  <c r="C9" i="1" l="1"/>
  <c r="C11" i="1" l="1"/>
  <c r="C14" i="1"/>
  <c r="C26" i="1" s="1"/>
  <c r="C19" i="1"/>
  <c r="C18" i="1" s="1"/>
  <c r="C30" i="1" l="1"/>
  <c r="C29" i="1" s="1"/>
  <c r="C28" i="1" s="1"/>
  <c r="C27" i="1" s="1"/>
  <c r="C25" i="1"/>
  <c r="C24" i="1" s="1"/>
  <c r="C23" i="1" s="1"/>
  <c r="C8" i="1"/>
  <c r="C32" i="1"/>
  <c r="C31" i="1" s="1"/>
  <c r="C13" i="1"/>
  <c r="C22" i="1" l="1"/>
  <c r="C41" i="1" s="1"/>
</calcChain>
</file>

<file path=xl/sharedStrings.xml><?xml version="1.0" encoding="utf-8"?>
<sst xmlns="http://schemas.openxmlformats.org/spreadsheetml/2006/main" count="75" uniqueCount="75">
  <si>
    <t>Код</t>
  </si>
  <si>
    <t>Наименование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</si>
  <si>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</si>
  <si>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</si>
  <si>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</si>
  <si>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</si>
  <si>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</si>
  <si>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</si>
  <si>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000 01 02 00 00 00 0000 800</t>
  </si>
  <si>
    <t>000 01 02 00 00 02 0000 810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</si>
  <si>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</si>
  <si>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000 01 03 00 00 00 0000 000</t>
  </si>
  <si>
    <t>000 01 03 01 00 00 0000 700</t>
  </si>
  <si>
    <t>000 01 03 01 00 02 0000 710</t>
  </si>
  <si>
    <t>000 01 03 01 00 02 0001 710</t>
  </si>
  <si>
    <t>000 01 03 01 00 00 0000 800</t>
  </si>
  <si>
    <t>000 01 03 01 00 02 0000 810</t>
  </si>
  <si>
    <t>000 01 03 01 00 02 0001 810</t>
  </si>
  <si>
    <t>000 01 03 01 00 02 0002 810</t>
  </si>
  <si>
    <t>Погашение кредитов, предоставленных за счет средств федерального бюджета для частичного покрытия дефицита бюджета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</si>
  <si>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</si>
  <si>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</si>
  <si>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</si>
  <si>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</si>
  <si>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</si>
  <si>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000 01 05 02 01 02 0000 510</t>
  </si>
  <si>
    <t>Увеличение прочих остатков денежных средств бюджетов субъектов Российской Федерации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</si>
  <si>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</si>
  <si>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</si>
  <si>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</si>
  <si>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</si>
  <si>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000 01 05 02 01 02 0000 610</t>
  </si>
  <si>
    <t>Уменьшение прочих остатков денежных средств бюджетов субъектов Российской Федерации</t>
  </si>
  <si>
    <t>000 01 06 00 00 00 0000 000</t>
  </si>
  <si>
    <t>Иные источники внутреннего финансирования дефицитов бюджетов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</si>
  <si>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</si>
  <si>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</si>
  <si>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</si>
  <si>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</si>
  <si>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000 01 06 05 01 02 0000 640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</si>
  <si>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</si>
  <si>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</si>
  <si>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</si>
  <si>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</si>
  <si>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</si>
  <si>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</si>
  <si>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</si>
  <si>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Итого источники финансирования дефицита областного бюджета Тверской области</t>
  </si>
  <si>
    <t>Получение кредитов за счет средств федерального бюджета на пополнение остатков средств на счетах бюджетов субъектов Российской Федерации</t>
  </si>
  <si>
    <t>Погашение кредитов, предоставленных за счет средств федерального бюджета на пополнение остатков средств на счетах бюджетов субъектов Российской Федерации</t>
  </si>
  <si>
    <r>
      <t>Погашение бюджетами субъектов Российской Федерации кредитов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из других бюджетов бюджетной системы Российской Федерации в валюте Российской Федерации</t>
    </r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</si>
  <si>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</si>
  <si>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 бюджетами субъектов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</si>
  <si>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</si>
  <si>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 xml:space="preserve">Бюджетные кредиты из других бюджетов бюджетной системы Российской Федерации </t>
  </si>
  <si>
    <t>Изменение остатков средств на счетах по учету средств бюджетов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</si>
  <si>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</si>
  <si>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000 01 06 05 02 00 0000 500
</t>
  </si>
  <si>
    <t>Возврат бюджетных кредитов, предоставленных юридическим лицам в валюте Российской Федерации</t>
  </si>
  <si>
    <t xml:space="preserve">000 01 06 05 01 00 0000 600
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</si>
  <si>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</si>
  <si>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 xml:space="preserve">000 01 06 05 02 00 0000 600
</t>
  </si>
  <si>
    <t>Уменьшение прочих остатков денежных средств бюджетов</t>
  </si>
  <si>
    <t>000 01 05 02 01 00 0000 610</t>
  </si>
  <si>
    <t>Увеличение прочих остатков денежных средств бюджетов</t>
  </si>
  <si>
    <t>000 01 05 02 01 00 0000 510</t>
  </si>
  <si>
    <t>Погашение кредитов, предоставленных кредитными организациями в валюте Российской Федерации</t>
  </si>
  <si>
    <t>Источники финансирования дефицита  
областного бюджета Тверской области за 2020 год</t>
  </si>
  <si>
    <t xml:space="preserve"> тыс.руб.</t>
  </si>
  <si>
    <t xml:space="preserve">Утверждено законом об областном бюджете </t>
  </si>
  <si>
    <t>Кассовое исполнение</t>
  </si>
  <si>
    <t>000 01 03 01 00 02 0003 710</t>
  </si>
  <si>
    <t>Получение кредитов за счет средств федерального бюджета для погашения бюджетных кредитов на пополнение остатков средств на счетах бюджетов субъектов Российской Федерации*</t>
  </si>
  <si>
    <r>
      <rPr>
        <b/>
        <sz val="12"/>
        <rFont val="Times New Roman"/>
        <family val="1"/>
        <charset val="204"/>
      </rPr>
      <t>Приложение 1</t>
    </r>
    <r>
      <rPr>
        <sz val="12"/>
        <rFont val="Times New Roman"/>
        <family val="1"/>
        <charset val="204"/>
      </rPr>
      <t xml:space="preserve"> 
к  закону Тверской области              
«Об исполнении  областного  бюджета 
Тверской области за 2020 год»</t>
    </r>
  </si>
  <si>
    <t xml:space="preserve"> * В соответствии со статьей 3 закона Тверской области от 23.12.2020 № 77-ЗО "О внесении изменений в закон Тверской области "О межбюджетных отношениях в Тверской области" и закон Тверской области "О бюджетном процессе в Тверской области" в 2020 году Министерство финансов Тверской области вправе привлекать бюджетные кредиты из федерального бюджета, не предусмотренные законом об областном бюджете, в соответствии с частью 22 статьи 2.1 Федерального закона от 12.11.2019 № 367-ФЗ "О приостановлении действия отдельных положений Бюджетного кодекса Российской Федерации и установлении особенностей исполнения бюджетов бюджетной системы Российской Федерации в 2020 году" в пределах общего объема заимствований, установленного законом об областном бюджете. Код вида источников финансирования дефицита областного бюджета Тверской области утвержден приказом Министерства финансов Тверской области от 09.03.2016 № 4-нп "О порядке применения бюджетной классификации Российскй Федерации в части, относящейся к расходам и источникам финансирования дефицита областного бюджета Тверской области и бюджета Территориального фонда обязательного медицинского страхования Тверской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</si>
</sst>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_р_._-;\-* #,##0.0_р_._-;_-* &quot;-&quot;?_р_._-;_-@_-"/>
    <numFmt numFmtId="166" formatCode="#,##0.0_ ;\-#,##0.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165" fontId="2" fillId="2" borderId="2" xfId="1" applyNumberFormat="1" applyFont="1" applyFill="1" applyBorder="1" applyAlignment="1">
      <alignment horizontal="right" vertical="top" wrapText="1" indent="1"/>
    </xf>
    <xf numFmtId="0" fontId="3" fillId="2" borderId="2" xfId="0" applyFont="1" applyFill="1" applyBorder="1" applyAlignment="1">
      <alignment horizontal="center" vertical="top" wrapText="1"/>
    </xf>
    <xf numFmtId="165" fontId="3" fillId="2" borderId="2" xfId="1" applyNumberFormat="1" applyFont="1" applyFill="1" applyBorder="1" applyAlignment="1">
      <alignment horizontal="right" vertical="top" wrapText="1" indent="1"/>
    </xf>
    <xf numFmtId="165" fontId="3" fillId="3" borderId="2" xfId="1" applyNumberFormat="1" applyFont="1" applyFill="1" applyBorder="1" applyAlignment="1">
      <alignment horizontal="right" vertical="top" wrapText="1" indent="1"/>
    </xf>
    <xf numFmtId="165" fontId="3" fillId="2" borderId="2" xfId="1" applyNumberFormat="1" applyFont="1" applyFill="1" applyBorder="1" applyAlignment="1">
      <alignment horizontal="right" vertical="top" wrapText="1"/>
    </xf>
    <xf numFmtId="165" fontId="2" fillId="2" borderId="2" xfId="1" applyNumberFormat="1" applyFont="1" applyFill="1" applyBorder="1" applyAlignment="1">
      <alignment horizontal="right" vertical="center" wrapText="1" indent="1"/>
    </xf>
    <xf numFmtId="0" fontId="2" fillId="2" borderId="2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 indent="1"/>
    </xf>
    <xf numFmtId="165" fontId="3" fillId="3" borderId="2" xfId="1" applyNumberFormat="1" applyFont="1" applyFill="1" applyBorder="1" applyAlignment="1">
      <alignment horizontal="right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 inden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 indent="1"/>
    </xf>
    <xf numFmtId="165" fontId="2" fillId="3" borderId="2" xfId="1" applyNumberFormat="1" applyFont="1" applyFill="1" applyBorder="1" applyAlignment="1">
      <alignment horizontal="right" vertical="top" wrapText="1" inden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0" xfId="0" applyFont="1"/>
    <xf numFmtId="166" fontId="3" fillId="3" borderId="2" xfId="1" applyNumberFormat="1" applyFont="1" applyFill="1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2" fillId="2" borderId="4" xfId="0" applyFont="1" applyFill="1" applyBorder="1" applyAlignment="1">
      <alignment horizontal="left" vertical="top" wrapText="1" indent="1"/>
    </xf>
    <xf numFmtId="0" fontId="2" fillId="2" borderId="5" xfId="0" applyFont="1" applyFill="1" applyBorder="1" applyAlignment="1">
      <alignment horizontal="left" vertical="top" wrapText="1" indent="1"/>
    </xf>
    <xf numFmtId="0" fontId="4" fillId="2" borderId="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view="pageBreakPreview" zoomScaleNormal="100" zoomScaleSheetLayoutView="100" workbookViewId="0">
      <selection activeCell="D7" sqref="D7"/>
    </sheetView>
  </sheetViews>
  <sheetFormatPr defaultRowHeight="14.4" x14ac:dyDescent="0.3"/>
  <cols>
    <col min="1" max="1" width="28.5546875" customWidth="1"/>
    <col min="2" max="2" width="40.6640625" customWidth="1"/>
    <col min="3" max="4" width="18.33203125" bestFit="1" customWidth="1"/>
  </cols>
  <sheetData>
    <row r="1" spans="1:4" ht="67.2" customHeight="1" x14ac:dyDescent="0.3">
      <c r="A1" s="37" t="s">
        <v>73</v>
      </c>
      <c r="B1" s="37"/>
      <c r="C1" s="37"/>
      <c r="D1" s="37"/>
    </row>
    <row r="2" spans="1:4" ht="49.2" customHeight="1" x14ac:dyDescent="0.3">
      <c r="A2" s="25" t="s">
        <v>67</v>
      </c>
      <c r="B2" s="25"/>
      <c r="C2" s="25"/>
      <c r="D2" s="25"/>
    </row>
    <row r="3" spans="1:4" ht="23.25" customHeight="1" x14ac:dyDescent="0.3">
      <c r="A3" s="19"/>
      <c r="B3" s="19"/>
      <c r="C3" s="18"/>
      <c r="D3" s="36" t="s">
        <v>68</v>
      </c>
    </row>
    <row r="4" spans="1:4" ht="15" customHeight="1" x14ac:dyDescent="0.3">
      <c r="A4" s="30" t="s">
        <v>0</v>
      </c>
      <c r="B4" s="33" t="s">
        <v>1</v>
      </c>
      <c r="C4" s="26" t="s">
        <v>69</v>
      </c>
      <c r="D4" s="29" t="s">
        <v>70</v>
      </c>
    </row>
    <row r="5" spans="1:4" ht="16.5" customHeight="1" x14ac:dyDescent="0.3">
      <c r="A5" s="31"/>
      <c r="B5" s="34"/>
      <c r="C5" s="27"/>
      <c r="D5" s="29"/>
    </row>
    <row r="6" spans="1:4" ht="37.200000000000003" customHeight="1" x14ac:dyDescent="0.3">
      <c r="A6" s="32"/>
      <c r="B6" s="35"/>
      <c r="C6" s="28"/>
      <c r="D6" s="29"/>
    </row>
    <row r="7" spans="1:4" ht="15.6" x14ac:dyDescent="0.3">
      <c r="A7" s="1">
        <v>1</v>
      </c>
      <c r="B7" s="1">
        <v>2</v>
      </c>
      <c r="C7" s="1">
        <v>3</v>
      </c>
      <c r="D7" s="2">
        <v>4</v>
      </c>
    </row>
    <row r="8" spans="1:4" ht="31.2" x14ac:dyDescent="0.3">
      <c r="A8" s="3" t="s">
        <v>2</v>
      </c>
      <c r="B8" s="10" t="s">
        <v>3</v>
      </c>
      <c r="C8" s="4">
        <f>C9+C11</f>
        <v>1394310</v>
      </c>
      <c r="D8" s="4">
        <f>D9+D11</f>
        <v>-2105580</v>
      </c>
    </row>
    <row r="9" spans="1:4" ht="46.8" x14ac:dyDescent="0.3">
      <c r="A9" s="5" t="s">
        <v>4</v>
      </c>
      <c r="B9" s="11" t="s">
        <v>5</v>
      </c>
      <c r="C9" s="7">
        <f>C10</f>
        <v>22514310</v>
      </c>
      <c r="D9" s="7">
        <f>D10</f>
        <v>7573965.5</v>
      </c>
    </row>
    <row r="10" spans="1:4" ht="62.4" x14ac:dyDescent="0.3">
      <c r="A10" s="5" t="s">
        <v>6</v>
      </c>
      <c r="B10" s="11" t="s">
        <v>7</v>
      </c>
      <c r="C10" s="7">
        <v>22514310</v>
      </c>
      <c r="D10" s="7">
        <v>7573965.5</v>
      </c>
    </row>
    <row r="11" spans="1:4" ht="51" customHeight="1" x14ac:dyDescent="0.3">
      <c r="A11" s="5" t="s">
        <v>8</v>
      </c>
      <c r="B11" s="11" t="s">
        <v>66</v>
      </c>
      <c r="C11" s="7">
        <f>C12</f>
        <v>-21120000</v>
      </c>
      <c r="D11" s="7">
        <f>D12</f>
        <v>-9679545.5</v>
      </c>
    </row>
    <row r="12" spans="1:4" ht="62.4" x14ac:dyDescent="0.3">
      <c r="A12" s="5" t="s">
        <v>9</v>
      </c>
      <c r="B12" s="11" t="s">
        <v>10</v>
      </c>
      <c r="C12" s="7">
        <v>-21120000</v>
      </c>
      <c r="D12" s="7">
        <v>-9679545.5</v>
      </c>
    </row>
    <row r="13" spans="1:4" ht="46.8" x14ac:dyDescent="0.3">
      <c r="A13" s="3" t="s">
        <v>11</v>
      </c>
      <c r="B13" s="10" t="s">
        <v>54</v>
      </c>
      <c r="C13" s="4">
        <f>C14+C18</f>
        <v>-1394310</v>
      </c>
      <c r="D13" s="4">
        <f>D14+D18</f>
        <v>2105580</v>
      </c>
    </row>
    <row r="14" spans="1:4" ht="62.4" x14ac:dyDescent="0.3">
      <c r="A14" s="5" t="s">
        <v>12</v>
      </c>
      <c r="B14" s="11" t="s">
        <v>53</v>
      </c>
      <c r="C14" s="6">
        <f t="shared" ref="C14:D14" si="0">C15</f>
        <v>4870000</v>
      </c>
      <c r="D14" s="8">
        <f t="shared" si="0"/>
        <v>4211160</v>
      </c>
    </row>
    <row r="15" spans="1:4" ht="78" x14ac:dyDescent="0.3">
      <c r="A15" s="5" t="s">
        <v>13</v>
      </c>
      <c r="B15" s="11" t="s">
        <v>52</v>
      </c>
      <c r="C15" s="6">
        <f>C16+C17</f>
        <v>4870000</v>
      </c>
      <c r="D15" s="8">
        <f>D16+D17</f>
        <v>4211160</v>
      </c>
    </row>
    <row r="16" spans="1:4" ht="65.25" customHeight="1" x14ac:dyDescent="0.3">
      <c r="A16" s="5" t="s">
        <v>14</v>
      </c>
      <c r="B16" s="11" t="s">
        <v>48</v>
      </c>
      <c r="C16" s="7">
        <v>4870000</v>
      </c>
      <c r="D16" s="12">
        <v>2105580</v>
      </c>
    </row>
    <row r="17" spans="1:4" ht="83.25" customHeight="1" x14ac:dyDescent="0.3">
      <c r="A17" s="13" t="s">
        <v>71</v>
      </c>
      <c r="B17" s="14" t="s">
        <v>72</v>
      </c>
      <c r="C17" s="21">
        <v>0</v>
      </c>
      <c r="D17" s="12">
        <v>2105580</v>
      </c>
    </row>
    <row r="18" spans="1:4" ht="78" x14ac:dyDescent="0.3">
      <c r="A18" s="5" t="s">
        <v>15</v>
      </c>
      <c r="B18" s="11" t="s">
        <v>51</v>
      </c>
      <c r="C18" s="6">
        <f>C19</f>
        <v>-6264310</v>
      </c>
      <c r="D18" s="6">
        <f>D19</f>
        <v>-2105580</v>
      </c>
    </row>
    <row r="19" spans="1:4" ht="78" x14ac:dyDescent="0.3">
      <c r="A19" s="5" t="s">
        <v>16</v>
      </c>
      <c r="B19" s="11" t="s">
        <v>50</v>
      </c>
      <c r="C19" s="6">
        <f>C20+C21</f>
        <v>-6264310</v>
      </c>
      <c r="D19" s="6">
        <f>D20+D21</f>
        <v>-2105580</v>
      </c>
    </row>
    <row r="20" spans="1:4" ht="79.5" customHeight="1" x14ac:dyDescent="0.3">
      <c r="A20" s="5" t="s">
        <v>17</v>
      </c>
      <c r="B20" s="11" t="s">
        <v>49</v>
      </c>
      <c r="C20" s="7">
        <v>-4870000</v>
      </c>
      <c r="D20" s="7">
        <v>-2105580</v>
      </c>
    </row>
    <row r="21" spans="1:4" ht="64.5" customHeight="1" x14ac:dyDescent="0.3">
      <c r="A21" s="5" t="s">
        <v>18</v>
      </c>
      <c r="B21" s="11" t="s">
        <v>19</v>
      </c>
      <c r="C21" s="6">
        <v>-1394310</v>
      </c>
      <c r="D21" s="6">
        <v>0</v>
      </c>
    </row>
    <row r="22" spans="1:4" ht="31.2" x14ac:dyDescent="0.3">
      <c r="A22" s="15" t="s">
        <v>20</v>
      </c>
      <c r="B22" s="16" t="s">
        <v>55</v>
      </c>
      <c r="C22" s="17">
        <f>C27+C23</f>
        <v>6472443.5</v>
      </c>
      <c r="D22" s="17">
        <f>D27+D23</f>
        <v>-2544595.400000006</v>
      </c>
    </row>
    <row r="23" spans="1:4" ht="31.2" x14ac:dyDescent="0.3">
      <c r="A23" s="13" t="s">
        <v>21</v>
      </c>
      <c r="B23" s="14" t="s">
        <v>22</v>
      </c>
      <c r="C23" s="7">
        <f t="shared" ref="C23:D25" si="1">C24</f>
        <v>-104908305.5</v>
      </c>
      <c r="D23" s="7">
        <f t="shared" si="1"/>
        <v>-91935770</v>
      </c>
    </row>
    <row r="24" spans="1:4" ht="31.2" x14ac:dyDescent="0.3">
      <c r="A24" s="13" t="s">
        <v>23</v>
      </c>
      <c r="B24" s="14" t="s">
        <v>24</v>
      </c>
      <c r="C24" s="7">
        <f t="shared" si="1"/>
        <v>-104908305.5</v>
      </c>
      <c r="D24" s="7">
        <f t="shared" si="1"/>
        <v>-91935770</v>
      </c>
    </row>
    <row r="25" spans="1:4" ht="31.2" x14ac:dyDescent="0.3">
      <c r="A25" s="13" t="s">
        <v>65</v>
      </c>
      <c r="B25" s="14" t="s">
        <v>64</v>
      </c>
      <c r="C25" s="7">
        <f t="shared" si="1"/>
        <v>-104908305.5</v>
      </c>
      <c r="D25" s="7">
        <f t="shared" si="1"/>
        <v>-91935770</v>
      </c>
    </row>
    <row r="26" spans="1:4" ht="46.8" x14ac:dyDescent="0.3">
      <c r="A26" s="13" t="s">
        <v>25</v>
      </c>
      <c r="B26" s="14" t="s">
        <v>26</v>
      </c>
      <c r="C26" s="7">
        <f>-(77141225.3+C9+C14+C33)</f>
        <v>-104908305.5</v>
      </c>
      <c r="D26" s="7">
        <v>-91935770</v>
      </c>
    </row>
    <row r="27" spans="1:4" ht="31.2" x14ac:dyDescent="0.3">
      <c r="A27" s="13" t="s">
        <v>27</v>
      </c>
      <c r="B27" s="14" t="s">
        <v>28</v>
      </c>
      <c r="C27" s="7">
        <f t="shared" ref="C27:D29" si="2">C28</f>
        <v>111380749</v>
      </c>
      <c r="D27" s="7">
        <f t="shared" si="2"/>
        <v>89391174.599999994</v>
      </c>
    </row>
    <row r="28" spans="1:4" ht="33" customHeight="1" x14ac:dyDescent="0.3">
      <c r="A28" s="13" t="s">
        <v>29</v>
      </c>
      <c r="B28" s="14" t="s">
        <v>30</v>
      </c>
      <c r="C28" s="7">
        <f t="shared" si="2"/>
        <v>111380749</v>
      </c>
      <c r="D28" s="7">
        <f t="shared" si="2"/>
        <v>89391174.599999994</v>
      </c>
    </row>
    <row r="29" spans="1:4" ht="31.2" x14ac:dyDescent="0.3">
      <c r="A29" s="13" t="s">
        <v>63</v>
      </c>
      <c r="B29" s="14" t="s">
        <v>62</v>
      </c>
      <c r="C29" s="7">
        <f t="shared" si="2"/>
        <v>111380749</v>
      </c>
      <c r="D29" s="7">
        <f t="shared" si="2"/>
        <v>89391174.599999994</v>
      </c>
    </row>
    <row r="30" spans="1:4" ht="46.8" x14ac:dyDescent="0.3">
      <c r="A30" s="13" t="s">
        <v>31</v>
      </c>
      <c r="B30" s="14" t="s">
        <v>32</v>
      </c>
      <c r="C30" s="7">
        <f>(83616439-(C11+C18+C38))</f>
        <v>111380749</v>
      </c>
      <c r="D30" s="7">
        <v>89391174.599999994</v>
      </c>
    </row>
    <row r="31" spans="1:4" ht="46.8" x14ac:dyDescent="0.3">
      <c r="A31" s="3" t="s">
        <v>33</v>
      </c>
      <c r="B31" s="10" t="s">
        <v>34</v>
      </c>
      <c r="C31" s="4">
        <f>C32</f>
        <v>2770.2000000000116</v>
      </c>
      <c r="D31" s="4">
        <f>D32</f>
        <v>-21355.600000000006</v>
      </c>
    </row>
    <row r="32" spans="1:4" ht="46.8" x14ac:dyDescent="0.3">
      <c r="A32" s="3" t="s">
        <v>35</v>
      </c>
      <c r="B32" s="10" t="s">
        <v>36</v>
      </c>
      <c r="C32" s="4">
        <f>C33+C38</f>
        <v>2770.2000000000116</v>
      </c>
      <c r="D32" s="4">
        <f>D33+D38</f>
        <v>-21355.600000000006</v>
      </c>
    </row>
    <row r="33" spans="1:4" ht="46.8" x14ac:dyDescent="0.3">
      <c r="A33" s="5" t="s">
        <v>37</v>
      </c>
      <c r="B33" s="11" t="s">
        <v>38</v>
      </c>
      <c r="C33" s="6">
        <f>C34+C36</f>
        <v>382770.2</v>
      </c>
      <c r="D33" s="6">
        <f>D34+D36</f>
        <v>129621.9</v>
      </c>
    </row>
    <row r="34" spans="1:4" ht="50.25" customHeight="1" x14ac:dyDescent="0.3">
      <c r="A34" s="13" t="s">
        <v>59</v>
      </c>
      <c r="B34" s="14" t="s">
        <v>58</v>
      </c>
      <c r="C34" s="7">
        <f>C35</f>
        <v>15.5</v>
      </c>
      <c r="D34" s="7">
        <f>D35</f>
        <v>34.200000000000003</v>
      </c>
    </row>
    <row r="35" spans="1:4" ht="78" x14ac:dyDescent="0.3">
      <c r="A35" s="13" t="s">
        <v>39</v>
      </c>
      <c r="B35" s="14" t="s">
        <v>40</v>
      </c>
      <c r="C35" s="7">
        <v>15.5</v>
      </c>
      <c r="D35" s="7">
        <v>34.200000000000003</v>
      </c>
    </row>
    <row r="36" spans="1:4" ht="78" x14ac:dyDescent="0.3">
      <c r="A36" s="13" t="s">
        <v>61</v>
      </c>
      <c r="B36" s="14" t="s">
        <v>60</v>
      </c>
      <c r="C36" s="7">
        <f>C37</f>
        <v>382754.7</v>
      </c>
      <c r="D36" s="7">
        <f>D37</f>
        <v>129587.7</v>
      </c>
    </row>
    <row r="37" spans="1:4" ht="93.6" x14ac:dyDescent="0.3">
      <c r="A37" s="13" t="s">
        <v>41</v>
      </c>
      <c r="B37" s="14" t="s">
        <v>42</v>
      </c>
      <c r="C37" s="7">
        <v>382754.7</v>
      </c>
      <c r="D37" s="7">
        <v>129587.7</v>
      </c>
    </row>
    <row r="38" spans="1:4" ht="46.8" x14ac:dyDescent="0.3">
      <c r="A38" s="13" t="s">
        <v>43</v>
      </c>
      <c r="B38" s="14" t="s">
        <v>44</v>
      </c>
      <c r="C38" s="7">
        <f>C39</f>
        <v>-380000</v>
      </c>
      <c r="D38" s="7">
        <f>D39</f>
        <v>-150977.5</v>
      </c>
    </row>
    <row r="39" spans="1:4" ht="62.4" x14ac:dyDescent="0.3">
      <c r="A39" s="13" t="s">
        <v>57</v>
      </c>
      <c r="B39" s="14" t="s">
        <v>56</v>
      </c>
      <c r="C39" s="7">
        <f>C40</f>
        <v>-380000</v>
      </c>
      <c r="D39" s="7">
        <f>D40</f>
        <v>-150977.5</v>
      </c>
    </row>
    <row r="40" spans="1:4" ht="82.5" customHeight="1" x14ac:dyDescent="0.3">
      <c r="A40" s="5" t="s">
        <v>45</v>
      </c>
      <c r="B40" s="11" t="s">
        <v>46</v>
      </c>
      <c r="C40" s="7">
        <v>-380000</v>
      </c>
      <c r="D40" s="7">
        <v>-150977.5</v>
      </c>
    </row>
    <row r="41" spans="1:4" ht="36.6" customHeight="1" x14ac:dyDescent="0.3">
      <c r="A41" s="23" t="s">
        <v>47</v>
      </c>
      <c r="B41" s="24"/>
      <c r="C41" s="9">
        <f>C8+C13+C22+C31</f>
        <v>6475213.7000000002</v>
      </c>
      <c r="D41" s="9">
        <f>D8+D13+D22+D31</f>
        <v>-2565951.0000000061</v>
      </c>
    </row>
    <row r="43" spans="1:4" s="20" customFormat="1" ht="178.95" customHeight="1" x14ac:dyDescent="0.25">
      <c r="A43" s="22" t="s">
        <v>74</v>
      </c>
      <c r="B43" s="22"/>
      <c r="C43" s="22"/>
      <c r="D43" s="22"/>
    </row>
  </sheetData>
  <autoFilter ref="A7:D41" xr:uid="{00000000-0009-0000-0000-000000000000}"/>
  <mergeCells count="8">
    <mergeCell ref="A43:D43"/>
    <mergeCell ref="A41:B41"/>
    <mergeCell ref="A1:D1"/>
    <mergeCell ref="A2:D2"/>
    <mergeCell ref="C4:C6"/>
    <mergeCell ref="D4:D6"/>
    <mergeCell ref="A4:A6"/>
    <mergeCell ref="B4:B6"/>
  </mergeCells>
  <printOptions horizontalCentered="1"/>
  <pageMargins left="0.78740157480314965" right="0.59055118110236227" top="0.78740157480314965" bottom="0.78740157480314965" header="0.31496062992125984" footer="0.31496062992125984"/>
  <pageSetup paperSize="9" scale="82" fitToHeight="2" orientation="portrait" r:id="rId1"/>
  <headerFooter differentFirst="1">
    <oddHeader>&amp;C&amp;"Times New Roman,обычный"&amp;P</oddHeader>
    <oddFooter>&amp;L&amp;"Times New Roman,обычный"&amp;8&amp;Z&amp;F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2021-07-26T15:30:58Z</dcterms:modified>
</cp:coreProperties>
</file>