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8221D682-DADC-4F83-A3EA-D6CDFAB64F8D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definedNames>
    <definedName name="_xlnm.Print_Titles" localSheetId="0">Лист1!$6:$6</definedName>
    <definedName name="_xlnm.Print_Area" localSheetId="0">Лист1!$A$1:$E$34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D34" i="1" s="1"/>
  <c r="C30" i="1" l="1"/>
  <c r="C14" i="1" l="1"/>
  <c r="C32" i="1" l="1"/>
  <c r="C8" i="1" l="1"/>
  <c r="C10" i="1" l="1"/>
  <c r="C13" i="1"/>
  <c r="C18" i="1"/>
  <c r="C17" i="1" s="1"/>
  <c r="C16" i="1" s="1"/>
  <c r="C29" i="1"/>
  <c r="C23" i="1" s="1"/>
  <c r="C26" i="1" l="1"/>
  <c r="C25" i="1" s="1"/>
  <c r="C24" i="1" s="1"/>
  <c r="C22" i="1"/>
  <c r="C21" i="1" s="1"/>
  <c r="C7" i="1"/>
  <c r="C28" i="1"/>
  <c r="C27" i="1" s="1"/>
  <c r="C12" i="1"/>
  <c r="C20" i="1" l="1"/>
  <c r="C34" i="1" s="1"/>
</calcChain>
</file>

<file path=xl/sharedStrings.xml><?xml version="1.0" encoding="utf-8"?>
<sst xmlns="http://schemas.openxmlformats.org/spreadsheetml/2006/main" count="62" uniqueCount="62">
  <si>
    <t>Код</t>
  </si>
  <si>
    <t>Наименование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</si>
  <si>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</si>
  <si>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</si>
  <si>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</si>
  <si>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</si>
  <si>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</si>
  <si>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</si>
  <si>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</si>
  <si>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</si>
  <si>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</si>
  <si>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</si>
  <si>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</si>
  <si>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</si>
  <si>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</si>
  <si>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</si>
  <si>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000 01 03 01 00 02 0000 710</t>
  </si>
  <si>
    <t>Получение кредитов от других бюджетов бюджетной системы Российской Федерации  бюджетами субъектов Российской Федерации в валюте Российской Федерации</t>
  </si>
  <si>
    <t>000 01 03 01 00 02 0001 710</t>
  </si>
  <si>
    <t>Получение кредитов за счет средств федерального бюджета на пополнение остатков средств на счетах бюджетов субъектов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</si>
  <si>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</si>
  <si>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</si>
  <si>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000 01 03 01 00 02 0000 810</t>
  </si>
  <si>
    <r>
      <t>Погашение бюджетами субъектов Российской Федерации кредитов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от других бюджетов бюджетной системы Российской Федерации в валюте Российской Федерации</t>
    </r>
  </si>
  <si>
    <t>000 01 03 01 00 02 0001 810</t>
  </si>
  <si>
    <t>Погашение кредитов, предоставленных за счет средств федерального бюджета на пополнение остатков средств на счетах бюджетов субъектов Российской Федерации</t>
  </si>
  <si>
    <t>000 01 03 01 00 02 0002 810</t>
  </si>
  <si>
    <t>Погашение кредитов, предоставленных за счет средств федерального бюджета для частичного покрытия дефицита бюджета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</si>
  <si>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</si>
  <si>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</si>
  <si>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</si>
  <si>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</si>
  <si>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</si>
  <si>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</si>
  <si>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000 01 05 02 01 02 0000 510</t>
  </si>
  <si>
    <t>Увеличение прочих остатков денежных средств бюджетов субъектов Российской Федерации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</si>
  <si>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</si>
  <si>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</si>
  <si>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</si>
  <si>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</si>
  <si>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000 01 05 02 01 02 0000 610</t>
  </si>
  <si>
    <t>Уменьшение прочих остатков денежных средств бюджетов субъектов Российской Федерации</t>
  </si>
  <si>
    <t>000 01 06 00 00 00 0000 000</t>
  </si>
  <si>
    <t>Иные источники внутреннего финансирования дефицитов бюджетов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</si>
  <si>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</si>
  <si>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</si>
  <si>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</si>
  <si>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</si>
  <si>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000 01 06 05 01 02 0000 640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</si>
  <si>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</si>
  <si>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</si>
  <si>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</si>
  <si>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</si>
  <si>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</si>
  <si>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</si>
  <si>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</si>
  <si>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Итого источники финансирования дефицита областного бюджета Тверской области</t>
  </si>
  <si>
    <t xml:space="preserve">Источники финансирования дефицита  
областного бюджета Тверской области на 2019 год </t>
  </si>
  <si>
    <t>тыс.руб.</t>
  </si>
  <si>
    <t xml:space="preserve">Утверждено законом об областном бюджете </t>
  </si>
  <si>
    <t>Кассовое исполнение</t>
  </si>
  <si>
    <r>
      <rPr>
        <b/>
        <sz val="12"/>
        <rFont val="Times New Roman"/>
        <family val="1"/>
        <charset val="204"/>
      </rPr>
      <t xml:space="preserve">Приложение 1 </t>
    </r>
    <r>
      <rPr>
        <sz val="12"/>
        <rFont val="Times New Roman"/>
        <family val="1"/>
        <charset val="204"/>
      </rPr>
      <t xml:space="preserve">
к  закону Тверской области              
«Об исполнении  областного  бюджета 
Тверской области за 2019 год»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</si>
</sst>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.0_р_._-;\-* #,##0.0_р_._-;_-* &quot;-&quot;?_р_._-;_-@_-"/>
    <numFmt numFmtId="166" formatCode="#,##0.0"/>
    <numFmt numFmtId="167" formatCode="#,##0.0_ ;\-#,##0.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 Cy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7">
      <alignment horizontal="center" vertical="center" wrapText="1"/>
    </xf>
  </cellStyleXfs>
  <cellXfs count="45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165" fontId="2" fillId="2" borderId="2" xfId="1" applyNumberFormat="1" applyFont="1" applyFill="1" applyBorder="1" applyAlignment="1">
      <alignment horizontal="right" vertical="top" wrapText="1" indent="1"/>
    </xf>
    <xf numFmtId="0" fontId="3" fillId="2" borderId="2" xfId="0" applyFont="1" applyFill="1" applyBorder="1" applyAlignment="1">
      <alignment horizontal="center" vertical="top" wrapText="1"/>
    </xf>
    <xf numFmtId="165" fontId="3" fillId="2" borderId="2" xfId="1" applyNumberFormat="1" applyFont="1" applyFill="1" applyBorder="1" applyAlignment="1">
      <alignment horizontal="right" vertical="top" wrapText="1" indent="1"/>
    </xf>
    <xf numFmtId="165" fontId="3" fillId="3" borderId="2" xfId="1" applyNumberFormat="1" applyFont="1" applyFill="1" applyBorder="1" applyAlignment="1">
      <alignment horizontal="right" vertical="top" wrapText="1" indent="1"/>
    </xf>
    <xf numFmtId="165" fontId="2" fillId="2" borderId="2" xfId="1" applyNumberFormat="1" applyFont="1" applyFill="1" applyBorder="1" applyAlignment="1">
      <alignment horizontal="right" vertical="center" wrapText="1" indent="1"/>
    </xf>
    <xf numFmtId="0" fontId="2" fillId="2" borderId="2" xfId="0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wrapText="1" inden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 indent="1"/>
    </xf>
    <xf numFmtId="165" fontId="2" fillId="3" borderId="2" xfId="1" applyNumberFormat="1" applyFont="1" applyFill="1" applyBorder="1" applyAlignment="1">
      <alignment horizontal="right" vertical="top" wrapText="1" indent="1"/>
    </xf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 inden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 wrapText="1"/>
    </xf>
    <xf numFmtId="165" fontId="8" fillId="0" borderId="0" xfId="0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 wrapText="1"/>
    </xf>
    <xf numFmtId="165" fontId="9" fillId="0" borderId="0" xfId="0" applyNumberFormat="1" applyFont="1" applyFill="1" applyBorder="1" applyAlignment="1">
      <alignment horizontal="right" vertical="center" shrinkToFit="1"/>
    </xf>
    <xf numFmtId="165" fontId="7" fillId="0" borderId="0" xfId="0" applyNumberFormat="1" applyFont="1" applyFill="1" applyBorder="1" applyAlignment="1">
      <alignment horizontal="right"/>
    </xf>
    <xf numFmtId="49" fontId="6" fillId="0" borderId="8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 shrinkToFit="1"/>
    </xf>
    <xf numFmtId="49" fontId="6" fillId="0" borderId="8" xfId="0" applyNumberFormat="1" applyFont="1" applyFill="1" applyBorder="1" applyAlignment="1">
      <alignment horizontal="center" shrinkToFit="1"/>
    </xf>
    <xf numFmtId="49" fontId="8" fillId="0" borderId="0" xfId="0" applyNumberFormat="1" applyFont="1" applyFill="1" applyBorder="1" applyAlignment="1">
      <alignment horizontal="center" shrinkToFit="1"/>
    </xf>
    <xf numFmtId="0" fontId="3" fillId="2" borderId="0" xfId="0" applyFont="1" applyFill="1" applyAlignment="1">
      <alignment horizontal="righ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 indent="1"/>
    </xf>
    <xf numFmtId="0" fontId="2" fillId="2" borderId="5" xfId="0" applyFont="1" applyFill="1" applyBorder="1" applyAlignment="1">
      <alignment horizontal="left" vertical="top" wrapText="1" inden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wrapText="1" inden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right" vertical="top" wrapText="1" indent="1"/>
    </xf>
    <xf numFmtId="165" fontId="3" fillId="0" borderId="4" xfId="1" applyNumberFormat="1" applyFont="1" applyFill="1" applyBorder="1" applyAlignment="1">
      <alignment horizontal="right" vertical="top" wrapText="1" indent="1"/>
    </xf>
    <xf numFmtId="167" fontId="3" fillId="0" borderId="4" xfId="1" applyNumberFormat="1" applyFont="1" applyFill="1" applyBorder="1" applyAlignment="1">
      <alignment horizontal="right" vertical="top" wrapText="1"/>
    </xf>
    <xf numFmtId="165" fontId="2" fillId="0" borderId="4" xfId="1" applyNumberFormat="1" applyFont="1" applyFill="1" applyBorder="1" applyAlignment="1">
      <alignment horizontal="right" vertical="center" wrapText="1" indent="1"/>
    </xf>
    <xf numFmtId="0" fontId="0" fillId="0" borderId="9" xfId="0" applyFill="1" applyBorder="1"/>
    <xf numFmtId="0" fontId="0" fillId="0" borderId="0" xfId="0" applyFill="1" applyBorder="1"/>
    <xf numFmtId="164" fontId="0" fillId="0" borderId="0" xfId="1" applyFont="1" applyFill="1" applyBorder="1"/>
    <xf numFmtId="0" fontId="0" fillId="0" borderId="0" xfId="0" applyFill="1"/>
  </cellXfs>
  <cellStyles count="3">
    <cellStyle name="xl53" xfId="2" xr:uid="{00000000-0005-0000-0000-000000000000}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tabSelected="1" view="pageBreakPreview" zoomScaleNormal="100" zoomScaleSheetLayoutView="100" workbookViewId="0">
      <selection activeCell="G5" sqref="G5"/>
    </sheetView>
  </sheetViews>
  <sheetFormatPr defaultRowHeight="14.4" x14ac:dyDescent="0.3"/>
  <cols>
    <col min="1" max="1" width="28.5546875" customWidth="1"/>
    <col min="2" max="2" width="40.6640625" customWidth="1"/>
    <col min="3" max="3" width="17" bestFit="1" customWidth="1"/>
    <col min="4" max="4" width="17" style="44" bestFit="1" customWidth="1"/>
    <col min="5" max="5" width="2.33203125" customWidth="1"/>
    <col min="6" max="6" width="15.5546875" customWidth="1"/>
    <col min="7" max="7" width="17.5546875" customWidth="1"/>
  </cols>
  <sheetData>
    <row r="1" spans="1:7" ht="66" customHeight="1" x14ac:dyDescent="0.3">
      <c r="B1" s="27" t="s">
        <v>61</v>
      </c>
      <c r="C1" s="27"/>
      <c r="D1" s="27"/>
    </row>
    <row r="2" spans="1:7" ht="64.95" customHeight="1" x14ac:dyDescent="0.3">
      <c r="A2" s="29" t="s">
        <v>57</v>
      </c>
      <c r="B2" s="29"/>
      <c r="C2" s="29"/>
      <c r="D2" s="29"/>
    </row>
    <row r="3" spans="1:7" ht="27.6" customHeight="1" x14ac:dyDescent="0.3">
      <c r="A3" s="16"/>
      <c r="B3" s="16"/>
      <c r="C3" s="15"/>
      <c r="D3" s="34" t="s">
        <v>58</v>
      </c>
    </row>
    <row r="4" spans="1:7" ht="15" customHeight="1" x14ac:dyDescent="0.3">
      <c r="A4" s="32" t="s">
        <v>0</v>
      </c>
      <c r="B4" s="32" t="s">
        <v>1</v>
      </c>
      <c r="C4" s="28" t="s">
        <v>59</v>
      </c>
      <c r="D4" s="35" t="s">
        <v>60</v>
      </c>
    </row>
    <row r="5" spans="1:7" ht="62.25" customHeight="1" x14ac:dyDescent="0.3">
      <c r="A5" s="33"/>
      <c r="B5" s="33"/>
      <c r="C5" s="28"/>
      <c r="D5" s="35"/>
    </row>
    <row r="6" spans="1:7" ht="15.6" x14ac:dyDescent="0.3">
      <c r="A6" s="1">
        <v>1</v>
      </c>
      <c r="B6" s="1">
        <v>2</v>
      </c>
      <c r="C6" s="1">
        <v>3</v>
      </c>
      <c r="D6" s="36">
        <v>4</v>
      </c>
      <c r="E6" s="23"/>
      <c r="F6" s="17"/>
      <c r="G6" s="18"/>
    </row>
    <row r="7" spans="1:7" ht="31.2" x14ac:dyDescent="0.3">
      <c r="A7" s="2" t="s">
        <v>2</v>
      </c>
      <c r="B7" s="8" t="s">
        <v>3</v>
      </c>
      <c r="C7" s="3">
        <f>C8+C10</f>
        <v>-734037.10000000149</v>
      </c>
      <c r="D7" s="37">
        <v>-734037.09999999963</v>
      </c>
      <c r="E7" s="24"/>
      <c r="F7" s="19"/>
      <c r="G7" s="20"/>
    </row>
    <row r="8" spans="1:7" ht="46.8" x14ac:dyDescent="0.3">
      <c r="A8" s="4" t="s">
        <v>4</v>
      </c>
      <c r="B8" s="9" t="s">
        <v>5</v>
      </c>
      <c r="C8" s="6">
        <f>C9</f>
        <v>18835962.899999999</v>
      </c>
      <c r="D8" s="38">
        <v>9679545.5</v>
      </c>
      <c r="E8" s="24"/>
      <c r="F8" s="19"/>
      <c r="G8" s="19"/>
    </row>
    <row r="9" spans="1:7" ht="62.4" x14ac:dyDescent="0.3">
      <c r="A9" s="4" t="s">
        <v>6</v>
      </c>
      <c r="B9" s="9" t="s">
        <v>7</v>
      </c>
      <c r="C9" s="6">
        <v>18835962.899999999</v>
      </c>
      <c r="D9" s="38">
        <v>9679545.5</v>
      </c>
      <c r="E9" s="24"/>
      <c r="F9" s="19"/>
      <c r="G9" s="21"/>
    </row>
    <row r="10" spans="1:7" ht="46.8" x14ac:dyDescent="0.3">
      <c r="A10" s="4" t="s">
        <v>8</v>
      </c>
      <c r="B10" s="9" t="s">
        <v>9</v>
      </c>
      <c r="C10" s="6">
        <f>C11</f>
        <v>-19570000</v>
      </c>
      <c r="D10" s="38">
        <v>-10413582.6</v>
      </c>
      <c r="E10" s="24"/>
      <c r="F10" s="19"/>
      <c r="G10" s="19"/>
    </row>
    <row r="11" spans="1:7" ht="62.4" x14ac:dyDescent="0.3">
      <c r="A11" s="4" t="s">
        <v>10</v>
      </c>
      <c r="B11" s="9" t="s">
        <v>11</v>
      </c>
      <c r="C11" s="6">
        <v>-19570000</v>
      </c>
      <c r="D11" s="38">
        <v>-10413582.6</v>
      </c>
      <c r="E11" s="24"/>
      <c r="F11" s="19"/>
      <c r="G11" s="19"/>
    </row>
    <row r="12" spans="1:7" ht="46.8" x14ac:dyDescent="0.3">
      <c r="A12" s="2" t="s">
        <v>12</v>
      </c>
      <c r="B12" s="8" t="s">
        <v>13</v>
      </c>
      <c r="C12" s="3">
        <f>C13+C16</f>
        <v>-697155</v>
      </c>
      <c r="D12" s="37">
        <v>-697155</v>
      </c>
      <c r="E12" s="24"/>
      <c r="F12" s="19"/>
      <c r="G12" s="19"/>
    </row>
    <row r="13" spans="1:7" ht="62.4" x14ac:dyDescent="0.3">
      <c r="A13" s="4" t="s">
        <v>14</v>
      </c>
      <c r="B13" s="9" t="s">
        <v>15</v>
      </c>
      <c r="C13" s="5">
        <f t="shared" ref="C13" si="0">C14</f>
        <v>4380000</v>
      </c>
      <c r="D13" s="39">
        <v>0</v>
      </c>
      <c r="E13" s="24"/>
      <c r="F13" s="19"/>
      <c r="G13" s="19"/>
    </row>
    <row r="14" spans="1:7" ht="78" x14ac:dyDescent="0.3">
      <c r="A14" s="4" t="s">
        <v>16</v>
      </c>
      <c r="B14" s="9" t="s">
        <v>17</v>
      </c>
      <c r="C14" s="5">
        <f>C15</f>
        <v>4380000</v>
      </c>
      <c r="D14" s="39">
        <v>0</v>
      </c>
      <c r="E14" s="24"/>
      <c r="F14" s="19"/>
      <c r="G14" s="19"/>
    </row>
    <row r="15" spans="1:7" ht="62.4" x14ac:dyDescent="0.3">
      <c r="A15" s="4" t="s">
        <v>18</v>
      </c>
      <c r="B15" s="9" t="s">
        <v>19</v>
      </c>
      <c r="C15" s="6">
        <v>4380000</v>
      </c>
      <c r="D15" s="39">
        <v>0</v>
      </c>
      <c r="E15" s="24"/>
      <c r="F15" s="19"/>
      <c r="G15" s="19"/>
    </row>
    <row r="16" spans="1:7" ht="78" x14ac:dyDescent="0.3">
      <c r="A16" s="4" t="s">
        <v>20</v>
      </c>
      <c r="B16" s="9" t="s">
        <v>21</v>
      </c>
      <c r="C16" s="5">
        <f>C17</f>
        <v>-5077155</v>
      </c>
      <c r="D16" s="38">
        <v>-697155</v>
      </c>
      <c r="E16" s="24"/>
      <c r="F16" s="19"/>
      <c r="G16" s="19"/>
    </row>
    <row r="17" spans="1:7" ht="78" x14ac:dyDescent="0.3">
      <c r="A17" s="4" t="s">
        <v>22</v>
      </c>
      <c r="B17" s="9" t="s">
        <v>23</v>
      </c>
      <c r="C17" s="5">
        <f>C18+C19</f>
        <v>-5077155</v>
      </c>
      <c r="D17" s="38">
        <v>-697155</v>
      </c>
      <c r="E17" s="24"/>
      <c r="F17" s="19"/>
      <c r="G17" s="19"/>
    </row>
    <row r="18" spans="1:7" ht="78" x14ac:dyDescent="0.3">
      <c r="A18" s="4" t="s">
        <v>24</v>
      </c>
      <c r="B18" s="9" t="s">
        <v>25</v>
      </c>
      <c r="C18" s="6">
        <f>-C15</f>
        <v>-4380000</v>
      </c>
      <c r="D18" s="39">
        <v>0</v>
      </c>
      <c r="E18" s="24"/>
      <c r="F18" s="19"/>
      <c r="G18" s="19"/>
    </row>
    <row r="19" spans="1:7" ht="62.4" x14ac:dyDescent="0.3">
      <c r="A19" s="4" t="s">
        <v>26</v>
      </c>
      <c r="B19" s="9" t="s">
        <v>27</v>
      </c>
      <c r="C19" s="5">
        <v>-697155</v>
      </c>
      <c r="D19" s="38">
        <v>-697155</v>
      </c>
      <c r="E19" s="24"/>
      <c r="F19" s="19"/>
      <c r="G19" s="19"/>
    </row>
    <row r="20" spans="1:7" ht="31.2" x14ac:dyDescent="0.3">
      <c r="A20" s="10" t="s">
        <v>28</v>
      </c>
      <c r="B20" s="11" t="s">
        <v>29</v>
      </c>
      <c r="C20" s="12">
        <f>C24+C21</f>
        <v>4199419.0000000149</v>
      </c>
      <c r="D20" s="37">
        <f>D23+D26</f>
        <v>-2724823.799999997</v>
      </c>
      <c r="E20" s="24"/>
      <c r="F20" s="19"/>
      <c r="G20" s="19"/>
    </row>
    <row r="21" spans="1:7" ht="31.2" x14ac:dyDescent="0.3">
      <c r="A21" s="13" t="s">
        <v>30</v>
      </c>
      <c r="B21" s="14" t="s">
        <v>31</v>
      </c>
      <c r="C21" s="6">
        <f t="shared" ref="C21:C22" si="1">C22</f>
        <v>-88686059.399999991</v>
      </c>
      <c r="D21" s="38">
        <v>-76508443.518020004</v>
      </c>
      <c r="E21" s="24"/>
      <c r="F21" s="19"/>
      <c r="G21" s="19"/>
    </row>
    <row r="22" spans="1:7" ht="31.2" x14ac:dyDescent="0.3">
      <c r="A22" s="13" t="s">
        <v>32</v>
      </c>
      <c r="B22" s="14" t="s">
        <v>33</v>
      </c>
      <c r="C22" s="6">
        <f t="shared" si="1"/>
        <v>-88686059.399999991</v>
      </c>
      <c r="D22" s="38">
        <v>-76508443.518020004</v>
      </c>
      <c r="E22" s="24"/>
      <c r="F22" s="19"/>
      <c r="G22" s="19"/>
    </row>
    <row r="23" spans="1:7" ht="46.8" x14ac:dyDescent="0.3">
      <c r="A23" s="13" t="s">
        <v>34</v>
      </c>
      <c r="B23" s="14" t="s">
        <v>35</v>
      </c>
      <c r="C23" s="6">
        <f>-(65209151.9+C8+C13+C29)</f>
        <v>-88686059.399999991</v>
      </c>
      <c r="D23" s="38">
        <v>-76508443.5</v>
      </c>
      <c r="E23" s="24"/>
      <c r="F23" s="19"/>
      <c r="G23" s="19"/>
    </row>
    <row r="24" spans="1:7" ht="31.2" x14ac:dyDescent="0.3">
      <c r="A24" s="13" t="s">
        <v>36</v>
      </c>
      <c r="B24" s="14" t="s">
        <v>37</v>
      </c>
      <c r="C24" s="6">
        <f t="shared" ref="C24:C25" si="2">C25</f>
        <v>92885478.400000006</v>
      </c>
      <c r="D24" s="38">
        <v>73783619.664859995</v>
      </c>
      <c r="E24" s="24"/>
      <c r="F24" s="19"/>
      <c r="G24" s="19"/>
    </row>
    <row r="25" spans="1:7" ht="31.2" x14ac:dyDescent="0.3">
      <c r="A25" s="13" t="s">
        <v>38</v>
      </c>
      <c r="B25" s="14" t="s">
        <v>39</v>
      </c>
      <c r="C25" s="6">
        <f t="shared" si="2"/>
        <v>92885478.400000006</v>
      </c>
      <c r="D25" s="38">
        <v>73783619.664859995</v>
      </c>
      <c r="E25" s="24"/>
      <c r="F25" s="19"/>
      <c r="G25" s="19"/>
    </row>
    <row r="26" spans="1:7" ht="46.8" x14ac:dyDescent="0.3">
      <c r="A26" s="13" t="s">
        <v>40</v>
      </c>
      <c r="B26" s="14" t="s">
        <v>41</v>
      </c>
      <c r="C26" s="6">
        <f>(67978323.4-(C10+C16+C32))</f>
        <v>92885478.400000006</v>
      </c>
      <c r="D26" s="38">
        <v>73783619.700000003</v>
      </c>
      <c r="E26" s="24"/>
      <c r="F26" s="19"/>
      <c r="G26" s="19"/>
    </row>
    <row r="27" spans="1:7" ht="46.8" x14ac:dyDescent="0.3">
      <c r="A27" s="2" t="s">
        <v>42</v>
      </c>
      <c r="B27" s="8" t="s">
        <v>43</v>
      </c>
      <c r="C27" s="3">
        <f>C28</f>
        <v>944.60000000000582</v>
      </c>
      <c r="D27" s="37">
        <v>-28385.708000000013</v>
      </c>
      <c r="E27" s="24"/>
      <c r="F27" s="19"/>
      <c r="G27" s="19"/>
    </row>
    <row r="28" spans="1:7" ht="46.8" x14ac:dyDescent="0.3">
      <c r="A28" s="2" t="s">
        <v>44</v>
      </c>
      <c r="B28" s="8" t="s">
        <v>45</v>
      </c>
      <c r="C28" s="3">
        <f>C29+C32</f>
        <v>944.60000000000582</v>
      </c>
      <c r="D28" s="37">
        <v>-28385.708000000013</v>
      </c>
      <c r="E28" s="25"/>
      <c r="F28" s="17"/>
      <c r="G28" s="22"/>
    </row>
    <row r="29" spans="1:7" ht="46.8" x14ac:dyDescent="0.3">
      <c r="A29" s="4" t="s">
        <v>46</v>
      </c>
      <c r="B29" s="9" t="s">
        <v>47</v>
      </c>
      <c r="C29" s="5">
        <f>C30+C31</f>
        <v>260944.6</v>
      </c>
      <c r="D29" s="38">
        <v>185959.992</v>
      </c>
      <c r="E29" s="24"/>
      <c r="F29" s="19"/>
      <c r="G29" s="19"/>
    </row>
    <row r="30" spans="1:7" ht="78" x14ac:dyDescent="0.3">
      <c r="A30" s="4" t="s">
        <v>48</v>
      </c>
      <c r="B30" s="9" t="s">
        <v>49</v>
      </c>
      <c r="C30" s="6">
        <f>19.6</f>
        <v>19.600000000000001</v>
      </c>
      <c r="D30" s="38">
        <v>28.591999999999999</v>
      </c>
      <c r="E30" s="25"/>
      <c r="F30" s="17"/>
      <c r="G30" s="17"/>
    </row>
    <row r="31" spans="1:7" ht="93.6" x14ac:dyDescent="0.3">
      <c r="A31" s="4" t="s">
        <v>50</v>
      </c>
      <c r="B31" s="9" t="s">
        <v>51</v>
      </c>
      <c r="C31" s="6">
        <v>260925</v>
      </c>
      <c r="D31" s="38">
        <v>185931.4</v>
      </c>
      <c r="E31" s="24"/>
      <c r="F31" s="19"/>
      <c r="G31" s="19"/>
    </row>
    <row r="32" spans="1:7" ht="46.8" x14ac:dyDescent="0.3">
      <c r="A32" s="4" t="s">
        <v>52</v>
      </c>
      <c r="B32" s="9" t="s">
        <v>53</v>
      </c>
      <c r="C32" s="6">
        <f>C33</f>
        <v>-260000</v>
      </c>
      <c r="D32" s="38">
        <v>-214345.7</v>
      </c>
      <c r="E32" s="24"/>
      <c r="F32" s="19"/>
      <c r="G32" s="19"/>
    </row>
    <row r="33" spans="1:7" ht="78" x14ac:dyDescent="0.3">
      <c r="A33" s="4" t="s">
        <v>54</v>
      </c>
      <c r="B33" s="9" t="s">
        <v>55</v>
      </c>
      <c r="C33" s="6">
        <v>-260000</v>
      </c>
      <c r="D33" s="38">
        <v>-214345.7</v>
      </c>
      <c r="E33" s="24"/>
      <c r="F33" s="19"/>
      <c r="G33" s="19"/>
    </row>
    <row r="34" spans="1:7" ht="36.6" customHeight="1" x14ac:dyDescent="0.3">
      <c r="A34" s="30" t="s">
        <v>56</v>
      </c>
      <c r="B34" s="31"/>
      <c r="C34" s="7">
        <f>C7+C12+C20+C27</f>
        <v>2769171.5000000135</v>
      </c>
      <c r="D34" s="40">
        <f>D7+D12+D20+D27</f>
        <v>-4184401.6079999967</v>
      </c>
      <c r="E34" s="25"/>
      <c r="F34" s="17"/>
      <c r="G34" s="17"/>
    </row>
    <row r="35" spans="1:7" x14ac:dyDescent="0.3">
      <c r="D35" s="41"/>
      <c r="E35" s="26"/>
      <c r="F35" s="19"/>
      <c r="G35" s="19"/>
    </row>
    <row r="36" spans="1:7" x14ac:dyDescent="0.3">
      <c r="D36" s="42"/>
      <c r="E36" s="26"/>
      <c r="F36" s="19"/>
      <c r="G36" s="19"/>
    </row>
    <row r="37" spans="1:7" x14ac:dyDescent="0.3">
      <c r="D37" s="43"/>
      <c r="E37" s="26"/>
      <c r="F37" s="19"/>
      <c r="G37" s="19"/>
    </row>
  </sheetData>
  <mergeCells count="7">
    <mergeCell ref="B1:D1"/>
    <mergeCell ref="C4:C5"/>
    <mergeCell ref="D4:D5"/>
    <mergeCell ref="A2:D2"/>
    <mergeCell ref="A34:B34"/>
    <mergeCell ref="A4:A5"/>
    <mergeCell ref="B4:B5"/>
  </mergeCells>
  <pageMargins left="0.98425196850393704" right="0.59055118110236227" top="0.59055118110236227" bottom="0.59055118110236227" header="0.31496062992125984" footer="0.31496062992125984"/>
  <pageSetup paperSize="9" scale="80" fitToHeight="2" orientation="portrait" r:id="rId1"/>
  <headerFooter differentFirst="1">
    <oddHeader>&amp;C&amp;P</oddHeader>
    <oddFooter>&amp;L&amp;"Times New Roman,обычный"&amp;9&amp;Z&amp;F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2020-07-08T09:59:52Z</dcterms:modified>
</cp:coreProperties>
</file>