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0-2022\ОТКРЫТИЙ БЮДЖЕТ (НИФИ)\+п. 5.5 Раздел, Подраздел\"/>
    </mc:Choice>
  </mc:AlternateContent>
  <bookViews>
    <workbookView xWindow="240" yWindow="465" windowWidth="14805" windowHeight="7650"/>
  </bookViews>
  <sheets>
    <sheet name="2018-2022" sheetId="4" r:id="rId1"/>
  </sheets>
  <definedNames>
    <definedName name="_xlnm._FilterDatabase" localSheetId="0" hidden="1">'2018-2022'!$A$5:$E$5</definedName>
    <definedName name="_xlnm.Print_Titles" localSheetId="0">'2018-2022'!$5:$5</definedName>
    <definedName name="_xlnm.Print_Area" localSheetId="0">'2018-2022'!$A$1:$M$83</definedName>
  </definedNames>
  <calcPr calcId="162913"/>
</workbook>
</file>

<file path=xl/calcChain.xml><?xml version="1.0" encoding="utf-8"?>
<calcChain xmlns="http://schemas.openxmlformats.org/spreadsheetml/2006/main">
  <c r="C74" i="4" l="1"/>
  <c r="I74" i="4" s="1"/>
  <c r="C7" i="4"/>
  <c r="I7" i="4" s="1"/>
  <c r="C20" i="4"/>
  <c r="L20" i="4" s="1"/>
  <c r="D6" i="4"/>
  <c r="K6" i="4"/>
  <c r="H6" i="4"/>
  <c r="E6" i="4"/>
  <c r="M83" i="4"/>
  <c r="L83" i="4"/>
  <c r="J83" i="4"/>
  <c r="I83" i="4"/>
  <c r="G83" i="4"/>
  <c r="F83" i="4"/>
  <c r="M82" i="4"/>
  <c r="L82" i="4"/>
  <c r="J82" i="4"/>
  <c r="I82" i="4"/>
  <c r="G82" i="4"/>
  <c r="F82" i="4"/>
  <c r="M81" i="4"/>
  <c r="L81" i="4"/>
  <c r="J81" i="4"/>
  <c r="I81" i="4"/>
  <c r="G81" i="4"/>
  <c r="F81" i="4"/>
  <c r="M80" i="4"/>
  <c r="J80" i="4"/>
  <c r="G80" i="4"/>
  <c r="C80" i="4"/>
  <c r="I80" i="4" s="1"/>
  <c r="M79" i="4"/>
  <c r="L79" i="4"/>
  <c r="J79" i="4"/>
  <c r="I79" i="4"/>
  <c r="G79" i="4"/>
  <c r="F79" i="4"/>
  <c r="M78" i="4"/>
  <c r="J78" i="4"/>
  <c r="G78" i="4"/>
  <c r="C78" i="4"/>
  <c r="L78" i="4" s="1"/>
  <c r="M77" i="4"/>
  <c r="L77" i="4"/>
  <c r="J77" i="4"/>
  <c r="I77" i="4"/>
  <c r="G77" i="4"/>
  <c r="F77" i="4"/>
  <c r="M76" i="4"/>
  <c r="L76" i="4"/>
  <c r="J76" i="4"/>
  <c r="I76" i="4"/>
  <c r="G76" i="4"/>
  <c r="F76" i="4"/>
  <c r="M75" i="4"/>
  <c r="J75" i="4"/>
  <c r="G75" i="4"/>
  <c r="M74" i="4"/>
  <c r="J74" i="4"/>
  <c r="G74" i="4"/>
  <c r="M73" i="4"/>
  <c r="L73" i="4"/>
  <c r="J73" i="4"/>
  <c r="I73" i="4"/>
  <c r="G73" i="4"/>
  <c r="F73" i="4"/>
  <c r="M72" i="4"/>
  <c r="L72" i="4"/>
  <c r="J72" i="4"/>
  <c r="I72" i="4"/>
  <c r="G72" i="4"/>
  <c r="F72" i="4"/>
  <c r="M71" i="4"/>
  <c r="L71" i="4"/>
  <c r="J71" i="4"/>
  <c r="I71" i="4"/>
  <c r="G71" i="4"/>
  <c r="F71" i="4"/>
  <c r="M70" i="4"/>
  <c r="J70" i="4"/>
  <c r="G70" i="4"/>
  <c r="C70" i="4"/>
  <c r="I70" i="4" s="1"/>
  <c r="M69" i="4"/>
  <c r="L69" i="4"/>
  <c r="J69" i="4"/>
  <c r="I69" i="4"/>
  <c r="G69" i="4"/>
  <c r="F69" i="4"/>
  <c r="M68" i="4"/>
  <c r="L68" i="4"/>
  <c r="J68" i="4"/>
  <c r="I68" i="4"/>
  <c r="G68" i="4"/>
  <c r="F68" i="4"/>
  <c r="M67" i="4"/>
  <c r="L67" i="4"/>
  <c r="J67" i="4"/>
  <c r="I67" i="4"/>
  <c r="G67" i="4"/>
  <c r="F67" i="4"/>
  <c r="M66" i="4"/>
  <c r="L66" i="4"/>
  <c r="J66" i="4"/>
  <c r="I66" i="4"/>
  <c r="G66" i="4"/>
  <c r="F66" i="4"/>
  <c r="M65" i="4"/>
  <c r="L65" i="4"/>
  <c r="J65" i="4"/>
  <c r="I65" i="4"/>
  <c r="G65" i="4"/>
  <c r="F65" i="4"/>
  <c r="M64" i="4"/>
  <c r="J64" i="4"/>
  <c r="G64" i="4"/>
  <c r="C64" i="4"/>
  <c r="L64" i="4" s="1"/>
  <c r="M63" i="4"/>
  <c r="L63" i="4"/>
  <c r="J63" i="4"/>
  <c r="I63" i="4"/>
  <c r="G63" i="4"/>
  <c r="F63" i="4"/>
  <c r="M62" i="4"/>
  <c r="L62" i="4"/>
  <c r="J62" i="4"/>
  <c r="I62" i="4"/>
  <c r="G62" i="4"/>
  <c r="F62" i="4"/>
  <c r="M61" i="4"/>
  <c r="L61" i="4"/>
  <c r="J61" i="4"/>
  <c r="I61" i="4"/>
  <c r="G61" i="4"/>
  <c r="F61" i="4"/>
  <c r="M60" i="4"/>
  <c r="L60" i="4"/>
  <c r="J60" i="4"/>
  <c r="I60" i="4"/>
  <c r="G60" i="4"/>
  <c r="F60" i="4"/>
  <c r="M59" i="4"/>
  <c r="L59" i="4"/>
  <c r="J59" i="4"/>
  <c r="I59" i="4"/>
  <c r="G59" i="4"/>
  <c r="F59" i="4"/>
  <c r="M58" i="4"/>
  <c r="L58" i="4"/>
  <c r="J58" i="4"/>
  <c r="I58" i="4"/>
  <c r="G58" i="4"/>
  <c r="F58" i="4"/>
  <c r="M57" i="4"/>
  <c r="L57" i="4"/>
  <c r="J57" i="4"/>
  <c r="I57" i="4"/>
  <c r="G57" i="4"/>
  <c r="F57" i="4"/>
  <c r="M56" i="4"/>
  <c r="J56" i="4"/>
  <c r="G56" i="4"/>
  <c r="C56" i="4"/>
  <c r="L56" i="4" s="1"/>
  <c r="M55" i="4"/>
  <c r="L55" i="4"/>
  <c r="J55" i="4"/>
  <c r="I55" i="4"/>
  <c r="G55" i="4"/>
  <c r="F55" i="4"/>
  <c r="M54" i="4"/>
  <c r="J54" i="4"/>
  <c r="G54" i="4"/>
  <c r="M53" i="4"/>
  <c r="L53" i="4"/>
  <c r="J53" i="4"/>
  <c r="I53" i="4"/>
  <c r="G53" i="4"/>
  <c r="F53" i="4"/>
  <c r="M52" i="4"/>
  <c r="J52" i="4"/>
  <c r="G52" i="4"/>
  <c r="C52" i="4"/>
  <c r="I52" i="4" s="1"/>
  <c r="M51" i="4"/>
  <c r="L51" i="4"/>
  <c r="J51" i="4"/>
  <c r="I51" i="4"/>
  <c r="G51" i="4"/>
  <c r="F51" i="4"/>
  <c r="M50" i="4"/>
  <c r="L50" i="4"/>
  <c r="J50" i="4"/>
  <c r="I50" i="4"/>
  <c r="G50" i="4"/>
  <c r="F50" i="4"/>
  <c r="M49" i="4"/>
  <c r="L49" i="4"/>
  <c r="J49" i="4"/>
  <c r="I49" i="4"/>
  <c r="G49" i="4"/>
  <c r="F49" i="4"/>
  <c r="M48" i="4"/>
  <c r="L48" i="4"/>
  <c r="J48" i="4"/>
  <c r="I48" i="4"/>
  <c r="G48" i="4"/>
  <c r="F48" i="4"/>
  <c r="M47" i="4"/>
  <c r="L47" i="4"/>
  <c r="J47" i="4"/>
  <c r="I47" i="4"/>
  <c r="G47" i="4"/>
  <c r="F47" i="4"/>
  <c r="M46" i="4"/>
  <c r="L46" i="4"/>
  <c r="J46" i="4"/>
  <c r="I46" i="4"/>
  <c r="G46" i="4"/>
  <c r="F46" i="4"/>
  <c r="M45" i="4"/>
  <c r="L45" i="4"/>
  <c r="J45" i="4"/>
  <c r="I45" i="4"/>
  <c r="G45" i="4"/>
  <c r="F45" i="4"/>
  <c r="M44" i="4"/>
  <c r="J44" i="4"/>
  <c r="G44" i="4"/>
  <c r="C44" i="4"/>
  <c r="L44" i="4" s="1"/>
  <c r="M43" i="4"/>
  <c r="L43" i="4"/>
  <c r="J43" i="4"/>
  <c r="I43" i="4"/>
  <c r="G43" i="4"/>
  <c r="F43" i="4"/>
  <c r="M42" i="4"/>
  <c r="L42" i="4"/>
  <c r="J42" i="4"/>
  <c r="I42" i="4"/>
  <c r="G42" i="4"/>
  <c r="F42" i="4"/>
  <c r="M41" i="4"/>
  <c r="J41" i="4"/>
  <c r="G41" i="4"/>
  <c r="M40" i="4"/>
  <c r="J40" i="4"/>
  <c r="G40" i="4"/>
  <c r="C40" i="4"/>
  <c r="I40" i="4" s="1"/>
  <c r="M39" i="4"/>
  <c r="L39" i="4"/>
  <c r="J39" i="4"/>
  <c r="I39" i="4"/>
  <c r="G39" i="4"/>
  <c r="F39" i="4"/>
  <c r="M38" i="4"/>
  <c r="L38" i="4"/>
  <c r="J38" i="4"/>
  <c r="I38" i="4"/>
  <c r="G38" i="4"/>
  <c r="F38" i="4"/>
  <c r="M37" i="4"/>
  <c r="L37" i="4"/>
  <c r="J37" i="4"/>
  <c r="I37" i="4"/>
  <c r="G37" i="4"/>
  <c r="F37" i="4"/>
  <c r="M36" i="4"/>
  <c r="L36" i="4"/>
  <c r="J36" i="4"/>
  <c r="I36" i="4"/>
  <c r="G36" i="4"/>
  <c r="F36" i="4"/>
  <c r="M35" i="4"/>
  <c r="J35" i="4"/>
  <c r="G35" i="4"/>
  <c r="C35" i="4"/>
  <c r="I35" i="4" s="1"/>
  <c r="M34" i="4"/>
  <c r="L34" i="4"/>
  <c r="J34" i="4"/>
  <c r="I34" i="4"/>
  <c r="G34" i="4"/>
  <c r="F34" i="4"/>
  <c r="M33" i="4"/>
  <c r="L33" i="4"/>
  <c r="J33" i="4"/>
  <c r="I33" i="4"/>
  <c r="G33" i="4"/>
  <c r="F33" i="4"/>
  <c r="M32" i="4"/>
  <c r="L32" i="4"/>
  <c r="J32" i="4"/>
  <c r="I32" i="4"/>
  <c r="G32" i="4"/>
  <c r="F32" i="4"/>
  <c r="M31" i="4"/>
  <c r="L31" i="4"/>
  <c r="J31" i="4"/>
  <c r="I31" i="4"/>
  <c r="G31" i="4"/>
  <c r="F31" i="4"/>
  <c r="M30" i="4"/>
  <c r="L30" i="4"/>
  <c r="J30" i="4"/>
  <c r="I30" i="4"/>
  <c r="G30" i="4"/>
  <c r="F30" i="4"/>
  <c r="M29" i="4"/>
  <c r="L29" i="4"/>
  <c r="J29" i="4"/>
  <c r="I29" i="4"/>
  <c r="G29" i="4"/>
  <c r="F29" i="4"/>
  <c r="M28" i="4"/>
  <c r="L28" i="4"/>
  <c r="J28" i="4"/>
  <c r="I28" i="4"/>
  <c r="G28" i="4"/>
  <c r="F28" i="4"/>
  <c r="M27" i="4"/>
  <c r="L27" i="4"/>
  <c r="J27" i="4"/>
  <c r="I27" i="4"/>
  <c r="G27" i="4"/>
  <c r="F27" i="4"/>
  <c r="M26" i="4"/>
  <c r="J26" i="4"/>
  <c r="G26" i="4"/>
  <c r="C26" i="4"/>
  <c r="L26" i="4" s="1"/>
  <c r="M25" i="4"/>
  <c r="L25" i="4"/>
  <c r="J25" i="4"/>
  <c r="I25" i="4"/>
  <c r="G25" i="4"/>
  <c r="F25" i="4"/>
  <c r="M24" i="4"/>
  <c r="L24" i="4"/>
  <c r="J24" i="4"/>
  <c r="I24" i="4"/>
  <c r="G24" i="4"/>
  <c r="F24" i="4"/>
  <c r="M23" i="4"/>
  <c r="L23" i="4"/>
  <c r="J23" i="4"/>
  <c r="I23" i="4"/>
  <c r="G23" i="4"/>
  <c r="F23" i="4"/>
  <c r="M22" i="4"/>
  <c r="L22" i="4"/>
  <c r="J22" i="4"/>
  <c r="I22" i="4"/>
  <c r="G22" i="4"/>
  <c r="F22" i="4"/>
  <c r="M21" i="4"/>
  <c r="L21" i="4"/>
  <c r="J21" i="4"/>
  <c r="I21" i="4"/>
  <c r="G21" i="4"/>
  <c r="F21" i="4"/>
  <c r="M20" i="4"/>
  <c r="J20" i="4"/>
  <c r="G20" i="4"/>
  <c r="M19" i="4"/>
  <c r="L19" i="4"/>
  <c r="J19" i="4"/>
  <c r="I19" i="4"/>
  <c r="G19" i="4"/>
  <c r="F19" i="4"/>
  <c r="M18" i="4"/>
  <c r="L18" i="4"/>
  <c r="J18" i="4"/>
  <c r="I18" i="4"/>
  <c r="G18" i="4"/>
  <c r="F18" i="4"/>
  <c r="M17" i="4"/>
  <c r="L17" i="4"/>
  <c r="J17" i="4"/>
  <c r="I17" i="4"/>
  <c r="G17" i="4"/>
  <c r="F17" i="4"/>
  <c r="M16" i="4"/>
  <c r="J16" i="4"/>
  <c r="G16" i="4"/>
  <c r="M14" i="4"/>
  <c r="L14" i="4"/>
  <c r="J14" i="4"/>
  <c r="I14" i="4"/>
  <c r="G14" i="4"/>
  <c r="F14" i="4"/>
  <c r="M13" i="4"/>
  <c r="L13" i="4"/>
  <c r="J13" i="4"/>
  <c r="I13" i="4"/>
  <c r="G13" i="4"/>
  <c r="F13" i="4"/>
  <c r="M12" i="4"/>
  <c r="L12" i="4"/>
  <c r="J12" i="4"/>
  <c r="I12" i="4"/>
  <c r="G12" i="4"/>
  <c r="F12" i="4"/>
  <c r="M11" i="4"/>
  <c r="L11" i="4"/>
  <c r="J11" i="4"/>
  <c r="I11" i="4"/>
  <c r="G11" i="4"/>
  <c r="F11" i="4"/>
  <c r="M10" i="4"/>
  <c r="L10" i="4"/>
  <c r="J10" i="4"/>
  <c r="I10" i="4"/>
  <c r="G10" i="4"/>
  <c r="F10" i="4"/>
  <c r="M9" i="4"/>
  <c r="L9" i="4"/>
  <c r="J9" i="4"/>
  <c r="I9" i="4"/>
  <c r="G9" i="4"/>
  <c r="F9" i="4"/>
  <c r="M8" i="4"/>
  <c r="L8" i="4"/>
  <c r="J8" i="4"/>
  <c r="I8" i="4"/>
  <c r="G8" i="4"/>
  <c r="F8" i="4"/>
  <c r="M7" i="4"/>
  <c r="J7" i="4"/>
  <c r="G7" i="4"/>
  <c r="J6" i="4" l="1"/>
  <c r="L7" i="4"/>
  <c r="F7" i="4"/>
  <c r="L70" i="4"/>
  <c r="F70" i="4"/>
  <c r="L80" i="4"/>
  <c r="F80" i="4"/>
  <c r="C6" i="4"/>
  <c r="I6" i="4" s="1"/>
  <c r="I26" i="4"/>
  <c r="F35" i="4"/>
  <c r="L35" i="4"/>
  <c r="F52" i="4"/>
  <c r="L52" i="4"/>
  <c r="I56" i="4"/>
  <c r="F26" i="4"/>
  <c r="F56" i="4"/>
  <c r="G6" i="4"/>
  <c r="M6" i="4"/>
  <c r="I20" i="4"/>
  <c r="F40" i="4"/>
  <c r="L40" i="4"/>
  <c r="I44" i="4"/>
  <c r="I64" i="4"/>
  <c r="F74" i="4"/>
  <c r="L74" i="4"/>
  <c r="I78" i="4"/>
  <c r="F20" i="4"/>
  <c r="F44" i="4"/>
  <c r="F64" i="4"/>
  <c r="F78" i="4"/>
  <c r="L6" i="4" l="1"/>
  <c r="F6" i="4"/>
</calcChain>
</file>

<file path=xl/sharedStrings.xml><?xml version="1.0" encoding="utf-8"?>
<sst xmlns="http://schemas.openxmlformats.org/spreadsheetml/2006/main" count="176" uniqueCount="173">
  <si>
    <t/>
  </si>
  <si>
    <t>Наименование</t>
  </si>
  <si>
    <t>1</t>
  </si>
  <si>
    <t>2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</si>
  <si>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</si>
  <si>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</si>
  <si>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</si>
  <si>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</si>
  <si>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</si>
  <si>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</si>
  <si>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</si>
  <si>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</si>
  <si>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</si>
  <si>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</si>
  <si>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</si>
  <si>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</si>
  <si>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</si>
  <si>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</si>
  <si>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</si>
  <si>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</si>
  <si>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</si>
  <si>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</si>
  <si>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</si>
  <si>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</si>
  <si>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</si>
  <si>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</si>
  <si>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</si>
  <si>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</si>
  <si>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</si>
  <si>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</si>
  <si>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</si>
  <si>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</si>
  <si>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</si>
  <si>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</si>
  <si>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</si>
  <si>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</si>
  <si>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</si>
  <si>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</si>
  <si>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</si>
  <si>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</si>
  <si>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</si>
  <si>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</si>
  <si>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</si>
  <si>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</si>
  <si>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</si>
  <si>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</si>
  <si>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</si>
  <si>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</si>
  <si>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</si>
  <si>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</si>
  <si>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</si>
  <si>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</si>
  <si>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</si>
  <si>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</si>
  <si>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</si>
  <si>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</si>
  <si>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</si>
  <si>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</si>
  <si>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</si>
  <si>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</si>
  <si>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</si>
  <si>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</si>
  <si>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</si>
  <si>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</si>
  <si>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</si>
  <si>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</si>
  <si>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</si>
  <si>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</si>
  <si>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</si>
  <si>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</si>
  <si>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</si>
  <si>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</si>
  <si>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</si>
  <si>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</si>
  <si>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</si>
  <si>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</si>
  <si>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</si>
  <si>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</si>
  <si>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</si>
  <si>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</si>
  <si>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</si>
  <si>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</si>
  <si>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</si>
  <si>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</si>
  <si>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</si>
  <si>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</si>
  <si>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</si>
  <si>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</si>
  <si>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</si>
  <si>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</si>
  <si>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</si>
  <si>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</si>
  <si>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</si>
  <si>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</si>
  <si>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</si>
  <si>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</si>
  <si>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</si>
  <si>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</si>
  <si>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</si>
  <si>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</si>
  <si>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</si>
  <si>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</si>
  <si>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</si>
  <si>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</si>
  <si>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</si>
  <si>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</si>
  <si>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</si>
  <si>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</si>
  <si>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</si>
  <si>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</si>
  <si>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</si>
  <si>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</si>
  <si>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</si>
  <si>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</si>
  <si>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</si>
  <si>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</si>
  <si>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</si>
  <si>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</si>
  <si>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</si>
  <si>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</si>
  <si>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</si>
  <si>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</si>
  <si>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</si>
  <si>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</si>
  <si>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</si>
  <si>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</si>
  <si>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</si>
  <si>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</si>
  <si>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</si>
  <si>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</si>
  <si>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</si>
  <si>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</si>
  <si>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</si>
  <si>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</si>
  <si>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</si>
  <si>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</si>
  <si>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</si>
  <si>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</si>
  <si>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</si>
  <si>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</si>
  <si>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</si>
  <si>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</si>
  <si>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0703</t>
  </si>
  <si>
    <t>Дополнительное образование детей</t>
  </si>
  <si>
    <t>0802</t>
  </si>
  <si>
    <t>Кинематография</t>
  </si>
  <si>
    <t>0601</t>
  </si>
  <si>
    <t>Экологический контроль</t>
  </si>
  <si>
    <t>0110</t>
  </si>
  <si>
    <t>1201</t>
  </si>
  <si>
    <t>Телевидение и радиовещание</t>
  </si>
  <si>
    <t>0501</t>
  </si>
  <si>
    <t>Жилищное хозяйство</t>
  </si>
  <si>
    <t>Молодежная политика</t>
  </si>
  <si>
    <t>Фундаментальные исследования</t>
  </si>
  <si>
    <t>КУЛЬТУРА, КИНЕМАТОГРАФИЯ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</si>
  <si>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</si>
  <si>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</si>
  <si>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</si>
  <si>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 % </t>
  </si>
  <si>
    <t>в %</t>
  </si>
  <si>
    <t>2020 год
(проект)</t>
  </si>
  <si>
    <t>Код бюджетной классификации Российской Федерации</t>
  </si>
  <si>
    <t>к ожидаемой оценке 
2018</t>
  </si>
  <si>
    <t>к 
факту 
2017</t>
  </si>
  <si>
    <t>(тыс. руб.)</t>
  </si>
  <si>
    <t>Исполнено
за 2018 год</t>
  </si>
  <si>
    <t>Ожидаемая 
оценка 
2019 год</t>
  </si>
  <si>
    <t>2021 год
(проект)</t>
  </si>
  <si>
    <t>2022 год
(проект)</t>
  </si>
  <si>
    <t>к 
факту 
2018</t>
  </si>
  <si>
    <t>к ожидаемой оценке 
2019</t>
  </si>
  <si>
    <t>Сведения о расходах областного бюджета Тверской области по разделам и подразделам классификации расходов на 2020 год и плановый период 2021 и 2022 годов 
в сравнении с ожидаемым исполнением за 2019 год и отчетом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</si>
</sst>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000"/>
  </numFmts>
  <fonts count="5" x14ac:knownFonts="1"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1" fillId="4" borderId="3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view="pageBreakPreview" zoomScaleNormal="100" zoomScaleSheetLayoutView="100" workbookViewId="0">
      <selection activeCell="H11" sqref="H11"/>
    </sheetView>
  </sheetViews>
  <sheetFormatPr defaultColWidth="9.33203125" defaultRowHeight="15" x14ac:dyDescent="0.2"/>
  <cols>
    <col min="1" max="1" width="15.1640625" style="5" customWidth="1"/>
    <col min="2" max="2" width="51.1640625" style="5" customWidth="1"/>
    <col min="3" max="5" width="16.83203125" style="5" bestFit="1" customWidth="1"/>
    <col min="6" max="6" width="12" style="5" bestFit="1" customWidth="1"/>
    <col min="7" max="7" width="13.1640625" style="5" customWidth="1"/>
    <col min="8" max="8" width="16.83203125" style="5" bestFit="1" customWidth="1"/>
    <col min="9" max="9" width="11.5" style="5" bestFit="1" customWidth="1"/>
    <col min="10" max="10" width="13.83203125" style="5" customWidth="1"/>
    <col min="11" max="11" width="16.83203125" style="5" bestFit="1" customWidth="1"/>
    <col min="12" max="12" width="11.6640625" style="5" bestFit="1" customWidth="1"/>
    <col min="13" max="13" width="13.33203125" style="5" customWidth="1"/>
    <col min="14" max="16384" width="9.33203125" style="5"/>
  </cols>
  <sheetData>
    <row r="1" spans="1:13" ht="82.5" customHeight="1" x14ac:dyDescent="0.2">
      <c r="A1" s="28" t="s">
        <v>172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">
      <c r="A2" s="6"/>
      <c r="B2" s="7"/>
      <c r="C2" s="15"/>
      <c r="D2" s="15"/>
      <c r="E2" s="15"/>
      <c r="F2" s="15"/>
      <c r="G2" s="15"/>
      <c r="H2" s="15"/>
      <c r="I2" s="15"/>
      <c r="J2" s="15"/>
      <c r="K2" s="15"/>
      <c r="L2" s="29" t="s">
        <v>165</v>
      </c>
      <c r="M2" s="30"/>
    </row>
    <row r="3" spans="1:13" ht="23.25" customHeight="1" x14ac:dyDescent="0.2">
      <c r="A3" s="31" t="s">
        <v>162</v>
      </c>
      <c r="B3" s="31" t="s">
        <v>1</v>
      </c>
      <c r="C3" s="31" t="s">
        <v>166</v>
      </c>
      <c r="D3" s="31" t="s">
        <v>167</v>
      </c>
      <c r="E3" s="31" t="s">
        <v>161</v>
      </c>
      <c r="F3" s="31" t="s">
        <v>159</v>
      </c>
      <c r="G3" s="31"/>
      <c r="H3" s="27" t="s">
        <v>168</v>
      </c>
      <c r="I3" s="27" t="s">
        <v>160</v>
      </c>
      <c r="J3" s="27"/>
      <c r="K3" s="27" t="s">
        <v>169</v>
      </c>
      <c r="L3" s="27" t="s">
        <v>160</v>
      </c>
      <c r="M3" s="27"/>
    </row>
    <row r="4" spans="1:13" ht="60" x14ac:dyDescent="0.2">
      <c r="A4" s="31"/>
      <c r="B4" s="31"/>
      <c r="C4" s="31"/>
      <c r="D4" s="31"/>
      <c r="E4" s="31"/>
      <c r="F4" s="25" t="s">
        <v>170</v>
      </c>
      <c r="G4" s="25" t="s">
        <v>171</v>
      </c>
      <c r="H4" s="27"/>
      <c r="I4" s="26" t="s">
        <v>170</v>
      </c>
      <c r="J4" s="26" t="s">
        <v>171</v>
      </c>
      <c r="K4" s="27"/>
      <c r="L4" s="26" t="s">
        <v>164</v>
      </c>
      <c r="M4" s="26" t="s">
        <v>163</v>
      </c>
    </row>
    <row r="5" spans="1:13" s="8" customFormat="1" ht="13.9" customHeight="1" x14ac:dyDescent="0.2">
      <c r="A5" s="4" t="s">
        <v>2</v>
      </c>
      <c r="B5" s="4" t="s">
        <v>3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</row>
    <row r="6" spans="1:13" s="10" customFormat="1" ht="14.25" customHeight="1" x14ac:dyDescent="0.2">
      <c r="A6" s="2" t="s">
        <v>0</v>
      </c>
      <c r="B6" s="3" t="s">
        <v>4</v>
      </c>
      <c r="C6" s="22">
        <f>C7+C18+C20+C26+C35+C40+C44+C52+C56+C64+C70+C74+C78+C80</f>
        <v>53505037.099999994</v>
      </c>
      <c r="D6" s="22">
        <f>D7+D18+D20+D26+D35+D40+D44+D52+D56+D64+D70+D74+D78+D80</f>
        <v>67978323.399999991</v>
      </c>
      <c r="E6" s="22">
        <f>E7+E18+E20+E26+E35+E40+E44+E52+E56+E64+E70+E74+E78+E80</f>
        <v>75105704.5</v>
      </c>
      <c r="F6" s="22">
        <f>E6/C6*100</f>
        <v>140.37127823989493</v>
      </c>
      <c r="G6" s="22">
        <f>E6/D6*100</f>
        <v>110.48478506605829</v>
      </c>
      <c r="H6" s="22">
        <f>H7+H18+H20+H26+H35+H40+H44+H52+H56+H64+H70+H74+H78+H80</f>
        <v>79422280.600000009</v>
      </c>
      <c r="I6" s="22">
        <f>H6/C6*100</f>
        <v>148.43888520544547</v>
      </c>
      <c r="J6" s="22">
        <f>H6/D6*100</f>
        <v>116.83471528513753</v>
      </c>
      <c r="K6" s="22">
        <f>K7+K18+K20+K26+K35+K40+K44+K52+K56+K64+K70+K74+K78+K80</f>
        <v>77884979.799999982</v>
      </c>
      <c r="L6" s="22">
        <f>K6/C6*100</f>
        <v>145.56569628095818</v>
      </c>
      <c r="M6" s="22">
        <f>K6/D6*100</f>
        <v>114.57325792180393</v>
      </c>
    </row>
    <row r="7" spans="1:13" s="10" customFormat="1" ht="28.5" x14ac:dyDescent="0.2">
      <c r="A7" s="11" t="s">
        <v>5</v>
      </c>
      <c r="B7" s="9" t="s">
        <v>6</v>
      </c>
      <c r="C7" s="23">
        <f>SUM(C8:C17)</f>
        <v>2469593.7999999998</v>
      </c>
      <c r="D7" s="23">
        <v>3265585</v>
      </c>
      <c r="E7" s="23">
        <v>4204246.3</v>
      </c>
      <c r="F7" s="23">
        <f t="shared" ref="F7:F68" si="0">E7/C7*100</f>
        <v>170.24039742892131</v>
      </c>
      <c r="G7" s="23">
        <f t="shared" ref="G7:G68" si="1">E7/D7*100</f>
        <v>128.74404739120249</v>
      </c>
      <c r="H7" s="23">
        <v>4824415.5999999996</v>
      </c>
      <c r="I7" s="23">
        <f t="shared" ref="I7:I68" si="2">H7/C7*100</f>
        <v>195.35259604231271</v>
      </c>
      <c r="J7" s="23">
        <f t="shared" ref="J7:J68" si="3">H7/D7*100</f>
        <v>147.73511024824035</v>
      </c>
      <c r="K7" s="23">
        <v>5622401.9000000004</v>
      </c>
      <c r="L7" s="23">
        <f t="shared" ref="L7:L68" si="4">K7/C7*100</f>
        <v>227.665047587988</v>
      </c>
      <c r="M7" s="23">
        <f t="shared" ref="M7:M68" si="5">K7/D7*100</f>
        <v>172.17135367782498</v>
      </c>
    </row>
    <row r="8" spans="1:13" s="10" customFormat="1" ht="45" x14ac:dyDescent="0.2">
      <c r="A8" s="12" t="s">
        <v>7</v>
      </c>
      <c r="B8" s="13" t="s">
        <v>8</v>
      </c>
      <c r="C8" s="18">
        <v>5087.6000000000004</v>
      </c>
      <c r="D8" s="18">
        <v>4963.1000000000004</v>
      </c>
      <c r="E8" s="18">
        <v>6105.9</v>
      </c>
      <c r="F8" s="18">
        <f t="shared" si="0"/>
        <v>120.0153313939775</v>
      </c>
      <c r="G8" s="18">
        <f t="shared" si="1"/>
        <v>123.02593137353668</v>
      </c>
      <c r="H8" s="18">
        <v>6105.9</v>
      </c>
      <c r="I8" s="18">
        <f t="shared" si="2"/>
        <v>120.0153313939775</v>
      </c>
      <c r="J8" s="18">
        <f t="shared" si="3"/>
        <v>123.02593137353668</v>
      </c>
      <c r="K8" s="18">
        <v>6105.9</v>
      </c>
      <c r="L8" s="18">
        <f t="shared" si="4"/>
        <v>120.0153313939775</v>
      </c>
      <c r="M8" s="18">
        <f t="shared" si="5"/>
        <v>123.02593137353668</v>
      </c>
    </row>
    <row r="9" spans="1:13" s="10" customFormat="1" ht="60" x14ac:dyDescent="0.2">
      <c r="A9" s="12" t="s">
        <v>9</v>
      </c>
      <c r="B9" s="13" t="s">
        <v>10</v>
      </c>
      <c r="C9" s="18">
        <v>178037.8</v>
      </c>
      <c r="D9" s="18">
        <v>181388.9</v>
      </c>
      <c r="E9" s="18">
        <v>275004.90000000002</v>
      </c>
      <c r="F9" s="18">
        <f t="shared" si="0"/>
        <v>154.46433285515775</v>
      </c>
      <c r="G9" s="18">
        <f t="shared" si="1"/>
        <v>151.61065533778532</v>
      </c>
      <c r="H9" s="18">
        <v>181446.2</v>
      </c>
      <c r="I9" s="18">
        <f t="shared" si="2"/>
        <v>101.9144249142598</v>
      </c>
      <c r="J9" s="18">
        <f t="shared" si="3"/>
        <v>100.03158958458872</v>
      </c>
      <c r="K9" s="18">
        <v>181446.2</v>
      </c>
      <c r="L9" s="18">
        <f t="shared" si="4"/>
        <v>101.9144249142598</v>
      </c>
      <c r="M9" s="18">
        <f t="shared" si="5"/>
        <v>100.03158958458872</v>
      </c>
    </row>
    <row r="10" spans="1:13" s="10" customFormat="1" ht="60" customHeight="1" x14ac:dyDescent="0.2">
      <c r="A10" s="12" t="s">
        <v>11</v>
      </c>
      <c r="B10" s="13" t="s">
        <v>12</v>
      </c>
      <c r="C10" s="18">
        <v>362154.8</v>
      </c>
      <c r="D10" s="18">
        <v>391790.2</v>
      </c>
      <c r="E10" s="18">
        <v>390558.6</v>
      </c>
      <c r="F10" s="18">
        <f t="shared" si="0"/>
        <v>107.84299973381547</v>
      </c>
      <c r="G10" s="18">
        <f t="shared" si="1"/>
        <v>99.685648084102141</v>
      </c>
      <c r="H10" s="18">
        <v>389864.1</v>
      </c>
      <c r="I10" s="18">
        <f t="shared" si="2"/>
        <v>107.65123091009701</v>
      </c>
      <c r="J10" s="18">
        <f t="shared" si="3"/>
        <v>99.508384844745976</v>
      </c>
      <c r="K10" s="18">
        <v>389864.1</v>
      </c>
      <c r="L10" s="18">
        <f t="shared" si="4"/>
        <v>107.65123091009701</v>
      </c>
      <c r="M10" s="18">
        <f t="shared" si="5"/>
        <v>99.508384844745976</v>
      </c>
    </row>
    <row r="11" spans="1:13" s="10" customFormat="1" ht="15" customHeight="1" x14ac:dyDescent="0.2">
      <c r="A11" s="12" t="s">
        <v>13</v>
      </c>
      <c r="B11" s="13" t="s">
        <v>14</v>
      </c>
      <c r="C11" s="18">
        <v>248287.6</v>
      </c>
      <c r="D11" s="18">
        <v>262376.8</v>
      </c>
      <c r="E11" s="18">
        <v>265331.09999999998</v>
      </c>
      <c r="F11" s="18">
        <f t="shared" si="0"/>
        <v>106.86441852110214</v>
      </c>
      <c r="G11" s="18">
        <f t="shared" si="1"/>
        <v>101.12597607715317</v>
      </c>
      <c r="H11" s="18">
        <v>261385.8</v>
      </c>
      <c r="I11" s="18">
        <f t="shared" si="2"/>
        <v>105.27541447901545</v>
      </c>
      <c r="J11" s="18">
        <f t="shared" si="3"/>
        <v>99.622298922770611</v>
      </c>
      <c r="K11" s="18">
        <v>265079.7</v>
      </c>
      <c r="L11" s="18">
        <f t="shared" si="4"/>
        <v>106.76316497481146</v>
      </c>
      <c r="M11" s="18">
        <f t="shared" si="5"/>
        <v>101.03015967875209</v>
      </c>
    </row>
    <row r="12" spans="1:13" s="10" customFormat="1" ht="45.75" customHeight="1" x14ac:dyDescent="0.2">
      <c r="A12" s="12" t="s">
        <v>15</v>
      </c>
      <c r="B12" s="13" t="s">
        <v>16</v>
      </c>
      <c r="C12" s="18">
        <v>198183.6</v>
      </c>
      <c r="D12" s="18">
        <v>283629.59999999998</v>
      </c>
      <c r="E12" s="18">
        <v>289500.59999999998</v>
      </c>
      <c r="F12" s="18">
        <f t="shared" si="0"/>
        <v>146.07697105108593</v>
      </c>
      <c r="G12" s="18">
        <f t="shared" si="1"/>
        <v>102.06995320657646</v>
      </c>
      <c r="H12" s="18">
        <v>349603.6</v>
      </c>
      <c r="I12" s="18">
        <f t="shared" si="2"/>
        <v>176.40390022181452</v>
      </c>
      <c r="J12" s="18">
        <f t="shared" si="3"/>
        <v>123.26061877885806</v>
      </c>
      <c r="K12" s="18">
        <v>279822.5</v>
      </c>
      <c r="L12" s="18">
        <f t="shared" si="4"/>
        <v>141.19357000276511</v>
      </c>
      <c r="M12" s="18">
        <f t="shared" si="5"/>
        <v>98.657721196941367</v>
      </c>
    </row>
    <row r="13" spans="1:13" s="10" customFormat="1" ht="30" x14ac:dyDescent="0.2">
      <c r="A13" s="12" t="s">
        <v>17</v>
      </c>
      <c r="B13" s="13" t="s">
        <v>18</v>
      </c>
      <c r="C13" s="18">
        <v>112950</v>
      </c>
      <c r="D13" s="18">
        <v>121046.3</v>
      </c>
      <c r="E13" s="18">
        <v>115467.5</v>
      </c>
      <c r="F13" s="18">
        <f t="shared" si="0"/>
        <v>102.22886232846393</v>
      </c>
      <c r="G13" s="18">
        <f t="shared" si="1"/>
        <v>95.391185025895055</v>
      </c>
      <c r="H13" s="18">
        <v>293478</v>
      </c>
      <c r="I13" s="18">
        <f t="shared" si="2"/>
        <v>259.83001328021248</v>
      </c>
      <c r="J13" s="18">
        <f t="shared" si="3"/>
        <v>242.45102906904216</v>
      </c>
      <c r="K13" s="18">
        <v>113767.4</v>
      </c>
      <c r="L13" s="18">
        <f t="shared" si="4"/>
        <v>100.72368304559538</v>
      </c>
      <c r="M13" s="18">
        <f t="shared" si="5"/>
        <v>93.986681129452109</v>
      </c>
    </row>
    <row r="14" spans="1:13" s="10" customFormat="1" ht="30" x14ac:dyDescent="0.2">
      <c r="A14" s="12" t="s">
        <v>19</v>
      </c>
      <c r="B14" s="13" t="s">
        <v>20</v>
      </c>
      <c r="C14" s="18">
        <v>170.2</v>
      </c>
      <c r="D14" s="18">
        <v>186</v>
      </c>
      <c r="E14" s="18">
        <v>186</v>
      </c>
      <c r="F14" s="18">
        <f t="shared" si="0"/>
        <v>109.28319623971798</v>
      </c>
      <c r="G14" s="18">
        <f t="shared" si="1"/>
        <v>100</v>
      </c>
      <c r="H14" s="18">
        <v>186</v>
      </c>
      <c r="I14" s="18">
        <f t="shared" si="2"/>
        <v>109.28319623971798</v>
      </c>
      <c r="J14" s="18">
        <f t="shared" si="3"/>
        <v>100</v>
      </c>
      <c r="K14" s="18">
        <v>186</v>
      </c>
      <c r="L14" s="18">
        <f t="shared" si="4"/>
        <v>109.28319623971798</v>
      </c>
      <c r="M14" s="18">
        <f t="shared" si="5"/>
        <v>100</v>
      </c>
    </row>
    <row r="15" spans="1:13" s="10" customFormat="1" x14ac:dyDescent="0.2">
      <c r="A15" s="12" t="s">
        <v>148</v>
      </c>
      <c r="B15" s="13" t="s">
        <v>154</v>
      </c>
      <c r="C15" s="18">
        <v>2500</v>
      </c>
      <c r="D15" s="18">
        <v>1547.5</v>
      </c>
      <c r="E15" s="18"/>
      <c r="F15" s="18"/>
      <c r="G15" s="18"/>
      <c r="H15" s="18"/>
      <c r="I15" s="18"/>
      <c r="J15" s="18"/>
      <c r="K15" s="18"/>
      <c r="L15" s="18"/>
      <c r="M15" s="18"/>
    </row>
    <row r="16" spans="1:13" s="10" customFormat="1" ht="15" customHeight="1" x14ac:dyDescent="0.2">
      <c r="A16" s="12" t="s">
        <v>21</v>
      </c>
      <c r="B16" s="13" t="s">
        <v>22</v>
      </c>
      <c r="C16" s="18">
        <v>0</v>
      </c>
      <c r="D16" s="18">
        <v>143862.6</v>
      </c>
      <c r="E16" s="18">
        <v>350000</v>
      </c>
      <c r="F16" s="18"/>
      <c r="G16" s="18">
        <f t="shared" si="1"/>
        <v>243.28769256220863</v>
      </c>
      <c r="H16" s="18">
        <v>250000</v>
      </c>
      <c r="I16" s="18"/>
      <c r="J16" s="18">
        <f t="shared" si="3"/>
        <v>173.77692325872047</v>
      </c>
      <c r="K16" s="18">
        <v>250000</v>
      </c>
      <c r="L16" s="18"/>
      <c r="M16" s="18">
        <f t="shared" si="5"/>
        <v>173.77692325872047</v>
      </c>
    </row>
    <row r="17" spans="1:13" s="10" customFormat="1" x14ac:dyDescent="0.2">
      <c r="A17" s="12" t="s">
        <v>23</v>
      </c>
      <c r="B17" s="13" t="s">
        <v>24</v>
      </c>
      <c r="C17" s="18">
        <v>1362222.2</v>
      </c>
      <c r="D17" s="18">
        <v>1874794</v>
      </c>
      <c r="E17" s="18">
        <v>2512091.7000000002</v>
      </c>
      <c r="F17" s="18">
        <f t="shared" si="0"/>
        <v>184.41130235581247</v>
      </c>
      <c r="G17" s="18">
        <f t="shared" si="1"/>
        <v>133.99294535826337</v>
      </c>
      <c r="H17" s="18">
        <v>3092346</v>
      </c>
      <c r="I17" s="18">
        <f t="shared" si="2"/>
        <v>227.0074588418835</v>
      </c>
      <c r="J17" s="18">
        <f t="shared" si="3"/>
        <v>164.94324176416183</v>
      </c>
      <c r="K17" s="18">
        <v>4136130.1</v>
      </c>
      <c r="L17" s="18">
        <f t="shared" si="4"/>
        <v>303.63108896624942</v>
      </c>
      <c r="M17" s="18">
        <f t="shared" si="5"/>
        <v>220.61784388044768</v>
      </c>
    </row>
    <row r="18" spans="1:13" s="10" customFormat="1" ht="14.25" x14ac:dyDescent="0.2">
      <c r="A18" s="11" t="s">
        <v>25</v>
      </c>
      <c r="B18" s="9" t="s">
        <v>26</v>
      </c>
      <c r="C18" s="23">
        <v>31426.1</v>
      </c>
      <c r="D18" s="23">
        <v>30313.4</v>
      </c>
      <c r="E18" s="23">
        <v>28520.5</v>
      </c>
      <c r="F18" s="23">
        <f t="shared" si="0"/>
        <v>90.754182033405357</v>
      </c>
      <c r="G18" s="23">
        <f t="shared" si="1"/>
        <v>94.085453957655687</v>
      </c>
      <c r="H18" s="23">
        <v>28817.200000000001</v>
      </c>
      <c r="I18" s="23">
        <f t="shared" si="2"/>
        <v>91.698301730090606</v>
      </c>
      <c r="J18" s="23">
        <f t="shared" si="3"/>
        <v>95.064229020829075</v>
      </c>
      <c r="K18" s="23">
        <v>30032.7</v>
      </c>
      <c r="L18" s="23">
        <f t="shared" si="4"/>
        <v>95.566105880144221</v>
      </c>
      <c r="M18" s="23">
        <f t="shared" si="5"/>
        <v>99.074006874847413</v>
      </c>
    </row>
    <row r="19" spans="1:13" s="10" customFormat="1" x14ac:dyDescent="0.2">
      <c r="A19" s="12" t="s">
        <v>27</v>
      </c>
      <c r="B19" s="13" t="s">
        <v>28</v>
      </c>
      <c r="C19" s="18">
        <v>31426.1</v>
      </c>
      <c r="D19" s="21">
        <v>30313.4</v>
      </c>
      <c r="E19" s="21">
        <v>28520.5</v>
      </c>
      <c r="F19" s="19">
        <f t="shared" si="0"/>
        <v>90.754182033405357</v>
      </c>
      <c r="G19" s="19">
        <f t="shared" si="1"/>
        <v>94.085453957655687</v>
      </c>
      <c r="H19" s="21">
        <v>28817.200000000001</v>
      </c>
      <c r="I19" s="19">
        <f t="shared" si="2"/>
        <v>91.698301730090606</v>
      </c>
      <c r="J19" s="19">
        <f t="shared" si="3"/>
        <v>95.064229020829075</v>
      </c>
      <c r="K19" s="21">
        <v>30032.7</v>
      </c>
      <c r="L19" s="19">
        <f t="shared" si="4"/>
        <v>95.566105880144221</v>
      </c>
      <c r="M19" s="19">
        <f t="shared" si="5"/>
        <v>99.074006874847413</v>
      </c>
    </row>
    <row r="20" spans="1:13" s="10" customFormat="1" ht="42.75" customHeight="1" x14ac:dyDescent="0.2">
      <c r="A20" s="11" t="s">
        <v>29</v>
      </c>
      <c r="B20" s="9" t="s">
        <v>30</v>
      </c>
      <c r="C20" s="23">
        <f>SUM(C21:C25)</f>
        <v>934980.8</v>
      </c>
      <c r="D20" s="23">
        <v>818125.8</v>
      </c>
      <c r="E20" s="23">
        <v>837490.9</v>
      </c>
      <c r="F20" s="23">
        <f t="shared" si="0"/>
        <v>89.573058612540493</v>
      </c>
      <c r="G20" s="23">
        <f t="shared" si="1"/>
        <v>102.36700761667703</v>
      </c>
      <c r="H20" s="23">
        <v>772806.3</v>
      </c>
      <c r="I20" s="23">
        <f t="shared" si="2"/>
        <v>82.654777509869731</v>
      </c>
      <c r="J20" s="23">
        <f t="shared" si="3"/>
        <v>94.460570733742898</v>
      </c>
      <c r="K20" s="23">
        <v>774381.7</v>
      </c>
      <c r="L20" s="23">
        <f t="shared" si="4"/>
        <v>82.823272948492615</v>
      </c>
      <c r="M20" s="23">
        <f t="shared" si="5"/>
        <v>94.65313280671505</v>
      </c>
    </row>
    <row r="21" spans="1:13" s="10" customFormat="1" ht="15" customHeight="1" x14ac:dyDescent="0.2">
      <c r="A21" s="12" t="s">
        <v>31</v>
      </c>
      <c r="B21" s="13" t="s">
        <v>32</v>
      </c>
      <c r="C21" s="24">
        <v>64544.9</v>
      </c>
      <c r="D21" s="24">
        <v>85369.9</v>
      </c>
      <c r="E21" s="24">
        <v>101363</v>
      </c>
      <c r="F21" s="24">
        <f t="shared" si="0"/>
        <v>157.04261684501796</v>
      </c>
      <c r="G21" s="24">
        <f t="shared" si="1"/>
        <v>118.73388629950369</v>
      </c>
      <c r="H21" s="24">
        <v>52978.8</v>
      </c>
      <c r="I21" s="24">
        <f t="shared" si="2"/>
        <v>82.080536184888359</v>
      </c>
      <c r="J21" s="24">
        <f t="shared" si="3"/>
        <v>62.057938453717298</v>
      </c>
      <c r="K21" s="24">
        <v>54684.7</v>
      </c>
      <c r="L21" s="24">
        <f t="shared" si="4"/>
        <v>84.723502554036017</v>
      </c>
      <c r="M21" s="24">
        <f t="shared" si="5"/>
        <v>64.056183736890873</v>
      </c>
    </row>
    <row r="22" spans="1:13" s="10" customFormat="1" ht="45" x14ac:dyDescent="0.2">
      <c r="A22" s="12" t="s">
        <v>33</v>
      </c>
      <c r="B22" s="13" t="s">
        <v>34</v>
      </c>
      <c r="C22" s="24">
        <v>277968.2</v>
      </c>
      <c r="D22" s="24">
        <v>210761.2</v>
      </c>
      <c r="E22" s="24">
        <v>202341.7</v>
      </c>
      <c r="F22" s="24">
        <f t="shared" si="0"/>
        <v>72.793110866638699</v>
      </c>
      <c r="G22" s="24">
        <f t="shared" si="1"/>
        <v>96.005194504491342</v>
      </c>
      <c r="H22" s="24">
        <v>188609.5</v>
      </c>
      <c r="I22" s="24">
        <f t="shared" si="2"/>
        <v>67.852905476237922</v>
      </c>
      <c r="J22" s="24">
        <f t="shared" si="3"/>
        <v>89.489668876434564</v>
      </c>
      <c r="K22" s="24">
        <v>188552.4</v>
      </c>
      <c r="L22" s="24">
        <f t="shared" si="4"/>
        <v>67.832363558133622</v>
      </c>
      <c r="M22" s="24">
        <f t="shared" si="5"/>
        <v>89.462576603283708</v>
      </c>
    </row>
    <row r="23" spans="1:13" s="10" customFormat="1" ht="15" customHeight="1" x14ac:dyDescent="0.2">
      <c r="A23" s="12" t="s">
        <v>35</v>
      </c>
      <c r="B23" s="13" t="s">
        <v>36</v>
      </c>
      <c r="C23" s="24">
        <v>399803.7</v>
      </c>
      <c r="D23" s="24">
        <v>408305.7</v>
      </c>
      <c r="E23" s="24">
        <v>410045.5</v>
      </c>
      <c r="F23" s="24">
        <f t="shared" si="0"/>
        <v>102.56170715778768</v>
      </c>
      <c r="G23" s="24">
        <f t="shared" si="1"/>
        <v>100.42610230520906</v>
      </c>
      <c r="H23" s="24">
        <v>424560.8</v>
      </c>
      <c r="I23" s="24">
        <f t="shared" si="2"/>
        <v>106.19231387803565</v>
      </c>
      <c r="J23" s="24">
        <f t="shared" si="3"/>
        <v>103.98111023186793</v>
      </c>
      <c r="K23" s="24">
        <v>424487.4</v>
      </c>
      <c r="L23" s="24">
        <f t="shared" si="4"/>
        <v>106.17395486835164</v>
      </c>
      <c r="M23" s="24">
        <f t="shared" si="5"/>
        <v>103.96313350511639</v>
      </c>
    </row>
    <row r="24" spans="1:13" s="10" customFormat="1" x14ac:dyDescent="0.2">
      <c r="A24" s="12" t="s">
        <v>37</v>
      </c>
      <c r="B24" s="13" t="s">
        <v>38</v>
      </c>
      <c r="C24" s="24">
        <v>5007.3999999999996</v>
      </c>
      <c r="D24" s="24">
        <v>4968.3999999999996</v>
      </c>
      <c r="E24" s="24">
        <v>6800</v>
      </c>
      <c r="F24" s="24">
        <f t="shared" si="0"/>
        <v>135.79901745416785</v>
      </c>
      <c r="G24" s="24">
        <f t="shared" si="1"/>
        <v>136.86498671604542</v>
      </c>
      <c r="H24" s="24">
        <v>6250</v>
      </c>
      <c r="I24" s="24">
        <f t="shared" si="2"/>
        <v>124.81527339537486</v>
      </c>
      <c r="J24" s="24">
        <f t="shared" si="3"/>
        <v>125.7950245551888</v>
      </c>
      <c r="K24" s="24">
        <v>6250</v>
      </c>
      <c r="L24" s="24">
        <f t="shared" si="4"/>
        <v>124.81527339537486</v>
      </c>
      <c r="M24" s="24">
        <f t="shared" si="5"/>
        <v>125.7950245551888</v>
      </c>
    </row>
    <row r="25" spans="1:13" s="10" customFormat="1" ht="45" x14ac:dyDescent="0.2">
      <c r="A25" s="12" t="s">
        <v>39</v>
      </c>
      <c r="B25" s="13" t="s">
        <v>40</v>
      </c>
      <c r="C25" s="24">
        <v>187656.6</v>
      </c>
      <c r="D25" s="24">
        <v>108720.6</v>
      </c>
      <c r="E25" s="24">
        <v>116940.7</v>
      </c>
      <c r="F25" s="24">
        <f t="shared" si="0"/>
        <v>62.316326737242392</v>
      </c>
      <c r="G25" s="24">
        <f t="shared" si="1"/>
        <v>107.56075665513249</v>
      </c>
      <c r="H25" s="24">
        <v>100407.2</v>
      </c>
      <c r="I25" s="24">
        <f t="shared" si="2"/>
        <v>53.50581860696613</v>
      </c>
      <c r="J25" s="24">
        <f t="shared" si="3"/>
        <v>92.353427041425434</v>
      </c>
      <c r="K25" s="24">
        <v>100407.2</v>
      </c>
      <c r="L25" s="24">
        <f t="shared" si="4"/>
        <v>53.50581860696613</v>
      </c>
      <c r="M25" s="24">
        <f t="shared" si="5"/>
        <v>92.353427041425434</v>
      </c>
    </row>
    <row r="26" spans="1:13" s="10" customFormat="1" ht="15" customHeight="1" x14ac:dyDescent="0.2">
      <c r="A26" s="11" t="s">
        <v>41</v>
      </c>
      <c r="B26" s="9" t="s">
        <v>42</v>
      </c>
      <c r="C26" s="17">
        <f>SUM(C27:C34)</f>
        <v>9809707.6999999974</v>
      </c>
      <c r="D26" s="20">
        <v>16118153.300000001</v>
      </c>
      <c r="E26" s="20">
        <v>17549748.399999999</v>
      </c>
      <c r="F26" s="17">
        <f t="shared" si="0"/>
        <v>178.90184842102892</v>
      </c>
      <c r="G26" s="17">
        <f t="shared" si="1"/>
        <v>108.88188040747818</v>
      </c>
      <c r="H26" s="20">
        <v>21414873.899999999</v>
      </c>
      <c r="I26" s="17">
        <f t="shared" si="2"/>
        <v>218.30287461062682</v>
      </c>
      <c r="J26" s="17">
        <f t="shared" si="3"/>
        <v>132.86183287510983</v>
      </c>
      <c r="K26" s="20">
        <v>20940816.699999999</v>
      </c>
      <c r="L26" s="17">
        <f t="shared" si="4"/>
        <v>213.47034326007494</v>
      </c>
      <c r="M26" s="17">
        <f t="shared" si="5"/>
        <v>129.92069445077183</v>
      </c>
    </row>
    <row r="27" spans="1:13" s="10" customFormat="1" x14ac:dyDescent="0.2">
      <c r="A27" s="12" t="s">
        <v>43</v>
      </c>
      <c r="B27" s="1" t="s">
        <v>44</v>
      </c>
      <c r="C27" s="24">
        <v>291602.8</v>
      </c>
      <c r="D27" s="24">
        <v>291052.5</v>
      </c>
      <c r="E27" s="24">
        <v>302978</v>
      </c>
      <c r="F27" s="24">
        <f t="shared" si="0"/>
        <v>103.90092276205853</v>
      </c>
      <c r="G27" s="24">
        <f t="shared" si="1"/>
        <v>104.09737074926343</v>
      </c>
      <c r="H27" s="24">
        <v>357464</v>
      </c>
      <c r="I27" s="24">
        <f t="shared" si="2"/>
        <v>122.58592853017873</v>
      </c>
      <c r="J27" s="24">
        <f t="shared" si="3"/>
        <v>122.81770470963143</v>
      </c>
      <c r="K27" s="24">
        <v>351935.6</v>
      </c>
      <c r="L27" s="24">
        <f t="shared" si="4"/>
        <v>120.69006196099625</v>
      </c>
      <c r="M27" s="24">
        <f t="shared" si="5"/>
        <v>120.91825357968062</v>
      </c>
    </row>
    <row r="28" spans="1:13" s="10" customFormat="1" ht="15" customHeight="1" x14ac:dyDescent="0.2">
      <c r="A28" s="12" t="s">
        <v>45</v>
      </c>
      <c r="B28" s="1" t="s">
        <v>46</v>
      </c>
      <c r="C28" s="24">
        <v>2483407.5</v>
      </c>
      <c r="D28" s="24">
        <v>2138689.4</v>
      </c>
      <c r="E28" s="24">
        <v>1972692.1</v>
      </c>
      <c r="F28" s="24">
        <f t="shared" si="0"/>
        <v>79.434893387412259</v>
      </c>
      <c r="G28" s="24">
        <f t="shared" si="1"/>
        <v>92.238363364030334</v>
      </c>
      <c r="H28" s="24">
        <v>1812852.9</v>
      </c>
      <c r="I28" s="24">
        <f t="shared" si="2"/>
        <v>72.99860775970113</v>
      </c>
      <c r="J28" s="24">
        <f t="shared" si="3"/>
        <v>84.76466475216084</v>
      </c>
      <c r="K28" s="24">
        <v>1808561.2</v>
      </c>
      <c r="L28" s="24">
        <f t="shared" si="4"/>
        <v>72.825792786725501</v>
      </c>
      <c r="M28" s="24">
        <f t="shared" si="5"/>
        <v>84.563995127109166</v>
      </c>
    </row>
    <row r="29" spans="1:13" s="10" customFormat="1" x14ac:dyDescent="0.2">
      <c r="A29" s="12" t="s">
        <v>47</v>
      </c>
      <c r="B29" s="1" t="s">
        <v>48</v>
      </c>
      <c r="C29" s="24">
        <v>16663.8</v>
      </c>
      <c r="D29" s="24">
        <v>23553</v>
      </c>
      <c r="E29" s="24">
        <v>19123.400000000001</v>
      </c>
      <c r="F29" s="24">
        <f t="shared" si="0"/>
        <v>114.76013874386395</v>
      </c>
      <c r="G29" s="24">
        <f t="shared" si="1"/>
        <v>81.193053963401695</v>
      </c>
      <c r="H29" s="24">
        <v>15862.8</v>
      </c>
      <c r="I29" s="24">
        <f t="shared" si="2"/>
        <v>95.193173225794837</v>
      </c>
      <c r="J29" s="24">
        <f t="shared" si="3"/>
        <v>67.349382244300088</v>
      </c>
      <c r="K29" s="24">
        <v>15883.9</v>
      </c>
      <c r="L29" s="24">
        <f t="shared" si="4"/>
        <v>95.319795004740811</v>
      </c>
      <c r="M29" s="24">
        <f t="shared" si="5"/>
        <v>67.438967435146267</v>
      </c>
    </row>
    <row r="30" spans="1:13" s="10" customFormat="1" ht="15" customHeight="1" x14ac:dyDescent="0.2">
      <c r="A30" s="12" t="s">
        <v>49</v>
      </c>
      <c r="B30" s="1" t="s">
        <v>50</v>
      </c>
      <c r="C30" s="24">
        <v>396147.1</v>
      </c>
      <c r="D30" s="24">
        <v>481682.8</v>
      </c>
      <c r="E30" s="24">
        <v>488106.9</v>
      </c>
      <c r="F30" s="24">
        <f t="shared" si="0"/>
        <v>123.21354870450902</v>
      </c>
      <c r="G30" s="24">
        <f t="shared" si="1"/>
        <v>101.33367851208305</v>
      </c>
      <c r="H30" s="24">
        <v>446021.2</v>
      </c>
      <c r="I30" s="24">
        <f t="shared" si="2"/>
        <v>112.5897930339513</v>
      </c>
      <c r="J30" s="24">
        <f t="shared" si="3"/>
        <v>92.596455592767697</v>
      </c>
      <c r="K30" s="24">
        <v>438287.2</v>
      </c>
      <c r="L30" s="24">
        <f t="shared" si="4"/>
        <v>110.63748794324128</v>
      </c>
      <c r="M30" s="24">
        <f t="shared" si="5"/>
        <v>90.990834632251776</v>
      </c>
    </row>
    <row r="31" spans="1:13" s="10" customFormat="1" ht="15" customHeight="1" x14ac:dyDescent="0.2">
      <c r="A31" s="12" t="s">
        <v>51</v>
      </c>
      <c r="B31" s="1" t="s">
        <v>52</v>
      </c>
      <c r="C31" s="24">
        <v>320815.5</v>
      </c>
      <c r="D31" s="24">
        <v>355100.2</v>
      </c>
      <c r="E31" s="24">
        <v>3407637.8</v>
      </c>
      <c r="F31" s="24">
        <f t="shared" si="0"/>
        <v>1062.1799133770032</v>
      </c>
      <c r="G31" s="24">
        <f t="shared" si="1"/>
        <v>959.62711369917542</v>
      </c>
      <c r="H31" s="24">
        <v>3850297.1</v>
      </c>
      <c r="I31" s="24">
        <f t="shared" si="2"/>
        <v>1200.15931275141</v>
      </c>
      <c r="J31" s="24">
        <f t="shared" si="3"/>
        <v>1084.284689222929</v>
      </c>
      <c r="K31" s="24">
        <v>3953059.3</v>
      </c>
      <c r="L31" s="24">
        <f t="shared" si="4"/>
        <v>1232.1908698301672</v>
      </c>
      <c r="M31" s="24">
        <f t="shared" si="5"/>
        <v>1113.2236196994536</v>
      </c>
    </row>
    <row r="32" spans="1:13" s="10" customFormat="1" x14ac:dyDescent="0.2">
      <c r="A32" s="12" t="s">
        <v>53</v>
      </c>
      <c r="B32" s="1" t="s">
        <v>54</v>
      </c>
      <c r="C32" s="24">
        <v>5756317.5999999996</v>
      </c>
      <c r="D32" s="24">
        <v>11220942.1</v>
      </c>
      <c r="E32" s="24">
        <v>9218055.3000000007</v>
      </c>
      <c r="F32" s="24">
        <f t="shared" si="0"/>
        <v>160.13805944272431</v>
      </c>
      <c r="G32" s="24">
        <f t="shared" si="1"/>
        <v>82.150457758800854</v>
      </c>
      <c r="H32" s="24">
        <v>11990955.9</v>
      </c>
      <c r="I32" s="24">
        <f t="shared" si="2"/>
        <v>208.30949112328341</v>
      </c>
      <c r="J32" s="24">
        <f t="shared" si="3"/>
        <v>106.86229189258538</v>
      </c>
      <c r="K32" s="24">
        <v>12657147.5</v>
      </c>
      <c r="L32" s="24">
        <f t="shared" si="4"/>
        <v>219.88271633934863</v>
      </c>
      <c r="M32" s="24">
        <f t="shared" si="5"/>
        <v>112.79932992435636</v>
      </c>
    </row>
    <row r="33" spans="1:13" s="10" customFormat="1" ht="15" customHeight="1" x14ac:dyDescent="0.2">
      <c r="A33" s="14" t="s">
        <v>55</v>
      </c>
      <c r="B33" s="1" t="s">
        <v>56</v>
      </c>
      <c r="C33" s="24">
        <v>9411.2000000000007</v>
      </c>
      <c r="D33" s="24">
        <v>147508.1</v>
      </c>
      <c r="E33" s="24">
        <v>117849.8</v>
      </c>
      <c r="F33" s="24">
        <f t="shared" si="0"/>
        <v>1252.2292587555253</v>
      </c>
      <c r="G33" s="24">
        <f t="shared" si="1"/>
        <v>79.89378210416919</v>
      </c>
      <c r="H33" s="24">
        <v>101611.9</v>
      </c>
      <c r="I33" s="24">
        <f t="shared" si="2"/>
        <v>1079.6912189731381</v>
      </c>
      <c r="J33" s="24">
        <f t="shared" si="3"/>
        <v>68.885640856332628</v>
      </c>
      <c r="K33" s="24">
        <v>102457.4</v>
      </c>
      <c r="L33" s="24">
        <f t="shared" si="4"/>
        <v>1088.6751955117306</v>
      </c>
      <c r="M33" s="24">
        <f t="shared" si="5"/>
        <v>69.458829718503594</v>
      </c>
    </row>
    <row r="34" spans="1:13" s="10" customFormat="1" ht="30" customHeight="1" x14ac:dyDescent="0.2">
      <c r="A34" s="12" t="s">
        <v>57</v>
      </c>
      <c r="B34" s="1" t="s">
        <v>58</v>
      </c>
      <c r="C34" s="24">
        <v>535342.19999999995</v>
      </c>
      <c r="D34" s="24">
        <v>1459625.2</v>
      </c>
      <c r="E34" s="24">
        <v>2023305.1</v>
      </c>
      <c r="F34" s="24">
        <f t="shared" si="0"/>
        <v>377.94612492719619</v>
      </c>
      <c r="G34" s="24">
        <f t="shared" si="1"/>
        <v>138.6181260778452</v>
      </c>
      <c r="H34" s="24">
        <v>2839808.1</v>
      </c>
      <c r="I34" s="24">
        <f t="shared" si="2"/>
        <v>530.46595243192121</v>
      </c>
      <c r="J34" s="24">
        <f t="shared" si="3"/>
        <v>194.55734937982712</v>
      </c>
      <c r="K34" s="24">
        <v>1613484.6</v>
      </c>
      <c r="L34" s="24">
        <f t="shared" si="4"/>
        <v>301.39312761071335</v>
      </c>
      <c r="M34" s="24">
        <f t="shared" si="5"/>
        <v>110.54102107856183</v>
      </c>
    </row>
    <row r="35" spans="1:13" s="10" customFormat="1" ht="28.5" customHeight="1" x14ac:dyDescent="0.2">
      <c r="A35" s="11" t="s">
        <v>59</v>
      </c>
      <c r="B35" s="9" t="s">
        <v>60</v>
      </c>
      <c r="C35" s="17">
        <f>SUM(C36:C39)</f>
        <v>1171242</v>
      </c>
      <c r="D35" s="20">
        <v>3525501.2</v>
      </c>
      <c r="E35" s="20">
        <v>3528848.9</v>
      </c>
      <c r="F35" s="17">
        <f t="shared" si="0"/>
        <v>301.2911849131093</v>
      </c>
      <c r="G35" s="17">
        <f t="shared" si="1"/>
        <v>100.09495671140319</v>
      </c>
      <c r="H35" s="20">
        <v>3629983.6</v>
      </c>
      <c r="I35" s="17">
        <f t="shared" si="2"/>
        <v>309.92601016698512</v>
      </c>
      <c r="J35" s="17">
        <f t="shared" si="3"/>
        <v>102.96361833602552</v>
      </c>
      <c r="K35" s="20">
        <v>4212004.7</v>
      </c>
      <c r="L35" s="17">
        <f t="shared" si="4"/>
        <v>359.61865267809731</v>
      </c>
      <c r="M35" s="17">
        <f t="shared" si="5"/>
        <v>119.4725079089464</v>
      </c>
    </row>
    <row r="36" spans="1:13" s="10" customFormat="1" ht="15" customHeight="1" x14ac:dyDescent="0.2">
      <c r="A36" s="12" t="s">
        <v>151</v>
      </c>
      <c r="B36" s="13" t="s">
        <v>152</v>
      </c>
      <c r="C36" s="18">
        <v>116799.2</v>
      </c>
      <c r="D36" s="21">
        <v>298433.59999999998</v>
      </c>
      <c r="E36" s="21">
        <v>371769.8</v>
      </c>
      <c r="F36" s="19">
        <f t="shared" si="0"/>
        <v>318.29824176877923</v>
      </c>
      <c r="G36" s="19">
        <f t="shared" si="1"/>
        <v>124.5737075181883</v>
      </c>
      <c r="H36" s="21">
        <v>374269.4</v>
      </c>
      <c r="I36" s="19">
        <f t="shared" si="2"/>
        <v>320.43832492003372</v>
      </c>
      <c r="J36" s="19">
        <f t="shared" si="3"/>
        <v>125.41128076731307</v>
      </c>
      <c r="K36" s="21">
        <v>878242.8</v>
      </c>
      <c r="L36" s="19">
        <f t="shared" si="4"/>
        <v>751.92535565312096</v>
      </c>
      <c r="M36" s="19">
        <f t="shared" si="5"/>
        <v>294.28415567147937</v>
      </c>
    </row>
    <row r="37" spans="1:13" s="10" customFormat="1" ht="15" customHeight="1" x14ac:dyDescent="0.2">
      <c r="A37" s="12" t="s">
        <v>61</v>
      </c>
      <c r="B37" s="13" t="s">
        <v>62</v>
      </c>
      <c r="C37" s="18">
        <v>519265.9</v>
      </c>
      <c r="D37" s="21">
        <v>2501381.7999999998</v>
      </c>
      <c r="E37" s="21">
        <v>2563947</v>
      </c>
      <c r="F37" s="19">
        <f t="shared" si="0"/>
        <v>493.76379230756345</v>
      </c>
      <c r="G37" s="19">
        <f t="shared" si="1"/>
        <v>102.50122552262914</v>
      </c>
      <c r="H37" s="21">
        <v>2719113.7</v>
      </c>
      <c r="I37" s="19">
        <f t="shared" si="2"/>
        <v>523.64572755499637</v>
      </c>
      <c r="J37" s="19">
        <f t="shared" si="3"/>
        <v>108.70446486817809</v>
      </c>
      <c r="K37" s="21">
        <v>2779971.3</v>
      </c>
      <c r="L37" s="19">
        <f t="shared" si="4"/>
        <v>535.36565755617676</v>
      </c>
      <c r="M37" s="19">
        <f t="shared" si="5"/>
        <v>111.13742412293877</v>
      </c>
    </row>
    <row r="38" spans="1:13" s="10" customFormat="1" x14ac:dyDescent="0.2">
      <c r="A38" s="12" t="s">
        <v>63</v>
      </c>
      <c r="B38" s="13" t="s">
        <v>64</v>
      </c>
      <c r="C38" s="18">
        <v>426244</v>
      </c>
      <c r="D38" s="21">
        <v>582060.1</v>
      </c>
      <c r="E38" s="21">
        <v>446343.7</v>
      </c>
      <c r="F38" s="19">
        <f t="shared" si="0"/>
        <v>104.71553851784425</v>
      </c>
      <c r="G38" s="19">
        <f t="shared" si="1"/>
        <v>76.683438703322921</v>
      </c>
      <c r="H38" s="21">
        <v>390447.2</v>
      </c>
      <c r="I38" s="19">
        <f t="shared" si="2"/>
        <v>91.601805538611686</v>
      </c>
      <c r="J38" s="19">
        <f t="shared" si="3"/>
        <v>67.080220753836244</v>
      </c>
      <c r="K38" s="21">
        <v>407637.3</v>
      </c>
      <c r="L38" s="19">
        <f t="shared" si="4"/>
        <v>95.634730342245291</v>
      </c>
      <c r="M38" s="19">
        <f t="shared" si="5"/>
        <v>70.033541209919733</v>
      </c>
    </row>
    <row r="39" spans="1:13" s="10" customFormat="1" ht="30" customHeight="1" x14ac:dyDescent="0.2">
      <c r="A39" s="12" t="s">
        <v>65</v>
      </c>
      <c r="B39" s="13" t="s">
        <v>66</v>
      </c>
      <c r="C39" s="18">
        <v>108932.9</v>
      </c>
      <c r="D39" s="21">
        <v>143625.70000000001</v>
      </c>
      <c r="E39" s="21">
        <v>146788.4</v>
      </c>
      <c r="F39" s="19">
        <f t="shared" si="0"/>
        <v>134.75120923063648</v>
      </c>
      <c r="G39" s="19">
        <f t="shared" si="1"/>
        <v>102.20204322763962</v>
      </c>
      <c r="H39" s="21">
        <v>146153.29999999999</v>
      </c>
      <c r="I39" s="19">
        <f t="shared" si="2"/>
        <v>134.16818977554072</v>
      </c>
      <c r="J39" s="19">
        <f t="shared" si="3"/>
        <v>101.75985217130359</v>
      </c>
      <c r="K39" s="21">
        <v>146153.29999999999</v>
      </c>
      <c r="L39" s="19">
        <f t="shared" si="4"/>
        <v>134.16818977554072</v>
      </c>
      <c r="M39" s="19">
        <f t="shared" si="5"/>
        <v>101.75985217130359</v>
      </c>
    </row>
    <row r="40" spans="1:13" s="10" customFormat="1" ht="15" customHeight="1" x14ac:dyDescent="0.2">
      <c r="A40" s="11" t="s">
        <v>67</v>
      </c>
      <c r="B40" s="9" t="s">
        <v>68</v>
      </c>
      <c r="C40" s="17">
        <f>SUM(C41:C43)</f>
        <v>94579.1</v>
      </c>
      <c r="D40" s="20">
        <v>109615.9</v>
      </c>
      <c r="E40" s="20">
        <v>193144.5</v>
      </c>
      <c r="F40" s="17">
        <f t="shared" si="0"/>
        <v>204.21477895222094</v>
      </c>
      <c r="G40" s="17">
        <f t="shared" si="1"/>
        <v>176.20117154536888</v>
      </c>
      <c r="H40" s="20">
        <v>281533.8</v>
      </c>
      <c r="I40" s="17">
        <f t="shared" si="2"/>
        <v>297.67020409371628</v>
      </c>
      <c r="J40" s="17">
        <f t="shared" si="3"/>
        <v>256.83664504875662</v>
      </c>
      <c r="K40" s="20">
        <v>282120.40000000002</v>
      </c>
      <c r="L40" s="17">
        <f t="shared" si="4"/>
        <v>298.29042568601312</v>
      </c>
      <c r="M40" s="17">
        <f t="shared" si="5"/>
        <v>257.37178639230262</v>
      </c>
    </row>
    <row r="41" spans="1:13" s="10" customFormat="1" ht="15" customHeight="1" x14ac:dyDescent="0.2">
      <c r="A41" s="12" t="s">
        <v>146</v>
      </c>
      <c r="B41" s="1" t="s">
        <v>147</v>
      </c>
      <c r="C41" s="18">
        <v>968.8</v>
      </c>
      <c r="D41" s="21">
        <v>3751.9</v>
      </c>
      <c r="E41" s="21">
        <v>1706.2</v>
      </c>
      <c r="F41" s="19"/>
      <c r="G41" s="19">
        <f t="shared" si="1"/>
        <v>45.475625682987285</v>
      </c>
      <c r="H41" s="21">
        <v>1706.2</v>
      </c>
      <c r="I41" s="19"/>
      <c r="J41" s="19">
        <f t="shared" si="3"/>
        <v>45.475625682987285</v>
      </c>
      <c r="K41" s="21">
        <v>1706.2</v>
      </c>
      <c r="L41" s="19"/>
      <c r="M41" s="19">
        <f t="shared" si="5"/>
        <v>45.475625682987285</v>
      </c>
    </row>
    <row r="42" spans="1:13" s="10" customFormat="1" ht="30" customHeight="1" x14ac:dyDescent="0.2">
      <c r="A42" s="12" t="s">
        <v>69</v>
      </c>
      <c r="B42" s="1" t="s">
        <v>70</v>
      </c>
      <c r="C42" s="18">
        <v>25517.8</v>
      </c>
      <c r="D42" s="21">
        <v>26271.200000000001</v>
      </c>
      <c r="E42" s="21">
        <v>27589.1</v>
      </c>
      <c r="F42" s="19">
        <f t="shared" si="0"/>
        <v>108.11707905853953</v>
      </c>
      <c r="G42" s="19">
        <f t="shared" si="1"/>
        <v>105.01651999147354</v>
      </c>
      <c r="H42" s="21">
        <v>28224.6</v>
      </c>
      <c r="I42" s="19">
        <f t="shared" si="2"/>
        <v>110.60749751154096</v>
      </c>
      <c r="J42" s="19">
        <f t="shared" si="3"/>
        <v>107.43551874295807</v>
      </c>
      <c r="K42" s="21">
        <v>28743.7</v>
      </c>
      <c r="L42" s="19">
        <f t="shared" si="4"/>
        <v>112.64176378841438</v>
      </c>
      <c r="M42" s="19">
        <f t="shared" si="5"/>
        <v>109.41144675538233</v>
      </c>
    </row>
    <row r="43" spans="1:13" s="10" customFormat="1" ht="30" customHeight="1" x14ac:dyDescent="0.2">
      <c r="A43" s="12" t="s">
        <v>71</v>
      </c>
      <c r="B43" s="1" t="s">
        <v>72</v>
      </c>
      <c r="C43" s="18">
        <v>68092.5</v>
      </c>
      <c r="D43" s="21">
        <v>79592.800000000003</v>
      </c>
      <c r="E43" s="21">
        <v>163849.20000000001</v>
      </c>
      <c r="F43" s="19">
        <f t="shared" si="0"/>
        <v>240.62738187025005</v>
      </c>
      <c r="G43" s="19">
        <f t="shared" si="1"/>
        <v>205.85932395895105</v>
      </c>
      <c r="H43" s="21">
        <v>251603</v>
      </c>
      <c r="I43" s="19">
        <f t="shared" si="2"/>
        <v>369.5017806660058</v>
      </c>
      <c r="J43" s="19">
        <f t="shared" si="3"/>
        <v>316.11276396860018</v>
      </c>
      <c r="K43" s="21">
        <v>251670.5</v>
      </c>
      <c r="L43" s="19">
        <f t="shared" si="4"/>
        <v>369.60091052612256</v>
      </c>
      <c r="M43" s="19">
        <f t="shared" si="5"/>
        <v>316.19757063452971</v>
      </c>
    </row>
    <row r="44" spans="1:13" s="10" customFormat="1" ht="14.25" customHeight="1" x14ac:dyDescent="0.2">
      <c r="A44" s="11" t="s">
        <v>73</v>
      </c>
      <c r="B44" s="9" t="s">
        <v>74</v>
      </c>
      <c r="C44" s="17">
        <f>SUM(C45:C51)</f>
        <v>13033493.4</v>
      </c>
      <c r="D44" s="20">
        <v>16333523.300000001</v>
      </c>
      <c r="E44" s="20">
        <v>15208887.800000001</v>
      </c>
      <c r="F44" s="17">
        <f t="shared" si="0"/>
        <v>116.69080064136909</v>
      </c>
      <c r="G44" s="17">
        <f t="shared" si="1"/>
        <v>93.114556612534415</v>
      </c>
      <c r="H44" s="20">
        <v>15815251.1</v>
      </c>
      <c r="I44" s="17">
        <f t="shared" si="2"/>
        <v>121.3431473406815</v>
      </c>
      <c r="J44" s="17">
        <f t="shared" si="3"/>
        <v>96.826941802568697</v>
      </c>
      <c r="K44" s="20">
        <v>14729999.9</v>
      </c>
      <c r="L44" s="17">
        <f t="shared" si="4"/>
        <v>113.01651405293995</v>
      </c>
      <c r="M44" s="17">
        <f t="shared" si="5"/>
        <v>90.182623978012145</v>
      </c>
    </row>
    <row r="45" spans="1:13" s="10" customFormat="1" ht="15" customHeight="1" x14ac:dyDescent="0.2">
      <c r="A45" s="12" t="s">
        <v>75</v>
      </c>
      <c r="B45" s="1" t="s">
        <v>76</v>
      </c>
      <c r="C45" s="24">
        <v>2519408.4</v>
      </c>
      <c r="D45" s="24">
        <v>3501172.2</v>
      </c>
      <c r="E45" s="24">
        <v>3231979.4</v>
      </c>
      <c r="F45" s="24">
        <f t="shared" si="0"/>
        <v>128.28326681771799</v>
      </c>
      <c r="G45" s="24">
        <f t="shared" si="1"/>
        <v>92.311352180849596</v>
      </c>
      <c r="H45" s="24">
        <v>3208925.6</v>
      </c>
      <c r="I45" s="24">
        <f t="shared" si="2"/>
        <v>127.36821866593762</v>
      </c>
      <c r="J45" s="24">
        <f t="shared" si="3"/>
        <v>91.652892708333511</v>
      </c>
      <c r="K45" s="24">
        <v>2847824.1</v>
      </c>
      <c r="L45" s="24">
        <f t="shared" si="4"/>
        <v>113.03542926982384</v>
      </c>
      <c r="M45" s="24">
        <f t="shared" si="5"/>
        <v>81.339161210065598</v>
      </c>
    </row>
    <row r="46" spans="1:13" s="10" customFormat="1" x14ac:dyDescent="0.2">
      <c r="A46" s="12" t="s">
        <v>77</v>
      </c>
      <c r="B46" s="1" t="s">
        <v>78</v>
      </c>
      <c r="C46" s="24">
        <v>7790558.9000000004</v>
      </c>
      <c r="D46" s="24">
        <v>9543435.3000000007</v>
      </c>
      <c r="E46" s="24">
        <v>8876747.8000000007</v>
      </c>
      <c r="F46" s="24">
        <f t="shared" si="0"/>
        <v>113.94237453233298</v>
      </c>
      <c r="G46" s="24">
        <f t="shared" si="1"/>
        <v>93.014176980903301</v>
      </c>
      <c r="H46" s="24">
        <v>8662677.0999999996</v>
      </c>
      <c r="I46" s="24">
        <f t="shared" si="2"/>
        <v>111.19455242164973</v>
      </c>
      <c r="J46" s="24">
        <f t="shared" si="3"/>
        <v>90.771057042740139</v>
      </c>
      <c r="K46" s="24">
        <v>8926554</v>
      </c>
      <c r="L46" s="24">
        <f t="shared" si="4"/>
        <v>114.58168938303001</v>
      </c>
      <c r="M46" s="24">
        <f t="shared" si="5"/>
        <v>93.53606661953269</v>
      </c>
    </row>
    <row r="47" spans="1:13" s="10" customFormat="1" x14ac:dyDescent="0.2">
      <c r="A47" s="12" t="s">
        <v>142</v>
      </c>
      <c r="B47" s="1" t="s">
        <v>143</v>
      </c>
      <c r="C47" s="24">
        <v>326679.09999999998</v>
      </c>
      <c r="D47" s="24">
        <v>351535.8</v>
      </c>
      <c r="E47" s="24">
        <v>400070</v>
      </c>
      <c r="F47" s="24">
        <f t="shared" si="0"/>
        <v>122.46574696697769</v>
      </c>
      <c r="G47" s="24">
        <f t="shared" si="1"/>
        <v>113.80633210045747</v>
      </c>
      <c r="H47" s="24">
        <v>816744.3</v>
      </c>
      <c r="I47" s="24">
        <f t="shared" si="2"/>
        <v>250.01424945764822</v>
      </c>
      <c r="J47" s="24">
        <f t="shared" si="3"/>
        <v>232.33602381322189</v>
      </c>
      <c r="K47" s="24">
        <v>393269.2</v>
      </c>
      <c r="L47" s="24">
        <f t="shared" si="4"/>
        <v>120.3839486517503</v>
      </c>
      <c r="M47" s="24">
        <f t="shared" si="5"/>
        <v>111.8717353965087</v>
      </c>
    </row>
    <row r="48" spans="1:13" s="10" customFormat="1" ht="15" customHeight="1" x14ac:dyDescent="0.2">
      <c r="A48" s="12" t="s">
        <v>79</v>
      </c>
      <c r="B48" s="1" t="s">
        <v>80</v>
      </c>
      <c r="C48" s="24">
        <v>1663900.9</v>
      </c>
      <c r="D48" s="24">
        <v>1783950.5</v>
      </c>
      <c r="E48" s="24">
        <v>1798219.8</v>
      </c>
      <c r="F48" s="24">
        <f t="shared" si="0"/>
        <v>108.07253004070134</v>
      </c>
      <c r="G48" s="24">
        <f t="shared" si="1"/>
        <v>100.79987084843442</v>
      </c>
      <c r="H48" s="24">
        <v>1754839.5</v>
      </c>
      <c r="I48" s="24">
        <f t="shared" si="2"/>
        <v>105.46538558876915</v>
      </c>
      <c r="J48" s="24">
        <f t="shared" si="3"/>
        <v>98.368172211056304</v>
      </c>
      <c r="K48" s="24">
        <v>1746129.2</v>
      </c>
      <c r="L48" s="24">
        <f t="shared" si="4"/>
        <v>104.94189888352126</v>
      </c>
      <c r="M48" s="24">
        <f t="shared" si="5"/>
        <v>97.879913147814364</v>
      </c>
    </row>
    <row r="49" spans="1:13" s="10" customFormat="1" ht="30" customHeight="1" x14ac:dyDescent="0.2">
      <c r="A49" s="12" t="s">
        <v>81</v>
      </c>
      <c r="B49" s="1" t="s">
        <v>82</v>
      </c>
      <c r="C49" s="24">
        <v>75203.3</v>
      </c>
      <c r="D49" s="24">
        <v>112274.1</v>
      </c>
      <c r="E49" s="24">
        <v>134325.5</v>
      </c>
      <c r="F49" s="24">
        <f t="shared" si="0"/>
        <v>178.61649688245063</v>
      </c>
      <c r="G49" s="24">
        <f t="shared" si="1"/>
        <v>119.64068293577948</v>
      </c>
      <c r="H49" s="24">
        <v>196376.6</v>
      </c>
      <c r="I49" s="24">
        <f t="shared" si="2"/>
        <v>261.12763668615605</v>
      </c>
      <c r="J49" s="24">
        <f t="shared" si="3"/>
        <v>174.90819343018558</v>
      </c>
      <c r="K49" s="24">
        <v>163438.1</v>
      </c>
      <c r="L49" s="24">
        <f t="shared" si="4"/>
        <v>217.32836192028805</v>
      </c>
      <c r="M49" s="24">
        <f t="shared" si="5"/>
        <v>145.57061690986612</v>
      </c>
    </row>
    <row r="50" spans="1:13" s="10" customFormat="1" ht="15" customHeight="1" x14ac:dyDescent="0.2">
      <c r="A50" s="12" t="s">
        <v>83</v>
      </c>
      <c r="B50" s="1" t="s">
        <v>153</v>
      </c>
      <c r="C50" s="24">
        <v>169428.7</v>
      </c>
      <c r="D50" s="24">
        <v>215085.3</v>
      </c>
      <c r="E50" s="24">
        <v>179236.3</v>
      </c>
      <c r="F50" s="24">
        <f t="shared" si="0"/>
        <v>105.78862967136027</v>
      </c>
      <c r="G50" s="24">
        <f t="shared" si="1"/>
        <v>83.33265918219422</v>
      </c>
      <c r="H50" s="24">
        <v>171763.7</v>
      </c>
      <c r="I50" s="24">
        <f t="shared" si="2"/>
        <v>101.37816084287962</v>
      </c>
      <c r="J50" s="24">
        <f t="shared" si="3"/>
        <v>79.858409663514905</v>
      </c>
      <c r="K50" s="24">
        <v>172047.6</v>
      </c>
      <c r="L50" s="24">
        <f t="shared" si="4"/>
        <v>101.54572395349784</v>
      </c>
      <c r="M50" s="24">
        <f t="shared" si="5"/>
        <v>79.99040380723369</v>
      </c>
    </row>
    <row r="51" spans="1:13" s="10" customFormat="1" ht="15" customHeight="1" x14ac:dyDescent="0.2">
      <c r="A51" s="12" t="s">
        <v>84</v>
      </c>
      <c r="B51" s="1" t="s">
        <v>85</v>
      </c>
      <c r="C51" s="24">
        <v>488314.1</v>
      </c>
      <c r="D51" s="24">
        <v>826070.1</v>
      </c>
      <c r="E51" s="24">
        <v>588309</v>
      </c>
      <c r="F51" s="24">
        <f t="shared" si="0"/>
        <v>120.47757785409023</v>
      </c>
      <c r="G51" s="24">
        <f t="shared" si="1"/>
        <v>71.21780584964884</v>
      </c>
      <c r="H51" s="24">
        <v>1003924.3</v>
      </c>
      <c r="I51" s="24">
        <f t="shared" si="2"/>
        <v>205.58986521175612</v>
      </c>
      <c r="J51" s="24">
        <f t="shared" si="3"/>
        <v>121.53015827591389</v>
      </c>
      <c r="K51" s="24">
        <v>480737.7</v>
      </c>
      <c r="L51" s="24">
        <f t="shared" si="4"/>
        <v>98.44845766280352</v>
      </c>
      <c r="M51" s="24">
        <f t="shared" si="5"/>
        <v>58.195751183828101</v>
      </c>
    </row>
    <row r="52" spans="1:13" s="10" customFormat="1" ht="15" customHeight="1" x14ac:dyDescent="0.2">
      <c r="A52" s="11" t="s">
        <v>86</v>
      </c>
      <c r="B52" s="9" t="s">
        <v>155</v>
      </c>
      <c r="C52" s="17">
        <f>SUM(C53:C55)</f>
        <v>1665300.2000000002</v>
      </c>
      <c r="D52" s="20">
        <v>2003045.8</v>
      </c>
      <c r="E52" s="20">
        <v>2169859.7999999998</v>
      </c>
      <c r="F52" s="17">
        <f t="shared" si="0"/>
        <v>130.29841706618419</v>
      </c>
      <c r="G52" s="17">
        <f t="shared" si="1"/>
        <v>108.32801726251091</v>
      </c>
      <c r="H52" s="20">
        <v>2137781.6</v>
      </c>
      <c r="I52" s="17">
        <f t="shared" si="2"/>
        <v>128.37214575486149</v>
      </c>
      <c r="J52" s="17">
        <f t="shared" si="3"/>
        <v>106.72654614287902</v>
      </c>
      <c r="K52" s="20">
        <v>1950191.3</v>
      </c>
      <c r="L52" s="17">
        <f t="shared" si="4"/>
        <v>117.10749209061524</v>
      </c>
      <c r="M52" s="17">
        <f t="shared" si="5"/>
        <v>97.361293486149947</v>
      </c>
    </row>
    <row r="53" spans="1:13" s="10" customFormat="1" x14ac:dyDescent="0.2">
      <c r="A53" s="12" t="s">
        <v>87</v>
      </c>
      <c r="B53" s="13" t="s">
        <v>88</v>
      </c>
      <c r="C53" s="18">
        <v>1579349.8</v>
      </c>
      <c r="D53" s="21">
        <v>1885867</v>
      </c>
      <c r="E53" s="21">
        <v>2084558.5</v>
      </c>
      <c r="F53" s="19">
        <f t="shared" si="0"/>
        <v>131.9883980103711</v>
      </c>
      <c r="G53" s="19">
        <f t="shared" si="1"/>
        <v>110.5358172129848</v>
      </c>
      <c r="H53" s="21">
        <v>2053523.3</v>
      </c>
      <c r="I53" s="19">
        <f t="shared" si="2"/>
        <v>130.02333618556193</v>
      </c>
      <c r="J53" s="19">
        <f t="shared" si="3"/>
        <v>108.89014442693998</v>
      </c>
      <c r="K53" s="21">
        <v>1866721</v>
      </c>
      <c r="L53" s="19">
        <f t="shared" si="4"/>
        <v>118.19553844246538</v>
      </c>
      <c r="M53" s="19">
        <f t="shared" si="5"/>
        <v>98.984764036912466</v>
      </c>
    </row>
    <row r="54" spans="1:13" s="10" customFormat="1" ht="15" customHeight="1" x14ac:dyDescent="0.2">
      <c r="A54" s="12" t="s">
        <v>144</v>
      </c>
      <c r="B54" s="13" t="s">
        <v>145</v>
      </c>
      <c r="C54" s="18">
        <v>12545.1</v>
      </c>
      <c r="D54" s="21">
        <v>13151.1</v>
      </c>
      <c r="E54" s="21">
        <v>13618.5</v>
      </c>
      <c r="F54" s="19"/>
      <c r="G54" s="19">
        <f t="shared" si="1"/>
        <v>103.55407532449756</v>
      </c>
      <c r="H54" s="21">
        <v>13618.5</v>
      </c>
      <c r="I54" s="19"/>
      <c r="J54" s="19">
        <f t="shared" si="3"/>
        <v>103.55407532449756</v>
      </c>
      <c r="K54" s="21">
        <v>13618.5</v>
      </c>
      <c r="L54" s="19"/>
      <c r="M54" s="19">
        <f t="shared" si="5"/>
        <v>103.55407532449756</v>
      </c>
    </row>
    <row r="55" spans="1:13" s="10" customFormat="1" ht="30" x14ac:dyDescent="0.2">
      <c r="A55" s="12" t="s">
        <v>89</v>
      </c>
      <c r="B55" s="13" t="s">
        <v>90</v>
      </c>
      <c r="C55" s="18">
        <v>73405.3</v>
      </c>
      <c r="D55" s="21">
        <v>104027.7</v>
      </c>
      <c r="E55" s="21">
        <v>71682.8</v>
      </c>
      <c r="F55" s="19">
        <f t="shared" si="0"/>
        <v>97.653439193082789</v>
      </c>
      <c r="G55" s="19">
        <f t="shared" si="1"/>
        <v>68.90741600554469</v>
      </c>
      <c r="H55" s="21">
        <v>70639.8</v>
      </c>
      <c r="I55" s="19">
        <f t="shared" si="2"/>
        <v>96.232560864133788</v>
      </c>
      <c r="J55" s="19">
        <f t="shared" si="3"/>
        <v>67.904798433494165</v>
      </c>
      <c r="K55" s="21">
        <v>69851.8</v>
      </c>
      <c r="L55" s="19">
        <f t="shared" si="4"/>
        <v>95.159068895570215</v>
      </c>
      <c r="M55" s="19">
        <f t="shared" si="5"/>
        <v>67.147307880497223</v>
      </c>
    </row>
    <row r="56" spans="1:13" s="10" customFormat="1" ht="14.25" customHeight="1" x14ac:dyDescent="0.2">
      <c r="A56" s="11" t="s">
        <v>91</v>
      </c>
      <c r="B56" s="9" t="s">
        <v>92</v>
      </c>
      <c r="C56" s="17">
        <f>SUM(C57:C63)</f>
        <v>5253638.5999999996</v>
      </c>
      <c r="D56" s="20">
        <v>6218832.2999999998</v>
      </c>
      <c r="E56" s="20">
        <v>9657952.4000000004</v>
      </c>
      <c r="F56" s="17">
        <f t="shared" si="0"/>
        <v>183.83358916237597</v>
      </c>
      <c r="G56" s="17">
        <f t="shared" si="1"/>
        <v>155.3017018966728</v>
      </c>
      <c r="H56" s="20">
        <v>8874952.0999999996</v>
      </c>
      <c r="I56" s="17">
        <f t="shared" si="2"/>
        <v>168.9296271730606</v>
      </c>
      <c r="J56" s="17">
        <f t="shared" si="3"/>
        <v>142.71090892738818</v>
      </c>
      <c r="K56" s="20">
        <v>7000227.9000000004</v>
      </c>
      <c r="L56" s="17">
        <f t="shared" si="4"/>
        <v>133.24532639150323</v>
      </c>
      <c r="M56" s="17">
        <f t="shared" si="5"/>
        <v>112.56498908967203</v>
      </c>
    </row>
    <row r="57" spans="1:13" s="10" customFormat="1" ht="15" customHeight="1" x14ac:dyDescent="0.2">
      <c r="A57" s="12" t="s">
        <v>93</v>
      </c>
      <c r="B57" s="13" t="s">
        <v>94</v>
      </c>
      <c r="C57" s="24">
        <v>1354394.9</v>
      </c>
      <c r="D57" s="24">
        <v>1679539.9</v>
      </c>
      <c r="E57" s="24">
        <v>4451505.5999999996</v>
      </c>
      <c r="F57" s="24">
        <f t="shared" si="0"/>
        <v>328.67117263953077</v>
      </c>
      <c r="G57" s="24">
        <f t="shared" si="1"/>
        <v>265.04315854598036</v>
      </c>
      <c r="H57" s="24">
        <v>4545727.0999999996</v>
      </c>
      <c r="I57" s="24">
        <f t="shared" si="2"/>
        <v>335.62789552736797</v>
      </c>
      <c r="J57" s="24">
        <f t="shared" si="3"/>
        <v>270.65311755916008</v>
      </c>
      <c r="K57" s="24">
        <v>2695820.1</v>
      </c>
      <c r="L57" s="24">
        <f t="shared" si="4"/>
        <v>199.04239893401845</v>
      </c>
      <c r="M57" s="24">
        <f t="shared" si="5"/>
        <v>160.50944071051839</v>
      </c>
    </row>
    <row r="58" spans="1:13" s="10" customFormat="1" ht="15" customHeight="1" x14ac:dyDescent="0.2">
      <c r="A58" s="12" t="s">
        <v>95</v>
      </c>
      <c r="B58" s="13" t="s">
        <v>96</v>
      </c>
      <c r="C58" s="24">
        <v>2184219.6</v>
      </c>
      <c r="D58" s="24">
        <v>2306982.2999999998</v>
      </c>
      <c r="E58" s="24">
        <v>2568588.6</v>
      </c>
      <c r="F58" s="24">
        <f t="shared" si="0"/>
        <v>117.59754376345674</v>
      </c>
      <c r="G58" s="24">
        <f t="shared" si="1"/>
        <v>111.33976190454517</v>
      </c>
      <c r="H58" s="24">
        <v>2082024.2</v>
      </c>
      <c r="I58" s="24">
        <f t="shared" si="2"/>
        <v>95.321193894606566</v>
      </c>
      <c r="J58" s="24">
        <f t="shared" si="3"/>
        <v>90.248815519737633</v>
      </c>
      <c r="K58" s="24">
        <v>2123182.4</v>
      </c>
      <c r="L58" s="24">
        <f t="shared" si="4"/>
        <v>97.205537391936218</v>
      </c>
      <c r="M58" s="24">
        <f t="shared" si="5"/>
        <v>92.032886424832995</v>
      </c>
    </row>
    <row r="59" spans="1:13" s="10" customFormat="1" ht="30" x14ac:dyDescent="0.2">
      <c r="A59" s="12" t="s">
        <v>97</v>
      </c>
      <c r="B59" s="13" t="s">
        <v>98</v>
      </c>
      <c r="C59" s="24">
        <v>47355.8</v>
      </c>
      <c r="D59" s="24">
        <v>48174.6</v>
      </c>
      <c r="E59" s="24">
        <v>53130.8</v>
      </c>
      <c r="F59" s="24">
        <f t="shared" si="0"/>
        <v>112.19491593426783</v>
      </c>
      <c r="G59" s="24">
        <f t="shared" si="1"/>
        <v>110.28799408817096</v>
      </c>
      <c r="H59" s="24">
        <v>57855.4</v>
      </c>
      <c r="I59" s="24">
        <f t="shared" si="2"/>
        <v>122.17172975643955</v>
      </c>
      <c r="J59" s="24">
        <f t="shared" si="3"/>
        <v>120.09523690907658</v>
      </c>
      <c r="K59" s="24">
        <v>57855.4</v>
      </c>
      <c r="L59" s="24">
        <f t="shared" si="4"/>
        <v>122.17172975643955</v>
      </c>
      <c r="M59" s="24">
        <f t="shared" si="5"/>
        <v>120.09523690907658</v>
      </c>
    </row>
    <row r="60" spans="1:13" s="10" customFormat="1" ht="15" customHeight="1" x14ac:dyDescent="0.2">
      <c r="A60" s="12" t="s">
        <v>99</v>
      </c>
      <c r="B60" s="13" t="s">
        <v>100</v>
      </c>
      <c r="C60" s="24">
        <v>180595.20000000001</v>
      </c>
      <c r="D60" s="24">
        <v>402167.2</v>
      </c>
      <c r="E60" s="24">
        <v>404853.5</v>
      </c>
      <c r="F60" s="24">
        <f t="shared" si="0"/>
        <v>224.17733140194201</v>
      </c>
      <c r="G60" s="24">
        <f t="shared" si="1"/>
        <v>100.66795601431444</v>
      </c>
      <c r="H60" s="24">
        <v>318093.8</v>
      </c>
      <c r="I60" s="24">
        <f t="shared" si="2"/>
        <v>176.1363535686441</v>
      </c>
      <c r="J60" s="24">
        <f t="shared" si="3"/>
        <v>79.094913757263143</v>
      </c>
      <c r="K60" s="24">
        <v>319725</v>
      </c>
      <c r="L60" s="24">
        <f t="shared" si="4"/>
        <v>177.03958909206887</v>
      </c>
      <c r="M60" s="24">
        <f t="shared" si="5"/>
        <v>79.500516203211006</v>
      </c>
    </row>
    <row r="61" spans="1:13" s="10" customFormat="1" ht="15" customHeight="1" x14ac:dyDescent="0.2">
      <c r="A61" s="12" t="s">
        <v>101</v>
      </c>
      <c r="B61" s="13" t="s">
        <v>102</v>
      </c>
      <c r="C61" s="24">
        <v>384845.3</v>
      </c>
      <c r="D61" s="24">
        <v>377813.3</v>
      </c>
      <c r="E61" s="24">
        <v>400417.7</v>
      </c>
      <c r="F61" s="24">
        <f t="shared" si="0"/>
        <v>104.04640513993546</v>
      </c>
      <c r="G61" s="24">
        <f t="shared" si="1"/>
        <v>105.98295507331268</v>
      </c>
      <c r="H61" s="24">
        <v>419075.9</v>
      </c>
      <c r="I61" s="24">
        <f t="shared" si="2"/>
        <v>108.89463896272088</v>
      </c>
      <c r="J61" s="24">
        <f t="shared" si="3"/>
        <v>110.9214260059135</v>
      </c>
      <c r="K61" s="24">
        <v>419075.9</v>
      </c>
      <c r="L61" s="24">
        <f t="shared" si="4"/>
        <v>108.89463896272088</v>
      </c>
      <c r="M61" s="24">
        <f t="shared" si="5"/>
        <v>110.9214260059135</v>
      </c>
    </row>
    <row r="62" spans="1:13" s="10" customFormat="1" ht="45" x14ac:dyDescent="0.2">
      <c r="A62" s="12" t="s">
        <v>103</v>
      </c>
      <c r="B62" s="13" t="s">
        <v>104</v>
      </c>
      <c r="C62" s="24">
        <v>115453.2</v>
      </c>
      <c r="D62" s="24">
        <v>118366.6</v>
      </c>
      <c r="E62" s="24">
        <v>131901.79999999999</v>
      </c>
      <c r="F62" s="24">
        <f t="shared" si="0"/>
        <v>114.24698492549361</v>
      </c>
      <c r="G62" s="24">
        <f t="shared" si="1"/>
        <v>111.43498250351027</v>
      </c>
      <c r="H62" s="24">
        <v>142750.39999999999</v>
      </c>
      <c r="I62" s="24">
        <f t="shared" si="2"/>
        <v>123.64351962526807</v>
      </c>
      <c r="J62" s="24">
        <f t="shared" si="3"/>
        <v>120.60023689115002</v>
      </c>
      <c r="K62" s="24">
        <v>142750.39999999999</v>
      </c>
      <c r="L62" s="24">
        <f t="shared" si="4"/>
        <v>123.64351962526807</v>
      </c>
      <c r="M62" s="24">
        <f t="shared" si="5"/>
        <v>120.60023689115002</v>
      </c>
    </row>
    <row r="63" spans="1:13" s="10" customFormat="1" x14ac:dyDescent="0.2">
      <c r="A63" s="12" t="s">
        <v>105</v>
      </c>
      <c r="B63" s="13" t="s">
        <v>106</v>
      </c>
      <c r="C63" s="24">
        <v>986774.6</v>
      </c>
      <c r="D63" s="24">
        <v>1285788.3999999999</v>
      </c>
      <c r="E63" s="24">
        <v>1647554.4</v>
      </c>
      <c r="F63" s="24">
        <f t="shared" si="0"/>
        <v>166.96360040073995</v>
      </c>
      <c r="G63" s="24">
        <f t="shared" si="1"/>
        <v>128.13573368681816</v>
      </c>
      <c r="H63" s="24">
        <v>1309425.3</v>
      </c>
      <c r="I63" s="24">
        <f t="shared" si="2"/>
        <v>132.69750761724106</v>
      </c>
      <c r="J63" s="24">
        <f t="shared" si="3"/>
        <v>101.83831958664429</v>
      </c>
      <c r="K63" s="24">
        <v>1241818.7</v>
      </c>
      <c r="L63" s="24">
        <f t="shared" si="4"/>
        <v>125.84623682044511</v>
      </c>
      <c r="M63" s="24">
        <f t="shared" si="5"/>
        <v>96.580331569331307</v>
      </c>
    </row>
    <row r="64" spans="1:13" s="10" customFormat="1" ht="15" customHeight="1" x14ac:dyDescent="0.2">
      <c r="A64" s="11" t="s">
        <v>107</v>
      </c>
      <c r="B64" s="9" t="s">
        <v>108</v>
      </c>
      <c r="C64" s="17">
        <f>SUM(C65:C69)</f>
        <v>15623540.299999999</v>
      </c>
      <c r="D64" s="20">
        <v>16255825.300000001</v>
      </c>
      <c r="E64" s="20">
        <v>17509496.100000001</v>
      </c>
      <c r="F64" s="17">
        <f t="shared" si="0"/>
        <v>112.0712448253486</v>
      </c>
      <c r="G64" s="17">
        <f t="shared" si="1"/>
        <v>107.71213258548001</v>
      </c>
      <c r="H64" s="20">
        <v>17710578</v>
      </c>
      <c r="I64" s="17">
        <f t="shared" si="2"/>
        <v>113.35828922206576</v>
      </c>
      <c r="J64" s="17">
        <f t="shared" si="3"/>
        <v>108.94911622850671</v>
      </c>
      <c r="K64" s="20">
        <v>17979258.699999999</v>
      </c>
      <c r="L64" s="17">
        <f t="shared" si="4"/>
        <v>115.07800635941649</v>
      </c>
      <c r="M64" s="17">
        <f t="shared" si="5"/>
        <v>110.60194341532446</v>
      </c>
    </row>
    <row r="65" spans="1:13" s="10" customFormat="1" ht="15" customHeight="1" x14ac:dyDescent="0.2">
      <c r="A65" s="12" t="s">
        <v>109</v>
      </c>
      <c r="B65" s="13" t="s">
        <v>110</v>
      </c>
      <c r="C65" s="24">
        <v>123768.9</v>
      </c>
      <c r="D65" s="24">
        <v>119218.3</v>
      </c>
      <c r="E65" s="24">
        <v>100897.5</v>
      </c>
      <c r="F65" s="24">
        <f t="shared" si="0"/>
        <v>81.520882871222099</v>
      </c>
      <c r="G65" s="24">
        <f t="shared" si="1"/>
        <v>84.632560605209093</v>
      </c>
      <c r="H65" s="24">
        <v>91313.2</v>
      </c>
      <c r="I65" s="24">
        <f t="shared" si="2"/>
        <v>73.777176657464025</v>
      </c>
      <c r="J65" s="24">
        <f t="shared" si="3"/>
        <v>76.593274690211146</v>
      </c>
      <c r="K65" s="24">
        <v>81977.5</v>
      </c>
      <c r="L65" s="24">
        <f t="shared" si="4"/>
        <v>66.234328656067888</v>
      </c>
      <c r="M65" s="24">
        <f t="shared" si="5"/>
        <v>68.762513808702181</v>
      </c>
    </row>
    <row r="66" spans="1:13" s="10" customFormat="1" x14ac:dyDescent="0.2">
      <c r="A66" s="12" t="s">
        <v>111</v>
      </c>
      <c r="B66" s="13" t="s">
        <v>112</v>
      </c>
      <c r="C66" s="24">
        <v>1836792.4</v>
      </c>
      <c r="D66" s="24">
        <v>1959990.5</v>
      </c>
      <c r="E66" s="24">
        <v>2135486.2999999998</v>
      </c>
      <c r="F66" s="24">
        <f t="shared" si="0"/>
        <v>116.26171253757364</v>
      </c>
      <c r="G66" s="24">
        <f t="shared" si="1"/>
        <v>108.95391074599597</v>
      </c>
      <c r="H66" s="24">
        <v>2161348.2000000002</v>
      </c>
      <c r="I66" s="24">
        <f t="shared" si="2"/>
        <v>117.66970507935466</v>
      </c>
      <c r="J66" s="24">
        <f t="shared" si="3"/>
        <v>110.27340183536604</v>
      </c>
      <c r="K66" s="24">
        <v>2140967.1</v>
      </c>
      <c r="L66" s="24">
        <f t="shared" si="4"/>
        <v>116.56010227394236</v>
      </c>
      <c r="M66" s="24">
        <f t="shared" si="5"/>
        <v>109.23354475442611</v>
      </c>
    </row>
    <row r="67" spans="1:13" s="10" customFormat="1" x14ac:dyDescent="0.2">
      <c r="A67" s="12" t="s">
        <v>113</v>
      </c>
      <c r="B67" s="13" t="s">
        <v>114</v>
      </c>
      <c r="C67" s="24">
        <v>10599513.1</v>
      </c>
      <c r="D67" s="24">
        <v>10031395.6</v>
      </c>
      <c r="E67" s="24">
        <v>10254528.300000001</v>
      </c>
      <c r="F67" s="24">
        <f t="shared" si="0"/>
        <v>96.745276912766869</v>
      </c>
      <c r="G67" s="24">
        <f t="shared" si="1"/>
        <v>102.22434353999559</v>
      </c>
      <c r="H67" s="24">
        <v>10369835</v>
      </c>
      <c r="I67" s="24">
        <f t="shared" si="2"/>
        <v>97.833125938586747</v>
      </c>
      <c r="J67" s="24">
        <f t="shared" si="3"/>
        <v>103.37380174698723</v>
      </c>
      <c r="K67" s="24">
        <v>10623113</v>
      </c>
      <c r="L67" s="24">
        <f t="shared" si="4"/>
        <v>100.22265079327089</v>
      </c>
      <c r="M67" s="24">
        <f t="shared" si="5"/>
        <v>105.89865481927561</v>
      </c>
    </row>
    <row r="68" spans="1:13" s="10" customFormat="1" x14ac:dyDescent="0.2">
      <c r="A68" s="12" t="s">
        <v>115</v>
      </c>
      <c r="B68" s="13" t="s">
        <v>116</v>
      </c>
      <c r="C68" s="24">
        <v>2694805.8</v>
      </c>
      <c r="D68" s="24">
        <v>3771680.3</v>
      </c>
      <c r="E68" s="24">
        <v>4640247.3</v>
      </c>
      <c r="F68" s="24">
        <f t="shared" si="0"/>
        <v>172.19227077513341</v>
      </c>
      <c r="G68" s="24">
        <f t="shared" si="1"/>
        <v>123.02864853100088</v>
      </c>
      <c r="H68" s="24">
        <v>4709723.3</v>
      </c>
      <c r="I68" s="24">
        <f t="shared" si="2"/>
        <v>174.77041573830664</v>
      </c>
      <c r="J68" s="24">
        <f t="shared" si="3"/>
        <v>124.87069224822687</v>
      </c>
      <c r="K68" s="24">
        <v>4754880.5999999996</v>
      </c>
      <c r="L68" s="24">
        <f t="shared" si="4"/>
        <v>176.44613203667589</v>
      </c>
      <c r="M68" s="24">
        <f t="shared" si="5"/>
        <v>126.06796498632187</v>
      </c>
    </row>
    <row r="69" spans="1:13" s="10" customFormat="1" ht="16.5" customHeight="1" x14ac:dyDescent="0.2">
      <c r="A69" s="12" t="s">
        <v>117</v>
      </c>
      <c r="B69" s="13" t="s">
        <v>118</v>
      </c>
      <c r="C69" s="24">
        <v>368660.1</v>
      </c>
      <c r="D69" s="24">
        <v>373540.6</v>
      </c>
      <c r="E69" s="24">
        <v>378336.7</v>
      </c>
      <c r="F69" s="24">
        <f t="shared" ref="F69:F83" si="6">E69/C69*100</f>
        <v>102.62480262984795</v>
      </c>
      <c r="G69" s="24">
        <f t="shared" ref="G69:G83" si="7">E69/D69*100</f>
        <v>101.2839568175454</v>
      </c>
      <c r="H69" s="24">
        <v>378358.3</v>
      </c>
      <c r="I69" s="24">
        <f t="shared" ref="I69:I83" si="8">H69/C69*100</f>
        <v>102.63066168538447</v>
      </c>
      <c r="J69" s="24">
        <f t="shared" ref="J69:J83" si="9">H69/D69*100</f>
        <v>101.28973932150882</v>
      </c>
      <c r="K69" s="24">
        <v>378320.5</v>
      </c>
      <c r="L69" s="24">
        <f t="shared" ref="L69:L83" si="10">K69/C69*100</f>
        <v>102.62040833819555</v>
      </c>
      <c r="M69" s="24">
        <f t="shared" ref="M69:M83" si="11">K69/D69*100</f>
        <v>101.27961993957284</v>
      </c>
    </row>
    <row r="70" spans="1:13" s="10" customFormat="1" ht="15" customHeight="1" x14ac:dyDescent="0.2">
      <c r="A70" s="11" t="s">
        <v>119</v>
      </c>
      <c r="B70" s="9" t="s">
        <v>120</v>
      </c>
      <c r="C70" s="17">
        <f>SUM(C71:C73)</f>
        <v>618030.1</v>
      </c>
      <c r="D70" s="20">
        <v>902116.8</v>
      </c>
      <c r="E70" s="20">
        <v>1119448.2</v>
      </c>
      <c r="F70" s="17">
        <f t="shared" si="6"/>
        <v>181.13166332837187</v>
      </c>
      <c r="G70" s="17">
        <f t="shared" si="7"/>
        <v>124.09127066472988</v>
      </c>
      <c r="H70" s="20">
        <v>984769.4</v>
      </c>
      <c r="I70" s="17">
        <f t="shared" si="8"/>
        <v>159.34003861624217</v>
      </c>
      <c r="J70" s="17">
        <f t="shared" si="9"/>
        <v>109.16207302646397</v>
      </c>
      <c r="K70" s="20">
        <v>1487226.3</v>
      </c>
      <c r="L70" s="17">
        <f t="shared" si="10"/>
        <v>240.6397843729618</v>
      </c>
      <c r="M70" s="17">
        <f t="shared" si="11"/>
        <v>164.85961684784053</v>
      </c>
    </row>
    <row r="71" spans="1:13" s="10" customFormat="1" ht="15" customHeight="1" x14ac:dyDescent="0.2">
      <c r="A71" s="12" t="s">
        <v>121</v>
      </c>
      <c r="B71" s="13" t="s">
        <v>122</v>
      </c>
      <c r="C71" s="18">
        <v>232871.8</v>
      </c>
      <c r="D71" s="21">
        <v>494017.1</v>
      </c>
      <c r="E71" s="21">
        <v>656037.1</v>
      </c>
      <c r="F71" s="19">
        <f t="shared" si="6"/>
        <v>281.71599137379451</v>
      </c>
      <c r="G71" s="19">
        <f t="shared" si="7"/>
        <v>132.7964355889705</v>
      </c>
      <c r="H71" s="21">
        <v>577473.1</v>
      </c>
      <c r="I71" s="19">
        <f t="shared" si="8"/>
        <v>247.97897383882463</v>
      </c>
      <c r="J71" s="19">
        <f t="shared" si="9"/>
        <v>116.89334235596299</v>
      </c>
      <c r="K71" s="21">
        <v>1072824</v>
      </c>
      <c r="L71" s="19">
        <f t="shared" si="10"/>
        <v>460.69296497042586</v>
      </c>
      <c r="M71" s="19">
        <f t="shared" si="11"/>
        <v>217.16333301013267</v>
      </c>
    </row>
    <row r="72" spans="1:13" s="10" customFormat="1" ht="15" customHeight="1" x14ac:dyDescent="0.2">
      <c r="A72" s="12" t="s">
        <v>123</v>
      </c>
      <c r="B72" s="13" t="s">
        <v>124</v>
      </c>
      <c r="C72" s="18">
        <v>361360.9</v>
      </c>
      <c r="D72" s="21">
        <v>384797.2</v>
      </c>
      <c r="E72" s="21">
        <v>441350.6</v>
      </c>
      <c r="F72" s="19">
        <f t="shared" si="6"/>
        <v>122.13568208403287</v>
      </c>
      <c r="G72" s="19">
        <f t="shared" si="7"/>
        <v>114.69693646419464</v>
      </c>
      <c r="H72" s="21">
        <v>385235.8</v>
      </c>
      <c r="I72" s="19">
        <f t="shared" si="8"/>
        <v>106.60694059595268</v>
      </c>
      <c r="J72" s="19">
        <f t="shared" si="9"/>
        <v>100.11398211837299</v>
      </c>
      <c r="K72" s="21">
        <v>392341.8</v>
      </c>
      <c r="L72" s="19">
        <f t="shared" si="10"/>
        <v>108.57339573816647</v>
      </c>
      <c r="M72" s="19">
        <f t="shared" si="11"/>
        <v>101.96066915247823</v>
      </c>
    </row>
    <row r="73" spans="1:13" s="10" customFormat="1" ht="30" customHeight="1" x14ac:dyDescent="0.2">
      <c r="A73" s="12" t="s">
        <v>125</v>
      </c>
      <c r="B73" s="13" t="s">
        <v>126</v>
      </c>
      <c r="C73" s="18">
        <v>23797.4</v>
      </c>
      <c r="D73" s="21">
        <v>23302.5</v>
      </c>
      <c r="E73" s="21">
        <v>22060.5</v>
      </c>
      <c r="F73" s="19">
        <f t="shared" si="6"/>
        <v>92.7013035037441</v>
      </c>
      <c r="G73" s="19">
        <f t="shared" si="7"/>
        <v>94.670099774702294</v>
      </c>
      <c r="H73" s="21">
        <v>22060.5</v>
      </c>
      <c r="I73" s="19">
        <f t="shared" si="8"/>
        <v>92.7013035037441</v>
      </c>
      <c r="J73" s="19">
        <f t="shared" si="9"/>
        <v>94.670099774702294</v>
      </c>
      <c r="K73" s="21">
        <v>22060.5</v>
      </c>
      <c r="L73" s="19">
        <f t="shared" si="10"/>
        <v>92.7013035037441</v>
      </c>
      <c r="M73" s="19">
        <f t="shared" si="11"/>
        <v>94.670099774702294</v>
      </c>
    </row>
    <row r="74" spans="1:13" s="10" customFormat="1" ht="28.5" customHeight="1" x14ac:dyDescent="0.2">
      <c r="A74" s="11" t="s">
        <v>127</v>
      </c>
      <c r="B74" s="9" t="s">
        <v>128</v>
      </c>
      <c r="C74" s="17">
        <f>SUM(C75:C77)</f>
        <v>172228.09999999998</v>
      </c>
      <c r="D74" s="20">
        <v>183749.9</v>
      </c>
      <c r="E74" s="20">
        <v>182713.7</v>
      </c>
      <c r="F74" s="17">
        <f t="shared" si="6"/>
        <v>106.08820511867694</v>
      </c>
      <c r="G74" s="17">
        <f t="shared" si="7"/>
        <v>99.436081325758551</v>
      </c>
      <c r="H74" s="20">
        <v>182120</v>
      </c>
      <c r="I74" s="17">
        <f t="shared" si="8"/>
        <v>105.74348785128561</v>
      </c>
      <c r="J74" s="17">
        <f t="shared" si="9"/>
        <v>99.112979109104288</v>
      </c>
      <c r="K74" s="20">
        <v>183843.6</v>
      </c>
      <c r="L74" s="17">
        <f t="shared" si="10"/>
        <v>106.74425369611581</v>
      </c>
      <c r="M74" s="17">
        <f t="shared" si="11"/>
        <v>100.05099322503033</v>
      </c>
    </row>
    <row r="75" spans="1:13" s="10" customFormat="1" ht="15" customHeight="1" x14ac:dyDescent="0.2">
      <c r="A75" s="12" t="s">
        <v>149</v>
      </c>
      <c r="B75" s="13" t="s">
        <v>150</v>
      </c>
      <c r="C75" s="18">
        <v>23700.5</v>
      </c>
      <c r="D75" s="21">
        <v>23705.5</v>
      </c>
      <c r="E75" s="21">
        <v>38455.599999999999</v>
      </c>
      <c r="F75" s="19"/>
      <c r="G75" s="19">
        <f t="shared" si="7"/>
        <v>162.22226909367023</v>
      </c>
      <c r="H75" s="21">
        <v>37333.1</v>
      </c>
      <c r="I75" s="19"/>
      <c r="J75" s="19">
        <f t="shared" si="9"/>
        <v>157.48708105713862</v>
      </c>
      <c r="K75" s="21">
        <v>38475.4</v>
      </c>
      <c r="L75" s="19"/>
      <c r="M75" s="19">
        <f t="shared" si="11"/>
        <v>162.30579401404739</v>
      </c>
    </row>
    <row r="76" spans="1:13" s="10" customFormat="1" ht="15" customHeight="1" x14ac:dyDescent="0.2">
      <c r="A76" s="12" t="s">
        <v>129</v>
      </c>
      <c r="B76" s="13" t="s">
        <v>130</v>
      </c>
      <c r="C76" s="18">
        <v>37728.699999999997</v>
      </c>
      <c r="D76" s="21">
        <v>37962.5</v>
      </c>
      <c r="E76" s="21">
        <v>22161.4</v>
      </c>
      <c r="F76" s="19">
        <f t="shared" si="6"/>
        <v>58.738838072872909</v>
      </c>
      <c r="G76" s="19">
        <f t="shared" si="7"/>
        <v>58.377082647349368</v>
      </c>
      <c r="H76" s="21">
        <v>22690.2</v>
      </c>
      <c r="I76" s="19">
        <f t="shared" si="8"/>
        <v>60.140423603251648</v>
      </c>
      <c r="J76" s="19">
        <f t="shared" si="9"/>
        <v>59.770036219953901</v>
      </c>
      <c r="K76" s="21">
        <v>23271.5</v>
      </c>
      <c r="L76" s="19">
        <f t="shared" si="10"/>
        <v>61.681160495855949</v>
      </c>
      <c r="M76" s="19">
        <f t="shared" si="11"/>
        <v>61.301284162001977</v>
      </c>
    </row>
    <row r="77" spans="1:13" s="10" customFormat="1" ht="30" customHeight="1" x14ac:dyDescent="0.2">
      <c r="A77" s="12" t="s">
        <v>131</v>
      </c>
      <c r="B77" s="13" t="s">
        <v>132</v>
      </c>
      <c r="C77" s="18">
        <v>110798.9</v>
      </c>
      <c r="D77" s="21">
        <v>122081.9</v>
      </c>
      <c r="E77" s="21">
        <v>122096.7</v>
      </c>
      <c r="F77" s="19">
        <f t="shared" si="6"/>
        <v>110.19667162760642</v>
      </c>
      <c r="G77" s="19">
        <f t="shared" si="7"/>
        <v>100.01212300922577</v>
      </c>
      <c r="H77" s="21">
        <v>122096.7</v>
      </c>
      <c r="I77" s="19">
        <f t="shared" si="8"/>
        <v>110.19667162760642</v>
      </c>
      <c r="J77" s="19">
        <f t="shared" si="9"/>
        <v>100.01212300922577</v>
      </c>
      <c r="K77" s="21">
        <v>122096.7</v>
      </c>
      <c r="L77" s="19">
        <f t="shared" si="10"/>
        <v>110.19667162760642</v>
      </c>
      <c r="M77" s="19">
        <f t="shared" si="11"/>
        <v>100.01212300922577</v>
      </c>
    </row>
    <row r="78" spans="1:13" s="10" customFormat="1" ht="42.75" customHeight="1" x14ac:dyDescent="0.2">
      <c r="A78" s="11" t="s">
        <v>133</v>
      </c>
      <c r="B78" s="9" t="s">
        <v>156</v>
      </c>
      <c r="C78" s="17">
        <f>C79</f>
        <v>118738.8</v>
      </c>
      <c r="D78" s="20">
        <v>49000</v>
      </c>
      <c r="E78" s="20">
        <v>850000</v>
      </c>
      <c r="F78" s="17">
        <f t="shared" si="6"/>
        <v>715.85699030140097</v>
      </c>
      <c r="G78" s="17">
        <f t="shared" si="7"/>
        <v>1734.6938775510203</v>
      </c>
      <c r="H78" s="20">
        <v>850000</v>
      </c>
      <c r="I78" s="17">
        <f t="shared" si="8"/>
        <v>715.85699030140097</v>
      </c>
      <c r="J78" s="17">
        <f t="shared" si="9"/>
        <v>1734.6938775510203</v>
      </c>
      <c r="K78" s="20">
        <v>850000</v>
      </c>
      <c r="L78" s="17">
        <f t="shared" si="10"/>
        <v>715.85699030140097</v>
      </c>
      <c r="M78" s="17">
        <f t="shared" si="11"/>
        <v>1734.6938775510203</v>
      </c>
    </row>
    <row r="79" spans="1:13" s="10" customFormat="1" ht="30" customHeight="1" x14ac:dyDescent="0.2">
      <c r="A79" s="12" t="s">
        <v>134</v>
      </c>
      <c r="B79" s="13" t="s">
        <v>135</v>
      </c>
      <c r="C79" s="18">
        <v>118738.8</v>
      </c>
      <c r="D79" s="21">
        <v>49000</v>
      </c>
      <c r="E79" s="21">
        <v>850000</v>
      </c>
      <c r="F79" s="19">
        <f t="shared" si="6"/>
        <v>715.85699030140097</v>
      </c>
      <c r="G79" s="19">
        <f t="shared" si="7"/>
        <v>1734.6938775510203</v>
      </c>
      <c r="H79" s="21">
        <v>850000</v>
      </c>
      <c r="I79" s="19">
        <f t="shared" si="8"/>
        <v>715.85699030140097</v>
      </c>
      <c r="J79" s="19">
        <f t="shared" si="9"/>
        <v>1734.6938775510203</v>
      </c>
      <c r="K79" s="21">
        <v>850000</v>
      </c>
      <c r="L79" s="19">
        <f t="shared" si="10"/>
        <v>715.85699030140097</v>
      </c>
      <c r="M79" s="19">
        <f t="shared" si="11"/>
        <v>1734.6938775510203</v>
      </c>
    </row>
    <row r="80" spans="1:13" s="10" customFormat="1" ht="57" x14ac:dyDescent="0.2">
      <c r="A80" s="11" t="s">
        <v>136</v>
      </c>
      <c r="B80" s="9" t="s">
        <v>157</v>
      </c>
      <c r="C80" s="17">
        <f>SUM(C81:C83)</f>
        <v>2508538.0999999996</v>
      </c>
      <c r="D80" s="20">
        <v>2164935.4</v>
      </c>
      <c r="E80" s="20">
        <v>2065347</v>
      </c>
      <c r="F80" s="17">
        <f t="shared" si="6"/>
        <v>82.332694089836636</v>
      </c>
      <c r="G80" s="17">
        <f t="shared" si="7"/>
        <v>95.399936644760857</v>
      </c>
      <c r="H80" s="20">
        <v>1914398</v>
      </c>
      <c r="I80" s="17">
        <f t="shared" si="8"/>
        <v>76.315284986104075</v>
      </c>
      <c r="J80" s="17">
        <f t="shared" si="9"/>
        <v>88.427488413742054</v>
      </c>
      <c r="K80" s="20">
        <v>1842474</v>
      </c>
      <c r="L80" s="17">
        <f t="shared" si="10"/>
        <v>73.448117052716881</v>
      </c>
      <c r="M80" s="17">
        <f t="shared" si="11"/>
        <v>85.105264572790489</v>
      </c>
    </row>
    <row r="81" spans="1:13" s="10" customFormat="1" ht="45" customHeight="1" x14ac:dyDescent="0.2">
      <c r="A81" s="12" t="s">
        <v>137</v>
      </c>
      <c r="B81" s="13" t="s">
        <v>158</v>
      </c>
      <c r="C81" s="24">
        <v>1063211.8999999999</v>
      </c>
      <c r="D81" s="24">
        <v>938421.5</v>
      </c>
      <c r="E81" s="24">
        <v>1069178.7</v>
      </c>
      <c r="F81" s="24">
        <f t="shared" si="6"/>
        <v>100.56120515581138</v>
      </c>
      <c r="G81" s="24">
        <f t="shared" si="7"/>
        <v>113.9337387304106</v>
      </c>
      <c r="H81" s="24">
        <v>956575.7</v>
      </c>
      <c r="I81" s="24">
        <f t="shared" si="8"/>
        <v>89.970371851556592</v>
      </c>
      <c r="J81" s="24">
        <f t="shared" si="9"/>
        <v>101.93454646978996</v>
      </c>
      <c r="K81" s="24">
        <v>879504.5</v>
      </c>
      <c r="L81" s="24">
        <f t="shared" si="10"/>
        <v>82.721468787172157</v>
      </c>
      <c r="M81" s="24">
        <f t="shared" si="11"/>
        <v>93.721691159036752</v>
      </c>
    </row>
    <row r="82" spans="1:13" s="10" customFormat="1" x14ac:dyDescent="0.2">
      <c r="A82" s="12" t="s">
        <v>138</v>
      </c>
      <c r="B82" s="13" t="s">
        <v>139</v>
      </c>
      <c r="C82" s="24">
        <v>774122.2</v>
      </c>
      <c r="D82" s="24">
        <v>1091034.3</v>
      </c>
      <c r="E82" s="24">
        <v>835260.2</v>
      </c>
      <c r="F82" s="24">
        <f t="shared" si="6"/>
        <v>107.8977195073336</v>
      </c>
      <c r="G82" s="24">
        <f t="shared" si="7"/>
        <v>76.556731534471453</v>
      </c>
      <c r="H82" s="24">
        <v>798014.2</v>
      </c>
      <c r="I82" s="24">
        <f t="shared" si="8"/>
        <v>103.08633443143731</v>
      </c>
      <c r="J82" s="24">
        <f t="shared" si="9"/>
        <v>73.142906689551367</v>
      </c>
      <c r="K82" s="24">
        <v>803161.4</v>
      </c>
      <c r="L82" s="24">
        <f t="shared" si="10"/>
        <v>103.75124237491187</v>
      </c>
      <c r="M82" s="24">
        <f t="shared" si="11"/>
        <v>73.614679208527178</v>
      </c>
    </row>
    <row r="83" spans="1:13" s="10" customFormat="1" ht="30" x14ac:dyDescent="0.2">
      <c r="A83" s="12" t="s">
        <v>140</v>
      </c>
      <c r="B83" s="13" t="s">
        <v>141</v>
      </c>
      <c r="C83" s="24">
        <v>671204</v>
      </c>
      <c r="D83" s="24">
        <v>135479.6</v>
      </c>
      <c r="E83" s="24">
        <v>160908.1</v>
      </c>
      <c r="F83" s="24">
        <f t="shared" si="6"/>
        <v>23.973054391809345</v>
      </c>
      <c r="G83" s="24">
        <f t="shared" si="7"/>
        <v>118.76924644005445</v>
      </c>
      <c r="H83" s="24">
        <v>159808.1</v>
      </c>
      <c r="I83" s="24">
        <f t="shared" si="8"/>
        <v>23.809169790406497</v>
      </c>
      <c r="J83" s="24">
        <f t="shared" si="9"/>
        <v>117.95731608301176</v>
      </c>
      <c r="K83" s="24">
        <v>159808.1</v>
      </c>
      <c r="L83" s="24">
        <f t="shared" si="10"/>
        <v>23.809169790406497</v>
      </c>
      <c r="M83" s="24">
        <f t="shared" si="11"/>
        <v>117.95731608301176</v>
      </c>
    </row>
  </sheetData>
  <mergeCells count="12">
    <mergeCell ref="K3:K4"/>
    <mergeCell ref="L3:M3"/>
    <mergeCell ref="A1:M1"/>
    <mergeCell ref="L2:M2"/>
    <mergeCell ref="A3:A4"/>
    <mergeCell ref="B3:B4"/>
    <mergeCell ref="C3:C4"/>
    <mergeCell ref="D3:D4"/>
    <mergeCell ref="E3:E4"/>
    <mergeCell ref="F3:G3"/>
    <mergeCell ref="H3:H4"/>
    <mergeCell ref="I3:J3"/>
  </mergeCells>
  <printOptions horizontalCentered="1"/>
  <pageMargins left="0.98425196850393704" right="0.59055118110236227" top="0.39370078740157483" bottom="0.39370078740157483" header="0.19685039370078741" footer="0.19685039370078741"/>
  <pageSetup paperSize="9" scale="42" fitToHeight="10" orientation="portrait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2018-2022</vt:lpstr>
      <vt:lpstr>'2018-2022'!Заголовки_для_печати</vt:lpstr>
      <vt:lpstr>'2018-2022'!Область_печати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Лазукова Нина Анатольевна</cp:lastModifiedBy>
  <cp:lastPrinted>2019-11-26T09:00:25Z</cp:lastPrinted>
  <dcterms:created xsi:type="dcterms:W3CDTF">2006-09-16T00:00:00Z</dcterms:created>
  <dcterms:modified xsi:type="dcterms:W3CDTF">2019-11-27T08:38:44Z</dcterms:modified>
</cp:coreProperties>
</file>