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02.2024" sheetId="1" r:id="rId1"/>
  </sheets>
  <definedNames/>
  <calcPr fullCalcOnLoad="1"/>
</workbook>
</file>

<file path=xl/sharedStrings.xml><?xml version="1.0" encoding="utf-8"?>
<sst xmlns="http://schemas.openxmlformats.org/spreadsheetml/2006/main" count="73" uniqueCount="62">
  <si>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</si>
  <si>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</si>
  <si>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</si>
  <si>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</si>
  <si>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</si>
  <si>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</si>
  <si>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</si>
  <si>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</si>
  <si>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</si>
  <si>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</si>
  <si>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Тверь</t>
  </si>
  <si>
    <t>г. Торжок</t>
  </si>
  <si>
    <t>Торжокский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</si>
  <si>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</si>
  <si>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</si>
  <si>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</si>
  <si>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</si>
  <si>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</si>
  <si>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</si>
  <si>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</si>
  <si>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</si>
  <si>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</si>
  <si>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</si>
  <si>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</si>
  <si>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</si>
  <si>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</si>
  <si>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</si>
  <si>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</si>
  <si>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</si>
  <si>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</si>
  <si>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Западнодвинский муниципальный округ</t>
  </si>
  <si>
    <t>Краснохолмский муниципальный округ</t>
  </si>
  <si>
    <t>Пеновский муниципальный округ</t>
  </si>
  <si>
    <t>Сандовский муниципальный округ</t>
  </si>
  <si>
    <t>Селижаровский муниципальный округ</t>
  </si>
  <si>
    <t>Лихославльский муниципальный округ</t>
  </si>
  <si>
    <t>Молоковский муниципальный округ</t>
  </si>
  <si>
    <t>Рамешковский муниципальный округ</t>
  </si>
  <si>
    <t>Спировский муниципальный округ</t>
  </si>
  <si>
    <t>Бельский муниципальный округ</t>
  </si>
  <si>
    <t>Весьегонский муниципальных округ</t>
  </si>
  <si>
    <t>Жарковский муниципальный округ</t>
  </si>
  <si>
    <t>Зубцовский муниципальный округ</t>
  </si>
  <si>
    <t>Кесовогорский муниципальный округ</t>
  </si>
  <si>
    <t>Кимрский муниципальный округ</t>
  </si>
  <si>
    <t>Максатихинский муниципальный округ</t>
  </si>
  <si>
    <t>Ржевский муниципальный округ</t>
  </si>
  <si>
    <t>Сонковский муниципальный округ</t>
  </si>
  <si>
    <t>Старицкий муниципальный округ</t>
  </si>
  <si>
    <t>Бежецкий муниципальный округ</t>
  </si>
  <si>
    <t>Калязинский муниципальный округ</t>
  </si>
  <si>
    <t>Торопецкий муниципальный округ</t>
  </si>
  <si>
    <t>Фировский муниципальный округ</t>
  </si>
  <si>
    <t>Бологовский муниципальный округ</t>
  </si>
  <si>
    <t>Калининский муниципальный округ</t>
  </si>
  <si>
    <t>Темп роста  к аналогичному периоду прошлого года (%)</t>
  </si>
  <si>
    <t>Начальник управления сводного бюджетного планирования и анализа исполнения бюджета</t>
  </si>
  <si>
    <t>Д.Е. Цветков</t>
  </si>
  <si>
    <t>КОНСОЛИДИРОВАННЫХ БЮДЖЕТОВ МУНИЦИПАЛЬНЫХ ОБРАЗОВАНИЙ НА 1 ФЕВРАЛЯ 2024 года по отчетным данным</t>
  </si>
  <si>
    <t>Конаковский муниципальный округ</t>
  </si>
  <si>
    <t>Кувшиновский муниципальный округ</t>
  </si>
  <si>
    <t>св.200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</si>
</sst>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4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sz val="11"/>
      <color indexed="10"/>
      <name val="Tahoma"/>
      <family val="2"/>
    </font>
    <font>
      <sz val="13"/>
      <color indexed="9"/>
      <name val="Tahoma"/>
      <family val="2"/>
    </font>
    <font>
      <sz val="13"/>
      <color theme="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1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vertical="center" wrapText="1"/>
      <protection locked="0"/>
    </xf>
    <xf numFmtId="0" fontId="32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2" fillId="0" borderId="0" xfId="52" applyFont="1" applyFill="1" applyBorder="1" applyAlignment="1" applyProtection="1">
      <alignment horizontal="right" vertical="top"/>
      <protection locked="0"/>
    </xf>
    <xf numFmtId="0" fontId="32" fillId="0" borderId="10" xfId="52" applyFont="1" applyFill="1" applyBorder="1" applyAlignment="1" applyProtection="1">
      <alignment horizontal="left" vertical="top"/>
      <protection locked="0"/>
    </xf>
    <xf numFmtId="0" fontId="33" fillId="0" borderId="0" xfId="52" applyFont="1" applyFill="1" applyAlignment="1" applyProtection="1">
      <alignment horizontal="right" vertical="top"/>
      <protection locked="0"/>
    </xf>
    <xf numFmtId="3" fontId="7" fillId="0" borderId="11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2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3" xfId="52" applyNumberFormat="1" applyFont="1" applyFill="1" applyBorder="1" applyAlignment="1" applyProtection="1">
      <alignment horizontal="center" vertical="center" wrapText="1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vertical="center" wrapText="1"/>
      <protection locked="0"/>
    </xf>
    <xf numFmtId="3" fontId="9" fillId="0" borderId="18" xfId="52" applyNumberFormat="1" applyFont="1" applyFill="1" applyBorder="1" applyAlignment="1" applyProtection="1">
      <alignment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8" fillId="0" borderId="18" xfId="52" applyNumberFormat="1" applyFont="1" applyFill="1" applyBorder="1" applyAlignment="1" applyProtection="1">
      <alignment vertical="center" wrapText="1"/>
      <protection locked="0"/>
    </xf>
    <xf numFmtId="3" fontId="38" fillId="0" borderId="19" xfId="52" applyNumberFormat="1" applyFont="1" applyFill="1" applyBorder="1" applyAlignment="1" applyProtection="1">
      <alignment vertical="center" wrapText="1"/>
      <protection locked="0"/>
    </xf>
    <xf numFmtId="3" fontId="36" fillId="0" borderId="17" xfId="52" applyNumberFormat="1" applyFont="1" applyFill="1" applyBorder="1" applyAlignment="1" applyProtection="1">
      <alignment horizontal="left" vertical="center" wrapText="1" indent="3"/>
      <protection locked="0"/>
    </xf>
    <xf numFmtId="3" fontId="39" fillId="0" borderId="18" xfId="52" applyNumberFormat="1" applyFont="1" applyFill="1" applyBorder="1" applyAlignment="1" applyProtection="1">
      <alignment vertical="center" wrapText="1"/>
      <protection locked="0"/>
    </xf>
    <xf numFmtId="174" fontId="39" fillId="0" borderId="18" xfId="52" applyNumberFormat="1" applyFont="1" applyFill="1" applyBorder="1" applyAlignment="1" applyProtection="1">
      <alignment vertical="center" wrapText="1"/>
      <protection locked="0"/>
    </xf>
    <xf numFmtId="174" fontId="39" fillId="0" borderId="19" xfId="52" applyNumberFormat="1" applyFont="1" applyFill="1" applyBorder="1" applyAlignment="1" applyProtection="1">
      <alignment vertical="center" wrapText="1"/>
      <protection locked="0"/>
    </xf>
    <xf numFmtId="3" fontId="40" fillId="0" borderId="18" xfId="52" applyNumberFormat="1" applyFont="1" applyFill="1" applyBorder="1" applyAlignment="1" applyProtection="1">
      <alignment vertical="center" wrapText="1"/>
      <protection locked="0"/>
    </xf>
    <xf numFmtId="3" fontId="40" fillId="0" borderId="19" xfId="52" applyNumberFormat="1" applyFont="1" applyFill="1" applyBorder="1" applyAlignment="1" applyProtection="1">
      <alignment vertical="center" wrapText="1"/>
      <protection locked="0"/>
    </xf>
    <xf numFmtId="10" fontId="35" fillId="0" borderId="20" xfId="52" applyNumberFormat="1" applyFont="1" applyFill="1" applyBorder="1" applyAlignment="1" applyProtection="1">
      <alignment vertical="center" wrapText="1"/>
      <protection locked="0"/>
    </xf>
    <xf numFmtId="10" fontId="35" fillId="0" borderId="21" xfId="52" applyNumberFormat="1" applyFont="1" applyFill="1" applyBorder="1" applyAlignment="1" applyProtection="1">
      <alignment vertical="center" wrapText="1"/>
      <protection locked="0"/>
    </xf>
    <xf numFmtId="174" fontId="33" fillId="0" borderId="22" xfId="52" applyNumberFormat="1" applyFont="1" applyFill="1" applyBorder="1" applyAlignment="1" applyProtection="1">
      <alignment vertical="center" wrapText="1"/>
      <protection locked="0"/>
    </xf>
    <xf numFmtId="10" fontId="35" fillId="0" borderId="23" xfId="52" applyNumberFormat="1" applyFont="1" applyFill="1" applyBorder="1" applyAlignment="1" applyProtection="1">
      <alignment vertical="center" wrapText="1"/>
      <protection locked="0"/>
    </xf>
    <xf numFmtId="10" fontId="35" fillId="0" borderId="24" xfId="52" applyNumberFormat="1" applyFont="1" applyFill="1" applyBorder="1" applyAlignment="1" applyProtection="1">
      <alignment vertical="center" wrapText="1"/>
      <protection locked="0"/>
    </xf>
    <xf numFmtId="174" fontId="33" fillId="0" borderId="25" xfId="52" applyNumberFormat="1" applyFont="1" applyFill="1" applyBorder="1" applyAlignment="1" applyProtection="1">
      <alignment vertical="center" wrapText="1"/>
      <protection locked="0"/>
    </xf>
    <xf numFmtId="10" fontId="35" fillId="0" borderId="26" xfId="52" applyNumberFormat="1" applyFont="1" applyFill="1" applyBorder="1" applyAlignment="1" applyProtection="1">
      <alignment vertical="center" wrapText="1"/>
      <protection locked="0"/>
    </xf>
    <xf numFmtId="10" fontId="35" fillId="0" borderId="27" xfId="52" applyNumberFormat="1" applyFont="1" applyFill="1" applyBorder="1" applyAlignment="1" applyProtection="1">
      <alignment vertical="center" wrapText="1"/>
      <protection locked="0"/>
    </xf>
    <xf numFmtId="174" fontId="33" fillId="0" borderId="28" xfId="52" applyNumberFormat="1" applyFont="1" applyFill="1" applyBorder="1" applyAlignment="1" applyProtection="1">
      <alignment vertical="center" wrapText="1"/>
      <protection locked="0"/>
    </xf>
    <xf numFmtId="0" fontId="11" fillId="0" borderId="29" xfId="52" applyFont="1" applyFill="1" applyBorder="1" applyAlignment="1" applyProtection="1">
      <alignment horizontal="center" vertical="top"/>
      <protection locked="0"/>
    </xf>
    <xf numFmtId="3" fontId="10" fillId="0" borderId="18" xfId="52" applyNumberFormat="1" applyFont="1" applyFill="1" applyBorder="1" applyAlignment="1" applyProtection="1">
      <alignment vertical="center" wrapText="1"/>
      <protection locked="0"/>
    </xf>
    <xf numFmtId="174" fontId="10" fillId="0" borderId="30" xfId="52" applyNumberFormat="1" applyFont="1" applyFill="1" applyBorder="1" applyAlignment="1" applyProtection="1">
      <alignment vertical="center" wrapText="1"/>
      <protection locked="0"/>
    </xf>
    <xf numFmtId="174" fontId="10" fillId="0" borderId="31" xfId="52" applyNumberFormat="1" applyFont="1" applyFill="1" applyBorder="1" applyAlignment="1" applyProtection="1">
      <alignment vertical="center" wrapText="1"/>
      <protection locked="0"/>
    </xf>
    <xf numFmtId="174" fontId="10" fillId="0" borderId="18" xfId="52" applyNumberFormat="1" applyFont="1" applyFill="1" applyBorder="1" applyAlignment="1" applyProtection="1">
      <alignment vertical="center" wrapText="1"/>
      <protection locked="0"/>
    </xf>
    <xf numFmtId="3" fontId="10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31" xfId="52" applyNumberFormat="1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 indent="1"/>
      <protection locked="0"/>
    </xf>
    <xf numFmtId="0" fontId="33" fillId="0" borderId="0" xfId="52" applyFont="1" applyFill="1" applyAlignment="1" applyProtection="1">
      <alignment horizontal="left" vertical="top" indent="1"/>
      <protection locked="0"/>
    </xf>
    <xf numFmtId="174" fontId="41" fillId="0" borderId="0" xfId="52" applyNumberFormat="1" applyFont="1" applyFill="1" applyBorder="1" applyAlignment="1" applyProtection="1">
      <alignment vertical="center" wrapText="1"/>
      <protection locked="0"/>
    </xf>
    <xf numFmtId="0" fontId="0" fillId="0" borderId="0" xfId="52" applyFill="1">
      <alignment/>
      <protection/>
    </xf>
    <xf numFmtId="3" fontId="9" fillId="0" borderId="32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3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4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3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36" xfId="52" applyNumberFormat="1" applyFont="1" applyFill="1" applyBorder="1" applyAlignment="1" applyProtection="1">
      <alignment vertical="center" wrapText="1"/>
      <protection locked="0"/>
    </xf>
    <xf numFmtId="3" fontId="35" fillId="0" borderId="23" xfId="52" applyNumberFormat="1" applyFont="1" applyFill="1" applyBorder="1" applyAlignment="1" applyProtection="1">
      <alignment vertical="center" wrapText="1"/>
      <protection locked="0"/>
    </xf>
    <xf numFmtId="3" fontId="35" fillId="0" borderId="24" xfId="52" applyNumberFormat="1" applyFont="1" applyFill="1" applyBorder="1" applyAlignment="1" applyProtection="1">
      <alignment vertical="center" wrapText="1"/>
      <protection locked="0"/>
    </xf>
    <xf numFmtId="3" fontId="35" fillId="0" borderId="25" xfId="52" applyNumberFormat="1" applyFont="1" applyFill="1" applyBorder="1" applyAlignment="1" applyProtection="1">
      <alignment vertical="center" wrapText="1"/>
      <protection locked="0"/>
    </xf>
    <xf numFmtId="3" fontId="9" fillId="0" borderId="37" xfId="52" applyNumberFormat="1" applyFont="1" applyFill="1" applyBorder="1" applyAlignment="1" applyProtection="1">
      <alignment vertical="center" wrapText="1"/>
      <protection locked="0"/>
    </xf>
    <xf numFmtId="4" fontId="3" fillId="0" borderId="17" xfId="53" applyNumberFormat="1" applyFill="1" applyBorder="1">
      <alignment/>
      <protection/>
    </xf>
    <xf numFmtId="4" fontId="3" fillId="0" borderId="18" xfId="53" applyNumberFormat="1" applyFill="1" applyBorder="1">
      <alignment/>
      <protection/>
    </xf>
    <xf numFmtId="3" fontId="9" fillId="0" borderId="38" xfId="52" applyNumberFormat="1" applyFont="1" applyFill="1" applyBorder="1" applyAlignment="1" applyProtection="1">
      <alignment vertical="center" wrapText="1"/>
      <protection locked="0"/>
    </xf>
    <xf numFmtId="3" fontId="9" fillId="0" borderId="39" xfId="52" applyNumberFormat="1" applyFont="1" applyFill="1" applyBorder="1" applyAlignment="1" applyProtection="1">
      <alignment vertical="center" wrapText="1"/>
      <protection locked="0"/>
    </xf>
    <xf numFmtId="4" fontId="0" fillId="0" borderId="0" xfId="52" applyNumberFormat="1" applyFill="1">
      <alignment/>
      <protection/>
    </xf>
    <xf numFmtId="0" fontId="12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39" fillId="0" borderId="17" xfId="52" applyNumberFormat="1" applyFont="1" applyFill="1" applyBorder="1" applyAlignment="1" applyProtection="1">
      <alignment vertical="center" wrapText="1"/>
      <protection locked="0"/>
    </xf>
    <xf numFmtId="174" fontId="43" fillId="0" borderId="19" xfId="52" applyNumberFormat="1" applyFont="1" applyFill="1" applyBorder="1" applyAlignment="1" applyProtection="1">
      <alignment vertical="center" wrapText="1"/>
      <protection locked="0"/>
    </xf>
    <xf numFmtId="174" fontId="39" fillId="0" borderId="19" xfId="52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52" applyFont="1" applyFill="1" applyBorder="1" applyAlignment="1" applyProtection="1">
      <alignment horizontal="center"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11" fillId="0" borderId="40" xfId="52" applyFont="1" applyFill="1" applyBorder="1" applyAlignment="1" applyProtection="1">
      <alignment horizontal="center" vertical="top"/>
      <protection locked="0"/>
    </xf>
    <xf numFmtId="0" fontId="11" fillId="0" borderId="41" xfId="52" applyFont="1" applyFill="1" applyBorder="1" applyAlignment="1" applyProtection="1">
      <alignment horizontal="center" vertical="top"/>
      <protection locked="0"/>
    </xf>
    <xf numFmtId="0" fontId="11" fillId="0" borderId="42" xfId="52" applyFont="1" applyFill="1" applyBorder="1" applyAlignment="1" applyProtection="1">
      <alignment horizontal="center" vertical="top"/>
      <protection locked="0"/>
    </xf>
    <xf numFmtId="0" fontId="13" fillId="0" borderId="43" xfId="52" applyFont="1" applyFill="1" applyBorder="1" applyAlignment="1" applyProtection="1">
      <alignment horizontal="center" vertical="center"/>
      <protection locked="0"/>
    </xf>
    <xf numFmtId="0" fontId="13" fillId="0" borderId="41" xfId="52" applyFont="1" applyFill="1" applyBorder="1" applyAlignment="1" applyProtection="1">
      <alignment horizontal="center" vertical="center"/>
      <protection locked="0"/>
    </xf>
    <xf numFmtId="0" fontId="13" fillId="0" borderId="42" xfId="52" applyFont="1" applyFill="1" applyBorder="1" applyAlignment="1" applyProtection="1">
      <alignment horizontal="center" vertical="center"/>
      <protection locked="0"/>
    </xf>
    <xf numFmtId="0" fontId="11" fillId="0" borderId="0" xfId="52" applyFont="1" applyFill="1" applyAlignment="1">
      <alignment horizontal="center"/>
      <protection/>
    </xf>
    <xf numFmtId="0" fontId="11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619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49</xdr:row>
      <xdr:rowOff>0</xdr:rowOff>
    </xdr:from>
    <xdr:to>
      <xdr:col>1</xdr:col>
      <xdr:colOff>0</xdr:colOff>
      <xdr:row>50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1001375"/>
          <a:ext cx="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3"/>
  <sheetViews>
    <sheetView tabSelected="1" zoomScale="80" zoomScaleNormal="80" zoomScalePageLayoutView="0" workbookViewId="0" topLeftCell="L1">
      <pane xSplit="1" ySplit="8" topLeftCell="U9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U25" sqref="U25"/>
    </sheetView>
  </sheetViews>
  <sheetFormatPr defaultColWidth="9.140625" defaultRowHeight="12.75"/>
  <cols>
    <col min="1" max="10" width="0" style="51" hidden="1" customWidth="1"/>
    <col min="11" max="11" width="4.7109375" style="51" hidden="1" customWidth="1"/>
    <col min="12" max="12" width="50.421875" style="51" customWidth="1"/>
    <col min="13" max="13" width="21.421875" style="51" customWidth="1"/>
    <col min="14" max="14" width="21.8515625" style="51" customWidth="1"/>
    <col min="15" max="15" width="19.28125" style="51" customWidth="1"/>
    <col min="16" max="16" width="25.140625" style="51" customWidth="1"/>
    <col min="17" max="17" width="22.8515625" style="51" customWidth="1"/>
    <col min="18" max="18" width="18.57421875" style="51" customWidth="1"/>
    <col min="19" max="19" width="20.57421875" style="51" customWidth="1"/>
    <col min="20" max="20" width="16.8515625" style="51" customWidth="1"/>
    <col min="21" max="21" width="22.00390625" style="51" customWidth="1"/>
    <col min="22" max="22" width="19.00390625" style="51" customWidth="1"/>
    <col min="23" max="23" width="21.140625" style="51" customWidth="1"/>
    <col min="24" max="24" width="19.00390625" style="51" customWidth="1"/>
    <col min="25" max="25" width="22.28125" style="51" customWidth="1"/>
    <col min="26" max="30" width="0" style="51" hidden="1" customWidth="1"/>
    <col min="31" max="31" width="17.140625" style="51" hidden="1" customWidth="1"/>
    <col min="32" max="32" width="17.00390625" style="51" hidden="1" customWidth="1"/>
    <col min="33" max="16384" width="9.140625" style="5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5" ht="18">
      <c r="A3" s="2"/>
      <c r="B3" s="2"/>
      <c r="C3" s="2"/>
      <c r="D3" s="2"/>
      <c r="E3" s="2"/>
      <c r="F3" s="2"/>
      <c r="G3" s="2"/>
      <c r="H3" s="2"/>
      <c r="I3" s="2"/>
      <c r="J3" s="2"/>
      <c r="K3" s="71" t="s">
        <v>20</v>
      </c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</row>
    <row r="4" spans="1:25" ht="15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72" t="s">
        <v>58</v>
      </c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</row>
    <row r="5" spans="1:30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7" t="s">
        <v>18</v>
      </c>
      <c r="Z5" s="1"/>
      <c r="AA5" s="6"/>
      <c r="AB5" s="6"/>
      <c r="AC5" s="6"/>
      <c r="AD5" s="6"/>
    </row>
    <row r="6" spans="1:30" ht="16.5" thickBot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8"/>
      <c r="M6" s="73" t="s">
        <v>7</v>
      </c>
      <c r="N6" s="74"/>
      <c r="O6" s="74"/>
      <c r="P6" s="74"/>
      <c r="Q6" s="75"/>
      <c r="R6" s="73" t="s">
        <v>8</v>
      </c>
      <c r="S6" s="74"/>
      <c r="T6" s="74"/>
      <c r="U6" s="74"/>
      <c r="V6" s="75"/>
      <c r="W6" s="76" t="s">
        <v>9</v>
      </c>
      <c r="X6" s="77"/>
      <c r="Y6" s="78"/>
      <c r="Z6" s="1"/>
      <c r="AA6" s="6"/>
      <c r="AB6" s="6"/>
      <c r="AC6" s="6"/>
      <c r="AD6" s="9"/>
    </row>
    <row r="7" spans="1:30" ht="90">
      <c r="A7" s="1"/>
      <c r="B7" s="1"/>
      <c r="C7" s="1"/>
      <c r="D7" s="1"/>
      <c r="E7" s="1"/>
      <c r="F7" s="1"/>
      <c r="G7" s="1"/>
      <c r="H7" s="1"/>
      <c r="I7" s="1"/>
      <c r="J7" s="1">
        <v>-2</v>
      </c>
      <c r="K7" s="52" t="s">
        <v>0</v>
      </c>
      <c r="L7" s="10" t="s">
        <v>1</v>
      </c>
      <c r="M7" s="11" t="s">
        <v>2</v>
      </c>
      <c r="N7" s="12" t="s">
        <v>3</v>
      </c>
      <c r="O7" s="12" t="s">
        <v>4</v>
      </c>
      <c r="P7" s="12" t="s">
        <v>5</v>
      </c>
      <c r="Q7" s="13" t="s">
        <v>19</v>
      </c>
      <c r="R7" s="11" t="s">
        <v>2</v>
      </c>
      <c r="S7" s="12" t="s">
        <v>3</v>
      </c>
      <c r="T7" s="12" t="s">
        <v>4</v>
      </c>
      <c r="U7" s="12" t="s">
        <v>5</v>
      </c>
      <c r="V7" s="13" t="s">
        <v>55</v>
      </c>
      <c r="W7" s="14" t="s">
        <v>2</v>
      </c>
      <c r="X7" s="14" t="s">
        <v>3</v>
      </c>
      <c r="Y7" s="15" t="s">
        <v>5</v>
      </c>
      <c r="Z7" s="53" t="s">
        <v>2</v>
      </c>
      <c r="AA7" s="54" t="s">
        <v>6</v>
      </c>
      <c r="AB7" s="54" t="s">
        <v>3</v>
      </c>
      <c r="AC7" s="55" t="s">
        <v>5</v>
      </c>
      <c r="AD7" s="6"/>
    </row>
    <row r="8" spans="1:30" ht="15">
      <c r="A8" s="6"/>
      <c r="B8" s="6"/>
      <c r="C8" s="6"/>
      <c r="D8" s="6"/>
      <c r="E8" s="6"/>
      <c r="F8" s="6"/>
      <c r="G8" s="6"/>
      <c r="H8" s="6"/>
      <c r="I8" s="1"/>
      <c r="J8" s="1"/>
      <c r="K8" s="56"/>
      <c r="L8" s="16">
        <v>1</v>
      </c>
      <c r="M8" s="16">
        <v>2</v>
      </c>
      <c r="N8" s="17">
        <v>3</v>
      </c>
      <c r="O8" s="17">
        <v>4</v>
      </c>
      <c r="P8" s="17">
        <v>5</v>
      </c>
      <c r="Q8" s="18">
        <v>6</v>
      </c>
      <c r="R8" s="16">
        <v>7</v>
      </c>
      <c r="S8" s="17">
        <v>8</v>
      </c>
      <c r="T8" s="17">
        <v>9</v>
      </c>
      <c r="U8" s="17">
        <v>10</v>
      </c>
      <c r="V8" s="18">
        <v>11</v>
      </c>
      <c r="W8" s="19">
        <v>12</v>
      </c>
      <c r="X8" s="19">
        <v>13</v>
      </c>
      <c r="Y8" s="20">
        <v>14</v>
      </c>
      <c r="Z8" s="57"/>
      <c r="AA8" s="58"/>
      <c r="AB8" s="58"/>
      <c r="AC8" s="59"/>
      <c r="AD8" s="6"/>
    </row>
    <row r="9" spans="1:30" ht="12.75">
      <c r="A9" s="6"/>
      <c r="B9" s="6"/>
      <c r="C9" s="6"/>
      <c r="D9" s="6"/>
      <c r="E9" s="6"/>
      <c r="F9" s="6"/>
      <c r="G9" s="6"/>
      <c r="H9" s="6"/>
      <c r="I9" s="1"/>
      <c r="J9" s="1">
        <v>0</v>
      </c>
      <c r="K9" s="56"/>
      <c r="L9" s="21"/>
      <c r="M9" s="21"/>
      <c r="N9" s="22"/>
      <c r="O9" s="22"/>
      <c r="P9" s="22"/>
      <c r="Q9" s="23"/>
      <c r="R9" s="21"/>
      <c r="S9" s="22"/>
      <c r="T9" s="22"/>
      <c r="U9" s="22"/>
      <c r="V9" s="23"/>
      <c r="W9" s="24"/>
      <c r="X9" s="24"/>
      <c r="Y9" s="25"/>
      <c r="Z9" s="57"/>
      <c r="AA9" s="58"/>
      <c r="AB9" s="58"/>
      <c r="AC9" s="59"/>
      <c r="AD9" s="6"/>
    </row>
    <row r="10" spans="1:32" ht="16.5">
      <c r="A10" s="6"/>
      <c r="B10" s="6"/>
      <c r="C10" s="6"/>
      <c r="D10" s="6"/>
      <c r="E10" s="6"/>
      <c r="F10" s="6"/>
      <c r="G10" s="6"/>
      <c r="H10" s="6"/>
      <c r="I10" s="1"/>
      <c r="J10" s="1">
        <v>2</v>
      </c>
      <c r="K10" s="63">
        <v>16</v>
      </c>
      <c r="L10" s="26" t="s">
        <v>10</v>
      </c>
      <c r="M10" s="27">
        <v>10514229.5</v>
      </c>
      <c r="N10" s="27">
        <v>627548.8839199999</v>
      </c>
      <c r="O10" s="28">
        <f aca="true" t="shared" si="0" ref="O10:O50">N10/M10*100</f>
        <v>5.968567491512335</v>
      </c>
      <c r="P10" s="27">
        <v>720720.06262</v>
      </c>
      <c r="Q10" s="29">
        <f>N10/P10*100</f>
        <v>87.07248715107234</v>
      </c>
      <c r="R10" s="68">
        <v>11347442</v>
      </c>
      <c r="S10" s="27">
        <v>223923.54999</v>
      </c>
      <c r="T10" s="28">
        <f aca="true" t="shared" si="1" ref="T10:T50">S10/R10*100</f>
        <v>1.9733394538610554</v>
      </c>
      <c r="U10" s="27">
        <v>350234.0581</v>
      </c>
      <c r="V10" s="29">
        <f>S10/U10*100</f>
        <v>63.93540114424411</v>
      </c>
      <c r="W10" s="30">
        <f>M10-R10</f>
        <v>-833212.5</v>
      </c>
      <c r="X10" s="30">
        <f aca="true" t="shared" si="2" ref="X10:X50">N10-S10</f>
        <v>403625.33392999996</v>
      </c>
      <c r="Y10" s="31">
        <f aca="true" t="shared" si="3" ref="Y10:Y49">P10-U10</f>
        <v>370486.00451999996</v>
      </c>
      <c r="Z10" s="32">
        <v>0.04077711047735438</v>
      </c>
      <c r="AA10" s="33">
        <v>0.07334219344112561</v>
      </c>
      <c r="AB10" s="33">
        <v>-0.8576123716692488</v>
      </c>
      <c r="AC10" s="34">
        <v>-1.1235520781936514</v>
      </c>
      <c r="AD10" s="6"/>
      <c r="AE10" s="61">
        <v>-32154590.13</v>
      </c>
      <c r="AF10" s="62">
        <v>8611904.55</v>
      </c>
    </row>
    <row r="11" spans="1:32" ht="16.5">
      <c r="A11" s="6"/>
      <c r="B11" s="6"/>
      <c r="C11" s="6"/>
      <c r="D11" s="6"/>
      <c r="E11" s="6"/>
      <c r="F11" s="6"/>
      <c r="G11" s="6"/>
      <c r="H11" s="6"/>
      <c r="I11" s="1"/>
      <c r="J11" s="1">
        <v>3</v>
      </c>
      <c r="K11" s="63">
        <v>31</v>
      </c>
      <c r="L11" s="26" t="s">
        <v>11</v>
      </c>
      <c r="M11" s="27">
        <v>1232698.1565699999</v>
      </c>
      <c r="N11" s="27">
        <v>59962.23192</v>
      </c>
      <c r="O11" s="28">
        <f t="shared" si="0"/>
        <v>4.864307746419104</v>
      </c>
      <c r="P11" s="27">
        <v>79955.8753</v>
      </c>
      <c r="Q11" s="29">
        <f>N11/P11*100</f>
        <v>74.99415358160678</v>
      </c>
      <c r="R11" s="68">
        <v>1284467.45657</v>
      </c>
      <c r="S11" s="27">
        <v>47023.50726</v>
      </c>
      <c r="T11" s="28">
        <f t="shared" si="1"/>
        <v>3.6609341108236437</v>
      </c>
      <c r="U11" s="27">
        <v>73529.39634</v>
      </c>
      <c r="V11" s="29">
        <f>S11/U11*100</f>
        <v>63.95198328919124</v>
      </c>
      <c r="W11" s="30">
        <f>M11-R11</f>
        <v>-51769.30000000005</v>
      </c>
      <c r="X11" s="30">
        <f t="shared" si="2"/>
        <v>12938.72466</v>
      </c>
      <c r="Y11" s="31">
        <f t="shared" si="3"/>
        <v>6426.478959999993</v>
      </c>
      <c r="Z11" s="32">
        <v>0.046659512208128084</v>
      </c>
      <c r="AA11" s="33">
        <v>0.08078802952225422</v>
      </c>
      <c r="AB11" s="33">
        <v>-1.3064628840107064</v>
      </c>
      <c r="AC11" s="34">
        <v>-1.1863370547581074</v>
      </c>
      <c r="AD11" s="6"/>
      <c r="AE11" s="61">
        <v>-23525100</v>
      </c>
      <c r="AF11" s="62">
        <v>33760799.79</v>
      </c>
    </row>
    <row r="12" spans="1:32" ht="16.5">
      <c r="A12" s="6"/>
      <c r="B12" s="6"/>
      <c r="C12" s="6"/>
      <c r="D12" s="6"/>
      <c r="E12" s="6"/>
      <c r="F12" s="6"/>
      <c r="G12" s="6"/>
      <c r="H12" s="6"/>
      <c r="I12" s="1"/>
      <c r="J12" s="1">
        <v>4</v>
      </c>
      <c r="K12" s="63">
        <v>2</v>
      </c>
      <c r="L12" s="26" t="s">
        <v>23</v>
      </c>
      <c r="M12" s="27">
        <v>2121115</v>
      </c>
      <c r="N12" s="27">
        <v>116858.84087</v>
      </c>
      <c r="O12" s="28">
        <f t="shared" si="0"/>
        <v>5.509311888794337</v>
      </c>
      <c r="P12" s="27">
        <v>124232.43556999999</v>
      </c>
      <c r="Q12" s="29">
        <f>N12/P12*100</f>
        <v>94.06467830549352</v>
      </c>
      <c r="R12" s="68">
        <v>2155969.49059</v>
      </c>
      <c r="S12" s="27">
        <v>83281.56321</v>
      </c>
      <c r="T12" s="28">
        <f t="shared" si="1"/>
        <v>3.8628358876826807</v>
      </c>
      <c r="U12" s="27">
        <v>116904.85562999999</v>
      </c>
      <c r="V12" s="29">
        <f>S12/U12*100</f>
        <v>71.23875459337926</v>
      </c>
      <c r="W12" s="30">
        <f>M12-R12</f>
        <v>-34854.49059000006</v>
      </c>
      <c r="X12" s="30">
        <f t="shared" si="2"/>
        <v>33577.27766000001</v>
      </c>
      <c r="Y12" s="31">
        <f t="shared" si="3"/>
        <v>7327.579939999996</v>
      </c>
      <c r="Z12" s="32">
        <v>0.05264114157869501</v>
      </c>
      <c r="AA12" s="33">
        <v>0.08801779244764033</v>
      </c>
      <c r="AB12" s="33">
        <v>-0.7809643293817446</v>
      </c>
      <c r="AC12" s="34">
        <v>-0.9574920297555791</v>
      </c>
      <c r="AD12" s="6"/>
      <c r="AE12" s="61">
        <v>-156394000</v>
      </c>
      <c r="AF12" s="62">
        <v>261175207.41</v>
      </c>
    </row>
    <row r="13" spans="1:32" ht="16.5">
      <c r="A13" s="6"/>
      <c r="B13" s="6"/>
      <c r="C13" s="6"/>
      <c r="D13" s="6"/>
      <c r="E13" s="6"/>
      <c r="F13" s="6"/>
      <c r="G13" s="6"/>
      <c r="H13" s="6"/>
      <c r="I13" s="1"/>
      <c r="J13" s="1">
        <v>5</v>
      </c>
      <c r="K13" s="63">
        <v>3</v>
      </c>
      <c r="L13" s="26" t="s">
        <v>24</v>
      </c>
      <c r="M13" s="27">
        <v>816251.46972</v>
      </c>
      <c r="N13" s="27">
        <v>40390.54147</v>
      </c>
      <c r="O13" s="28">
        <f t="shared" si="0"/>
        <v>4.948296323908026</v>
      </c>
      <c r="P13" s="27">
        <v>51881.94086</v>
      </c>
      <c r="Q13" s="29">
        <f>N13/P13*100</f>
        <v>77.85086833777328</v>
      </c>
      <c r="R13" s="68">
        <v>873088.80123</v>
      </c>
      <c r="S13" s="27">
        <v>20399.72515</v>
      </c>
      <c r="T13" s="28">
        <f t="shared" si="1"/>
        <v>2.3365006081009216</v>
      </c>
      <c r="U13" s="27">
        <v>12716.991</v>
      </c>
      <c r="V13" s="29">
        <f>S13/U13*100</f>
        <v>160.41314450879142</v>
      </c>
      <c r="W13" s="30">
        <f>M13-R13</f>
        <v>-56837.33150999993</v>
      </c>
      <c r="X13" s="30">
        <f t="shared" si="2"/>
        <v>19990.816319999998</v>
      </c>
      <c r="Y13" s="31">
        <f t="shared" si="3"/>
        <v>39164.94986</v>
      </c>
      <c r="Z13" s="32">
        <v>0.05305699273247036</v>
      </c>
      <c r="AA13" s="33">
        <v>0.09998672155092285</v>
      </c>
      <c r="AB13" s="33">
        <v>-4.928972390007813</v>
      </c>
      <c r="AC13" s="34">
        <v>-1.2989623865110247</v>
      </c>
      <c r="AD13" s="6"/>
      <c r="AE13" s="61">
        <v>-16626000.81</v>
      </c>
      <c r="AF13" s="62">
        <v>32816853.4</v>
      </c>
    </row>
    <row r="14" spans="1:32" ht="16.5">
      <c r="A14" s="6"/>
      <c r="B14" s="6"/>
      <c r="C14" s="6"/>
      <c r="D14" s="6"/>
      <c r="E14" s="6"/>
      <c r="F14" s="6"/>
      <c r="G14" s="6"/>
      <c r="H14" s="6"/>
      <c r="I14" s="1"/>
      <c r="J14" s="1">
        <v>6</v>
      </c>
      <c r="K14" s="63">
        <v>32</v>
      </c>
      <c r="L14" s="26" t="s">
        <v>26</v>
      </c>
      <c r="M14" s="27">
        <v>796973</v>
      </c>
      <c r="N14" s="27">
        <v>51024.075549999994</v>
      </c>
      <c r="O14" s="28">
        <f t="shared" si="0"/>
        <v>6.402233896254954</v>
      </c>
      <c r="P14" s="27">
        <v>44667.19323</v>
      </c>
      <c r="Q14" s="29">
        <f>N14/P14*100</f>
        <v>114.23165831635578</v>
      </c>
      <c r="R14" s="68">
        <v>957282.1523600001</v>
      </c>
      <c r="S14" s="27">
        <v>30249.86538</v>
      </c>
      <c r="T14" s="28">
        <f t="shared" si="1"/>
        <v>3.1599738181083405</v>
      </c>
      <c r="U14" s="27">
        <v>17601.06209</v>
      </c>
      <c r="V14" s="29">
        <f>S14/U14*100</f>
        <v>171.8638638130047</v>
      </c>
      <c r="W14" s="30">
        <f>M14-R14</f>
        <v>-160309.15236000007</v>
      </c>
      <c r="X14" s="30">
        <f t="shared" si="2"/>
        <v>20774.210169999995</v>
      </c>
      <c r="Y14" s="31">
        <f t="shared" si="3"/>
        <v>27066.131139999998</v>
      </c>
      <c r="Z14" s="32">
        <v>0.049568551283218514</v>
      </c>
      <c r="AA14" s="33">
        <v>0.09525568375112994</v>
      </c>
      <c r="AB14" s="33">
        <v>-5.384875528323849</v>
      </c>
      <c r="AC14" s="34">
        <v>-1.7695113056163385</v>
      </c>
      <c r="AD14" s="6"/>
      <c r="AE14" s="61">
        <v>-5631000</v>
      </c>
      <c r="AF14" s="62">
        <v>12269215.19</v>
      </c>
    </row>
    <row r="15" spans="1:32" ht="16.5">
      <c r="A15" s="6"/>
      <c r="B15" s="6"/>
      <c r="C15" s="6"/>
      <c r="D15" s="6"/>
      <c r="E15" s="6"/>
      <c r="F15" s="6"/>
      <c r="G15" s="6"/>
      <c r="H15" s="6"/>
      <c r="I15" s="1"/>
      <c r="J15" s="1">
        <v>10</v>
      </c>
      <c r="K15" s="63">
        <v>18</v>
      </c>
      <c r="L15" s="26" t="s">
        <v>28</v>
      </c>
      <c r="M15" s="27">
        <v>840476.76697</v>
      </c>
      <c r="N15" s="27">
        <v>60404.163369999995</v>
      </c>
      <c r="O15" s="28">
        <f aca="true" t="shared" si="4" ref="O15:O24">N15/M15*100</f>
        <v>7.1868926951738175</v>
      </c>
      <c r="P15" s="27">
        <v>57850.86223</v>
      </c>
      <c r="Q15" s="29">
        <f aca="true" t="shared" si="5" ref="Q15:Q24">N15/P15*100</f>
        <v>104.41359219478655</v>
      </c>
      <c r="R15" s="68">
        <v>852352.55352</v>
      </c>
      <c r="S15" s="27">
        <v>46700.39775</v>
      </c>
      <c r="T15" s="28">
        <f aca="true" t="shared" si="6" ref="T15:T24">S15/R15*100</f>
        <v>5.479000157521579</v>
      </c>
      <c r="U15" s="27">
        <v>16448.63269</v>
      </c>
      <c r="V15" s="29">
        <f aca="true" t="shared" si="7" ref="V15:V24">S15/U15*100</f>
        <v>283.9165943464204</v>
      </c>
      <c r="W15" s="30">
        <f aca="true" t="shared" si="8" ref="W15:W24">M15-R15</f>
        <v>-11875.78654999996</v>
      </c>
      <c r="X15" s="30">
        <f aca="true" t="shared" si="9" ref="X15:X24">N15-S15</f>
        <v>13703.765619999998</v>
      </c>
      <c r="Y15" s="31">
        <f aca="true" t="shared" si="10" ref="Y15:Y24">P15-U15</f>
        <v>41402.22954</v>
      </c>
      <c r="Z15" s="32">
        <v>0.04860619573455789</v>
      </c>
      <c r="AA15" s="33">
        <v>0.08714529444458431</v>
      </c>
      <c r="AB15" s="33">
        <v>-17.246020336017715</v>
      </c>
      <c r="AC15" s="34">
        <v>-0.9037758830694276</v>
      </c>
      <c r="AD15" s="6"/>
      <c r="AE15" s="61">
        <v>-3807293.57</v>
      </c>
      <c r="AF15" s="62">
        <v>8960428.83</v>
      </c>
    </row>
    <row r="16" spans="1:32" ht="16.5">
      <c r="A16" s="6"/>
      <c r="B16" s="6"/>
      <c r="C16" s="6"/>
      <c r="D16" s="6"/>
      <c r="E16" s="6"/>
      <c r="F16" s="6"/>
      <c r="G16" s="6"/>
      <c r="H16" s="6"/>
      <c r="I16" s="1"/>
      <c r="J16" s="1">
        <v>1</v>
      </c>
      <c r="K16" s="60">
        <v>1</v>
      </c>
      <c r="L16" s="26" t="s">
        <v>29</v>
      </c>
      <c r="M16" s="27">
        <v>1330000.7</v>
      </c>
      <c r="N16" s="27">
        <v>67770.27835</v>
      </c>
      <c r="O16" s="28">
        <f t="shared" si="4"/>
        <v>5.095506968530167</v>
      </c>
      <c r="P16" s="27">
        <v>76784.7332</v>
      </c>
      <c r="Q16" s="29">
        <f t="shared" si="5"/>
        <v>88.26009484656254</v>
      </c>
      <c r="R16" s="68">
        <v>1339660.10946</v>
      </c>
      <c r="S16" s="27">
        <v>47991.75143</v>
      </c>
      <c r="T16" s="28">
        <f t="shared" si="6"/>
        <v>3.58238265744472</v>
      </c>
      <c r="U16" s="27">
        <v>88208.9261</v>
      </c>
      <c r="V16" s="29">
        <f t="shared" si="7"/>
        <v>54.406910447581105</v>
      </c>
      <c r="W16" s="30">
        <f t="shared" si="8"/>
        <v>-9659.409459999995</v>
      </c>
      <c r="X16" s="30">
        <f t="shared" si="9"/>
        <v>19778.526919999997</v>
      </c>
      <c r="Y16" s="31">
        <f t="shared" si="10"/>
        <v>-11424.192899999995</v>
      </c>
      <c r="Z16" s="32"/>
      <c r="AA16" s="33"/>
      <c r="AB16" s="33"/>
      <c r="AC16" s="34"/>
      <c r="AD16" s="6"/>
      <c r="AE16" s="61">
        <v>-20084000</v>
      </c>
      <c r="AF16" s="62">
        <v>13085172.12</v>
      </c>
    </row>
    <row r="17" spans="1:32" ht="16.5">
      <c r="A17" s="6"/>
      <c r="B17" s="6"/>
      <c r="C17" s="6"/>
      <c r="D17" s="6"/>
      <c r="E17" s="6"/>
      <c r="F17" s="6"/>
      <c r="G17" s="6"/>
      <c r="H17" s="6"/>
      <c r="I17" s="1"/>
      <c r="J17" s="1">
        <v>17</v>
      </c>
      <c r="K17" s="63">
        <v>20</v>
      </c>
      <c r="L17" s="26" t="s">
        <v>22</v>
      </c>
      <c r="M17" s="27">
        <v>485026.904</v>
      </c>
      <c r="N17" s="27">
        <v>20583.6028</v>
      </c>
      <c r="O17" s="28">
        <f t="shared" si="4"/>
        <v>4.243806401304288</v>
      </c>
      <c r="P17" s="27">
        <v>33667.900409999995</v>
      </c>
      <c r="Q17" s="29">
        <f t="shared" si="5"/>
        <v>61.137173834238524</v>
      </c>
      <c r="R17" s="68">
        <v>484997.717</v>
      </c>
      <c r="S17" s="27">
        <v>8459.40812</v>
      </c>
      <c r="T17" s="28">
        <f t="shared" si="6"/>
        <v>1.7442160701964706</v>
      </c>
      <c r="U17" s="27">
        <v>9282.05576</v>
      </c>
      <c r="V17" s="29">
        <f t="shared" si="7"/>
        <v>91.13722583368752</v>
      </c>
      <c r="W17" s="30">
        <f t="shared" si="8"/>
        <v>29.18699999997625</v>
      </c>
      <c r="X17" s="30">
        <f t="shared" si="9"/>
        <v>12124.19468</v>
      </c>
      <c r="Y17" s="31">
        <f t="shared" si="10"/>
        <v>24385.844649999995</v>
      </c>
      <c r="Z17" s="32">
        <v>0.13957391820972345</v>
      </c>
      <c r="AA17" s="33">
        <v>0.2368926520534707</v>
      </c>
      <c r="AB17" s="33">
        <v>-3.4826414625722295</v>
      </c>
      <c r="AC17" s="34">
        <v>-1.1295938104448742</v>
      </c>
      <c r="AD17" s="6"/>
      <c r="AE17" s="61">
        <v>-11215236</v>
      </c>
      <c r="AF17" s="62">
        <v>9986027.35</v>
      </c>
    </row>
    <row r="18" spans="1:32" ht="16.5">
      <c r="A18" s="6"/>
      <c r="B18" s="6"/>
      <c r="C18" s="6"/>
      <c r="D18" s="6"/>
      <c r="E18" s="6"/>
      <c r="F18" s="6"/>
      <c r="G18" s="6"/>
      <c r="H18" s="6"/>
      <c r="I18" s="1"/>
      <c r="J18" s="1">
        <v>22</v>
      </c>
      <c r="K18" s="63">
        <v>8</v>
      </c>
      <c r="L18" s="26" t="s">
        <v>49</v>
      </c>
      <c r="M18" s="27">
        <v>1148098.85656</v>
      </c>
      <c r="N18" s="27">
        <v>35884.09206</v>
      </c>
      <c r="O18" s="28">
        <f>N18/M18*100</f>
        <v>3.125522846309419</v>
      </c>
      <c r="P18" s="27">
        <v>79456.18747</v>
      </c>
      <c r="Q18" s="29">
        <f>N18/P18*100</f>
        <v>45.16211160213122</v>
      </c>
      <c r="R18" s="68">
        <v>1169124.32676</v>
      </c>
      <c r="S18" s="27">
        <v>22584.49414</v>
      </c>
      <c r="T18" s="28">
        <f>S18/R18*100</f>
        <v>1.9317444366749699</v>
      </c>
      <c r="U18" s="27">
        <v>24002.73846</v>
      </c>
      <c r="V18" s="29">
        <f>S18/U18*100</f>
        <v>94.09132286149986</v>
      </c>
      <c r="W18" s="30">
        <f>M18-R18</f>
        <v>-21025.470200000098</v>
      </c>
      <c r="X18" s="30">
        <f>N18-S18</f>
        <v>13299.597920000004</v>
      </c>
      <c r="Y18" s="31">
        <f>P18-U18</f>
        <v>55453.449010000004</v>
      </c>
      <c r="Z18" s="32">
        <v>0.04482958977807662</v>
      </c>
      <c r="AA18" s="33">
        <v>0.07779996109706276</v>
      </c>
      <c r="AB18" s="33">
        <v>-3.053170838287878</v>
      </c>
      <c r="AC18" s="34">
        <v>-4.995951417004049</v>
      </c>
      <c r="AD18" s="6"/>
      <c r="AE18" s="61">
        <v>-14212295.09</v>
      </c>
      <c r="AF18" s="62">
        <v>-3979766.26</v>
      </c>
    </row>
    <row r="19" spans="1:32" ht="16.5">
      <c r="A19" s="6"/>
      <c r="B19" s="6"/>
      <c r="C19" s="6"/>
      <c r="D19" s="6"/>
      <c r="E19" s="6"/>
      <c r="F19" s="6"/>
      <c r="G19" s="6"/>
      <c r="H19" s="6"/>
      <c r="I19" s="1"/>
      <c r="J19" s="1">
        <v>23</v>
      </c>
      <c r="K19" s="63">
        <v>24</v>
      </c>
      <c r="L19" s="26" t="s">
        <v>39</v>
      </c>
      <c r="M19" s="27">
        <v>290875.3</v>
      </c>
      <c r="N19" s="27">
        <v>7044.88854</v>
      </c>
      <c r="O19" s="28">
        <f t="shared" si="4"/>
        <v>2.421961761620873</v>
      </c>
      <c r="P19" s="27">
        <v>-32794.790219999995</v>
      </c>
      <c r="Q19" s="69">
        <f t="shared" si="5"/>
        <v>-21.481730764978806</v>
      </c>
      <c r="R19" s="68">
        <v>321946.1</v>
      </c>
      <c r="S19" s="27">
        <v>10738.62542</v>
      </c>
      <c r="T19" s="28">
        <f t="shared" si="6"/>
        <v>3.335535178093476</v>
      </c>
      <c r="U19" s="27">
        <v>0</v>
      </c>
      <c r="V19" s="69" t="e">
        <f t="shared" si="7"/>
        <v>#DIV/0!</v>
      </c>
      <c r="W19" s="30">
        <f t="shared" si="8"/>
        <v>-31070.79999999999</v>
      </c>
      <c r="X19" s="30">
        <f t="shared" si="9"/>
        <v>-3693.7368800000004</v>
      </c>
      <c r="Y19" s="31">
        <f t="shared" si="10"/>
        <v>-32794.790219999995</v>
      </c>
      <c r="Z19" s="32">
        <v>0.04411640647726169</v>
      </c>
      <c r="AA19" s="33">
        <v>0.07559558029409347</v>
      </c>
      <c r="AB19" s="33">
        <v>-10.02289817969905</v>
      </c>
      <c r="AC19" s="34">
        <v>-2.823170731707317</v>
      </c>
      <c r="AD19" s="6"/>
      <c r="AE19" s="61">
        <v>-4218026.19</v>
      </c>
      <c r="AF19" s="62">
        <v>1247952.13</v>
      </c>
    </row>
    <row r="20" spans="1:32" ht="16.5">
      <c r="A20" s="6"/>
      <c r="B20" s="6"/>
      <c r="C20" s="6"/>
      <c r="D20" s="6"/>
      <c r="E20" s="6"/>
      <c r="F20" s="6"/>
      <c r="G20" s="6"/>
      <c r="H20" s="6"/>
      <c r="I20" s="1"/>
      <c r="J20" s="1">
        <v>24</v>
      </c>
      <c r="K20" s="63">
        <v>9</v>
      </c>
      <c r="L20" s="26" t="s">
        <v>53</v>
      </c>
      <c r="M20" s="27">
        <v>1122142.585</v>
      </c>
      <c r="N20" s="27">
        <v>58388.02474</v>
      </c>
      <c r="O20" s="28">
        <f>N20/M20*100</f>
        <v>5.203262537264817</v>
      </c>
      <c r="P20" s="27">
        <v>77003.78881</v>
      </c>
      <c r="Q20" s="29">
        <f>N20/P20*100</f>
        <v>75.82487257096824</v>
      </c>
      <c r="R20" s="68">
        <v>1156646.185</v>
      </c>
      <c r="S20" s="27">
        <v>27012.774390000002</v>
      </c>
      <c r="T20" s="28">
        <f>S20/R20*100</f>
        <v>2.3354397170298022</v>
      </c>
      <c r="U20" s="27">
        <v>26526.79565</v>
      </c>
      <c r="V20" s="29">
        <f>S20/U20*100</f>
        <v>101.8320295689389</v>
      </c>
      <c r="W20" s="30">
        <f>M20-R20</f>
        <v>-34503.60000000009</v>
      </c>
      <c r="X20" s="30">
        <f>N20-S20</f>
        <v>31375.25035</v>
      </c>
      <c r="Y20" s="31">
        <f>P20-U20</f>
        <v>50476.99316</v>
      </c>
      <c r="Z20" s="32">
        <v>0.047786927431806486</v>
      </c>
      <c r="AA20" s="33">
        <v>0.08625174175568974</v>
      </c>
      <c r="AB20" s="33">
        <v>-9.184901747904876</v>
      </c>
      <c r="AC20" s="34">
        <v>-6.8962765957446805</v>
      </c>
      <c r="AD20" s="6"/>
      <c r="AE20" s="61">
        <v>-14086675.34</v>
      </c>
      <c r="AF20" s="62">
        <v>9027493.16</v>
      </c>
    </row>
    <row r="21" spans="1:32" ht="16.5">
      <c r="A21" s="6"/>
      <c r="B21" s="6"/>
      <c r="C21" s="6"/>
      <c r="D21" s="6"/>
      <c r="E21" s="6"/>
      <c r="F21" s="6"/>
      <c r="G21" s="6"/>
      <c r="H21" s="6"/>
      <c r="I21" s="1"/>
      <c r="J21" s="1">
        <v>27</v>
      </c>
      <c r="K21" s="63">
        <v>37</v>
      </c>
      <c r="L21" s="26" t="s">
        <v>40</v>
      </c>
      <c r="M21" s="27">
        <v>439921.295</v>
      </c>
      <c r="N21" s="27">
        <v>21672.36432</v>
      </c>
      <c r="O21" s="28">
        <f t="shared" si="4"/>
        <v>4.926418558574211</v>
      </c>
      <c r="P21" s="27">
        <v>42841.89364</v>
      </c>
      <c r="Q21" s="29">
        <f t="shared" si="5"/>
        <v>50.58684964327828</v>
      </c>
      <c r="R21" s="68">
        <v>464681.52745999995</v>
      </c>
      <c r="S21" s="27">
        <v>20553.40001</v>
      </c>
      <c r="T21" s="28">
        <f t="shared" si="6"/>
        <v>4.423115358673097</v>
      </c>
      <c r="U21" s="27">
        <v>25864.07882</v>
      </c>
      <c r="V21" s="29">
        <f t="shared" si="7"/>
        <v>79.46697097948298</v>
      </c>
      <c r="W21" s="30">
        <f t="shared" si="8"/>
        <v>-24760.23245999997</v>
      </c>
      <c r="X21" s="30">
        <f t="shared" si="9"/>
        <v>1118.9643099999994</v>
      </c>
      <c r="Y21" s="31">
        <f t="shared" si="10"/>
        <v>16977.814820000003</v>
      </c>
      <c r="Z21" s="32">
        <v>0.04296173872865241</v>
      </c>
      <c r="AA21" s="33">
        <v>0.07131163257179098</v>
      </c>
      <c r="AB21" s="33">
        <v>-6.090692068682046</v>
      </c>
      <c r="AC21" s="34">
        <v>0.9505154639175257</v>
      </c>
      <c r="AD21" s="6"/>
      <c r="AE21" s="61">
        <v>-14439646</v>
      </c>
      <c r="AF21" s="62">
        <v>30555080.4</v>
      </c>
    </row>
    <row r="22" spans="1:32" ht="16.5">
      <c r="A22" s="1"/>
      <c r="B22" s="1"/>
      <c r="C22" s="1"/>
      <c r="D22" s="1"/>
      <c r="E22" s="1"/>
      <c r="F22" s="1"/>
      <c r="G22" s="1"/>
      <c r="H22" s="1"/>
      <c r="I22" s="1"/>
      <c r="J22" s="1">
        <v>28</v>
      </c>
      <c r="K22" s="64">
        <v>38</v>
      </c>
      <c r="L22" s="26" t="s">
        <v>41</v>
      </c>
      <c r="M22" s="27">
        <v>373113.6</v>
      </c>
      <c r="N22" s="27">
        <v>10189.07345</v>
      </c>
      <c r="O22" s="28">
        <f t="shared" si="4"/>
        <v>2.7308233873008114</v>
      </c>
      <c r="P22" s="27">
        <v>26212.46682</v>
      </c>
      <c r="Q22" s="29">
        <f t="shared" si="5"/>
        <v>38.871097176652526</v>
      </c>
      <c r="R22" s="68">
        <v>375098.18166</v>
      </c>
      <c r="S22" s="27">
        <v>11564.6643</v>
      </c>
      <c r="T22" s="28">
        <f t="shared" si="6"/>
        <v>3.083103268808312</v>
      </c>
      <c r="U22" s="27">
        <v>5379.26071</v>
      </c>
      <c r="V22" s="29">
        <f t="shared" si="7"/>
        <v>214.98612771270572</v>
      </c>
      <c r="W22" s="30">
        <f t="shared" si="8"/>
        <v>-1984.5816600000253</v>
      </c>
      <c r="X22" s="30">
        <f t="shared" si="9"/>
        <v>-1375.5908500000005</v>
      </c>
      <c r="Y22" s="31">
        <f t="shared" si="10"/>
        <v>20833.206110000003</v>
      </c>
      <c r="Z22" s="35">
        <v>0.05674108794868632</v>
      </c>
      <c r="AA22" s="36">
        <v>0.10209177162514564</v>
      </c>
      <c r="AB22" s="36">
        <v>-4.45850167955961</v>
      </c>
      <c r="AC22" s="37">
        <v>-2.6930860033726813</v>
      </c>
      <c r="AD22" s="1"/>
      <c r="AE22" s="61">
        <v>-3662640</v>
      </c>
      <c r="AF22" s="62">
        <v>10714862.44</v>
      </c>
    </row>
    <row r="23" spans="1:32" ht="16.5">
      <c r="A23" s="1"/>
      <c r="B23" s="1"/>
      <c r="C23" s="1"/>
      <c r="D23" s="1"/>
      <c r="E23" s="1"/>
      <c r="F23" s="1"/>
      <c r="G23" s="1"/>
      <c r="H23" s="1"/>
      <c r="I23" s="1"/>
      <c r="J23" s="1">
        <v>29</v>
      </c>
      <c r="K23" s="60">
        <v>39</v>
      </c>
      <c r="L23" s="26" t="s">
        <v>30</v>
      </c>
      <c r="M23" s="27">
        <v>572984.1</v>
      </c>
      <c r="N23" s="27">
        <v>25860.81223</v>
      </c>
      <c r="O23" s="28">
        <f t="shared" si="4"/>
        <v>4.5133559953932405</v>
      </c>
      <c r="P23" s="27">
        <v>47398.51481</v>
      </c>
      <c r="Q23" s="29">
        <f t="shared" si="5"/>
        <v>54.56038513794099</v>
      </c>
      <c r="R23" s="68">
        <v>574107.93355</v>
      </c>
      <c r="S23" s="27">
        <v>20057.31441</v>
      </c>
      <c r="T23" s="28">
        <f t="shared" si="6"/>
        <v>3.4936487092201407</v>
      </c>
      <c r="U23" s="27">
        <v>7126.9347099999995</v>
      </c>
      <c r="V23" s="29">
        <f t="shared" si="7"/>
        <v>281.42974821780007</v>
      </c>
      <c r="W23" s="30">
        <f t="shared" si="8"/>
        <v>-1123.8335499999812</v>
      </c>
      <c r="X23" s="30">
        <f t="shared" si="9"/>
        <v>5803.4978200000005</v>
      </c>
      <c r="Y23" s="31">
        <f t="shared" si="10"/>
        <v>40271.5801</v>
      </c>
      <c r="Z23" s="38">
        <v>0.06441101642507298</v>
      </c>
      <c r="AA23" s="39">
        <v>0.1141489396679269</v>
      </c>
      <c r="AB23" s="39">
        <v>-2.304660498628552</v>
      </c>
      <c r="AC23" s="40">
        <v>-1.262498417921782</v>
      </c>
      <c r="AD23" s="1"/>
      <c r="AE23" s="61">
        <v>-37822986.5</v>
      </c>
      <c r="AF23" s="62">
        <v>-16741175.52</v>
      </c>
    </row>
    <row r="24" spans="1:32" ht="16.5">
      <c r="A24" s="6"/>
      <c r="B24" s="6"/>
      <c r="C24" s="6"/>
      <c r="D24" s="6"/>
      <c r="E24" s="6"/>
      <c r="F24" s="6"/>
      <c r="G24" s="6"/>
      <c r="H24" s="6"/>
      <c r="I24" s="1"/>
      <c r="J24" s="1">
        <v>40</v>
      </c>
      <c r="K24" s="63">
        <v>12</v>
      </c>
      <c r="L24" s="26" t="s">
        <v>42</v>
      </c>
      <c r="M24" s="27">
        <v>688405.3</v>
      </c>
      <c r="N24" s="27">
        <v>34650.47291</v>
      </c>
      <c r="O24" s="28">
        <f t="shared" si="4"/>
        <v>5.0334407521266895</v>
      </c>
      <c r="P24" s="27">
        <v>39655.955369999996</v>
      </c>
      <c r="Q24" s="29">
        <f t="shared" si="5"/>
        <v>87.37772822947375</v>
      </c>
      <c r="R24" s="68">
        <v>823870.32452</v>
      </c>
      <c r="S24" s="27">
        <v>12625.79637</v>
      </c>
      <c r="T24" s="28">
        <f t="shared" si="6"/>
        <v>1.5324980150676006</v>
      </c>
      <c r="U24" s="27">
        <v>0</v>
      </c>
      <c r="V24" s="69" t="e">
        <f t="shared" si="7"/>
        <v>#DIV/0!</v>
      </c>
      <c r="W24" s="30">
        <f t="shared" si="8"/>
        <v>-135465.02451999998</v>
      </c>
      <c r="X24" s="30">
        <f t="shared" si="9"/>
        <v>22024.676539999997</v>
      </c>
      <c r="Y24" s="31">
        <f t="shared" si="10"/>
        <v>39655.955369999996</v>
      </c>
      <c r="Z24" s="32">
        <v>0.2080841445306057</v>
      </c>
      <c r="AA24" s="33">
        <v>0.3321406938833558</v>
      </c>
      <c r="AB24" s="33">
        <v>-1.543527099008924</v>
      </c>
      <c r="AC24" s="34">
        <v>1.2592592592592593</v>
      </c>
      <c r="AD24" s="6"/>
      <c r="AE24" s="61">
        <v>-14485097.19</v>
      </c>
      <c r="AF24" s="62">
        <v>83948735.41</v>
      </c>
    </row>
    <row r="25" spans="1:32" ht="16.5">
      <c r="A25" s="6"/>
      <c r="B25" s="6"/>
      <c r="C25" s="6"/>
      <c r="D25" s="6"/>
      <c r="E25" s="6"/>
      <c r="F25" s="6"/>
      <c r="G25" s="6"/>
      <c r="H25" s="6"/>
      <c r="I25" s="1"/>
      <c r="J25" s="1">
        <v>25</v>
      </c>
      <c r="K25" s="63">
        <v>25</v>
      </c>
      <c r="L25" s="26" t="s">
        <v>54</v>
      </c>
      <c r="M25" s="27">
        <v>2223093.428</v>
      </c>
      <c r="N25" s="27">
        <v>123861.82556999999</v>
      </c>
      <c r="O25" s="28">
        <f>N25/M25*100</f>
        <v>5.571597846943929</v>
      </c>
      <c r="P25" s="27">
        <v>157944.52494</v>
      </c>
      <c r="Q25" s="29">
        <f>N25/P25*100</f>
        <v>78.42109475909508</v>
      </c>
      <c r="R25" s="68">
        <v>2552289.80154</v>
      </c>
      <c r="S25" s="27">
        <v>59350.20971</v>
      </c>
      <c r="T25" s="28">
        <f>S25/R25*100</f>
        <v>2.325371110842871</v>
      </c>
      <c r="U25" s="27">
        <v>61427.51311</v>
      </c>
      <c r="V25" s="29">
        <f aca="true" t="shared" si="11" ref="V25:V50">S25/U25*100</f>
        <v>96.61828504064603</v>
      </c>
      <c r="W25" s="30">
        <f>M25-R25</f>
        <v>-329196.37354000006</v>
      </c>
      <c r="X25" s="30">
        <f>N25-S25</f>
        <v>64511.61585999998</v>
      </c>
      <c r="Y25" s="31">
        <f>P25-U25</f>
        <v>96517.01183</v>
      </c>
      <c r="Z25" s="32">
        <v>0.0430161997793383</v>
      </c>
      <c r="AA25" s="33">
        <v>0.07362295478358943</v>
      </c>
      <c r="AB25" s="33">
        <v>-8.392211695121784</v>
      </c>
      <c r="AC25" s="34">
        <v>-13.054945054945055</v>
      </c>
      <c r="AD25" s="6"/>
      <c r="AE25" s="61">
        <v>-8163000</v>
      </c>
      <c r="AF25" s="62">
        <v>2806702.22</v>
      </c>
    </row>
    <row r="26" spans="1:32" ht="16.5">
      <c r="A26" s="6"/>
      <c r="B26" s="6"/>
      <c r="C26" s="6"/>
      <c r="D26" s="6"/>
      <c r="E26" s="6"/>
      <c r="F26" s="6"/>
      <c r="G26" s="6"/>
      <c r="H26" s="6"/>
      <c r="I26" s="1"/>
      <c r="J26" s="1">
        <v>26</v>
      </c>
      <c r="K26" s="63">
        <v>26</v>
      </c>
      <c r="L26" s="26" t="s">
        <v>50</v>
      </c>
      <c r="M26" s="27">
        <v>728176</v>
      </c>
      <c r="N26" s="27">
        <v>33748.106770000006</v>
      </c>
      <c r="O26" s="28">
        <f>N26/M26*100</f>
        <v>4.634608497121576</v>
      </c>
      <c r="P26" s="27">
        <v>39259.908390000004</v>
      </c>
      <c r="Q26" s="29">
        <f>N26/P26*100</f>
        <v>85.96073743920421</v>
      </c>
      <c r="R26" s="68">
        <v>786986.1</v>
      </c>
      <c r="S26" s="27">
        <v>13550.446769999999</v>
      </c>
      <c r="T26" s="28">
        <f>S26/R26*100</f>
        <v>1.721815260777795</v>
      </c>
      <c r="U26" s="27">
        <v>13528.52822</v>
      </c>
      <c r="V26" s="29">
        <f t="shared" si="11"/>
        <v>100.16201725452734</v>
      </c>
      <c r="W26" s="30">
        <f>M26-R26</f>
        <v>-58810.09999999998</v>
      </c>
      <c r="X26" s="30">
        <f>N26-S26</f>
        <v>20197.660000000007</v>
      </c>
      <c r="Y26" s="31">
        <f>P26-U26</f>
        <v>25731.380170000004</v>
      </c>
      <c r="Z26" s="32">
        <v>0.053848338540187446</v>
      </c>
      <c r="AA26" s="33">
        <v>0.09477630592351911</v>
      </c>
      <c r="AB26" s="33">
        <v>-5.161055056892398</v>
      </c>
      <c r="AC26" s="34">
        <v>-1.881638846737481</v>
      </c>
      <c r="AD26" s="6"/>
      <c r="AE26" s="61">
        <v>-1579930.06</v>
      </c>
      <c r="AF26" s="62">
        <v>-262423.19</v>
      </c>
    </row>
    <row r="27" spans="1:32" ht="16.5">
      <c r="A27" s="6"/>
      <c r="B27" s="6"/>
      <c r="C27" s="6"/>
      <c r="D27" s="6"/>
      <c r="E27" s="6"/>
      <c r="F27" s="6"/>
      <c r="G27" s="6"/>
      <c r="H27" s="6"/>
      <c r="I27" s="1"/>
      <c r="J27" s="1">
        <v>7</v>
      </c>
      <c r="K27" s="63">
        <v>17</v>
      </c>
      <c r="L27" s="26" t="s">
        <v>43</v>
      </c>
      <c r="M27" s="27">
        <v>392153.2</v>
      </c>
      <c r="N27" s="27">
        <v>18596.35957</v>
      </c>
      <c r="O27" s="28">
        <f t="shared" si="0"/>
        <v>4.742115981713269</v>
      </c>
      <c r="P27" s="27">
        <v>22192.651429999998</v>
      </c>
      <c r="Q27" s="29">
        <f>N27/P27*100</f>
        <v>83.79512303275969</v>
      </c>
      <c r="R27" s="68">
        <v>447973.90694</v>
      </c>
      <c r="S27" s="27">
        <v>10403.48798</v>
      </c>
      <c r="T27" s="28">
        <f t="shared" si="1"/>
        <v>2.322342399597262</v>
      </c>
      <c r="U27" s="27">
        <v>8500.64353</v>
      </c>
      <c r="V27" s="29">
        <f t="shared" si="11"/>
        <v>122.38471056084856</v>
      </c>
      <c r="W27" s="30">
        <f aca="true" t="shared" si="12" ref="W27:W50">M27-R27</f>
        <v>-55820.706940000004</v>
      </c>
      <c r="X27" s="30">
        <f t="shared" si="2"/>
        <v>8192.87159</v>
      </c>
      <c r="Y27" s="31">
        <f t="shared" si="3"/>
        <v>13692.007899999999</v>
      </c>
      <c r="Z27" s="32">
        <v>0.05114436290694342</v>
      </c>
      <c r="AA27" s="33">
        <v>0.08815634059916246</v>
      </c>
      <c r="AB27" s="33">
        <v>-1.8593154022717286</v>
      </c>
      <c r="AC27" s="34">
        <v>-1.5755363360664945</v>
      </c>
      <c r="AD27" s="6"/>
      <c r="AE27" s="61">
        <v>-14625804.67</v>
      </c>
      <c r="AF27" s="62">
        <v>14576733.73</v>
      </c>
    </row>
    <row r="28" spans="1:32" ht="16.5">
      <c r="A28" s="6"/>
      <c r="B28" s="6"/>
      <c r="C28" s="6"/>
      <c r="D28" s="6"/>
      <c r="E28" s="6"/>
      <c r="F28" s="6"/>
      <c r="G28" s="6"/>
      <c r="H28" s="6"/>
      <c r="I28" s="1"/>
      <c r="J28" s="1">
        <v>30</v>
      </c>
      <c r="K28" s="63">
        <v>40</v>
      </c>
      <c r="L28" s="26" t="s">
        <v>44</v>
      </c>
      <c r="M28" s="27">
        <v>1771838.3</v>
      </c>
      <c r="N28" s="27">
        <v>123813.57044</v>
      </c>
      <c r="O28" s="28">
        <f>N28/M28*100</f>
        <v>6.987859470020487</v>
      </c>
      <c r="P28" s="27">
        <v>108262.00145</v>
      </c>
      <c r="Q28" s="29">
        <f>N28/P28*100</f>
        <v>114.36475289733339</v>
      </c>
      <c r="R28" s="68">
        <v>1880319.8901300002</v>
      </c>
      <c r="S28" s="27">
        <v>127086.67145000001</v>
      </c>
      <c r="T28" s="28">
        <f>S28/R28*100</f>
        <v>6.758779296921312</v>
      </c>
      <c r="U28" s="27">
        <v>34692.31779</v>
      </c>
      <c r="V28" s="29">
        <f t="shared" si="11"/>
        <v>366.3251104157489</v>
      </c>
      <c r="W28" s="30">
        <f t="shared" si="12"/>
        <v>-108481.59013000014</v>
      </c>
      <c r="X28" s="30">
        <f>N28-S28</f>
        <v>-3273.101010000013</v>
      </c>
      <c r="Y28" s="31">
        <f>P28-U28</f>
        <v>73569.68366</v>
      </c>
      <c r="Z28" s="32">
        <v>0.04593840619608707</v>
      </c>
      <c r="AA28" s="33">
        <v>0.07616931925382672</v>
      </c>
      <c r="AB28" s="33">
        <v>-3.8113467540687815</v>
      </c>
      <c r="AC28" s="34">
        <v>-2.755129958960328</v>
      </c>
      <c r="AD28" s="6"/>
      <c r="AE28" s="61">
        <v>-4177366.9</v>
      </c>
      <c r="AF28" s="62">
        <v>4502143.94</v>
      </c>
    </row>
    <row r="29" spans="1:32" ht="16.5">
      <c r="A29" s="6"/>
      <c r="B29" s="6"/>
      <c r="C29" s="6"/>
      <c r="D29" s="6"/>
      <c r="E29" s="6"/>
      <c r="F29" s="6"/>
      <c r="G29" s="6"/>
      <c r="H29" s="6"/>
      <c r="I29" s="1"/>
      <c r="J29" s="1">
        <v>31</v>
      </c>
      <c r="K29" s="63">
        <v>27</v>
      </c>
      <c r="L29" s="26" t="s">
        <v>59</v>
      </c>
      <c r="M29" s="27">
        <v>2670173.778</v>
      </c>
      <c r="N29" s="27">
        <v>140579.48830000003</v>
      </c>
      <c r="O29" s="28">
        <f>N29/M29*100</f>
        <v>5.264806712516522</v>
      </c>
      <c r="P29" s="27">
        <v>173036.6208</v>
      </c>
      <c r="Q29" s="29">
        <f>N29/P29*100</f>
        <v>81.24262231316067</v>
      </c>
      <c r="R29" s="68">
        <v>2860430.942</v>
      </c>
      <c r="S29" s="27">
        <v>137073.78681</v>
      </c>
      <c r="T29" s="28">
        <f>S29/R29*100</f>
        <v>4.792067684534228</v>
      </c>
      <c r="U29" s="27">
        <v>142022.69009</v>
      </c>
      <c r="V29" s="29">
        <f t="shared" si="11"/>
        <v>96.51541364491555</v>
      </c>
      <c r="W29" s="30">
        <f t="shared" si="12"/>
        <v>-190257.16399999987</v>
      </c>
      <c r="X29" s="30">
        <f>N29-S29</f>
        <v>3505.701490000036</v>
      </c>
      <c r="Y29" s="31">
        <f>P29-U29</f>
        <v>31013.930710000015</v>
      </c>
      <c r="Z29" s="32">
        <v>0.04029760690301636</v>
      </c>
      <c r="AA29" s="33">
        <v>0.06703608698367977</v>
      </c>
      <c r="AB29" s="33">
        <v>-16.00615678398578</v>
      </c>
      <c r="AC29" s="34">
        <v>-3.8702928870292888</v>
      </c>
      <c r="AD29" s="6"/>
      <c r="AE29" s="61">
        <v>-4032000</v>
      </c>
      <c r="AF29" s="62">
        <v>3013771.84</v>
      </c>
    </row>
    <row r="30" spans="1:32" ht="16.5">
      <c r="A30" s="6"/>
      <c r="B30" s="6"/>
      <c r="C30" s="6"/>
      <c r="D30" s="6"/>
      <c r="E30" s="6"/>
      <c r="F30" s="6"/>
      <c r="G30" s="6"/>
      <c r="H30" s="6"/>
      <c r="I30" s="1"/>
      <c r="J30" s="1">
        <v>32</v>
      </c>
      <c r="K30" s="63">
        <v>41</v>
      </c>
      <c r="L30" s="26" t="s">
        <v>31</v>
      </c>
      <c r="M30" s="27">
        <v>372694.5</v>
      </c>
      <c r="N30" s="27">
        <v>20978.14422</v>
      </c>
      <c r="O30" s="28">
        <f>N30/M30*100</f>
        <v>5.62877751616941</v>
      </c>
      <c r="P30" s="27">
        <v>40825.718049999996</v>
      </c>
      <c r="Q30" s="29">
        <f>N30/P30*100</f>
        <v>51.38463013512141</v>
      </c>
      <c r="R30" s="68">
        <v>576619.2468300001</v>
      </c>
      <c r="S30" s="27">
        <v>4850.11294</v>
      </c>
      <c r="T30" s="28">
        <f>S30/R30*100</f>
        <v>0.8411292142369156</v>
      </c>
      <c r="U30" s="27">
        <v>3872.89569</v>
      </c>
      <c r="V30" s="29">
        <f t="shared" si="11"/>
        <v>125.23221197315542</v>
      </c>
      <c r="W30" s="30">
        <f t="shared" si="12"/>
        <v>-203924.74683000008</v>
      </c>
      <c r="X30" s="30">
        <f>N30-S30</f>
        <v>16128.03128</v>
      </c>
      <c r="Y30" s="31">
        <f>P30-U30</f>
        <v>36952.82236</v>
      </c>
      <c r="Z30" s="32">
        <v>0.05326307423303124</v>
      </c>
      <c r="AA30" s="33">
        <v>0.09954783125371347</v>
      </c>
      <c r="AB30" s="33">
        <v>-11.705024311183145</v>
      </c>
      <c r="AC30" s="34">
        <v>-4.211678832116788</v>
      </c>
      <c r="AD30" s="6"/>
      <c r="AE30" s="61">
        <v>-7354000</v>
      </c>
      <c r="AF30" s="62">
        <v>978997.21</v>
      </c>
    </row>
    <row r="31" spans="1:32" ht="16.5">
      <c r="A31" s="6"/>
      <c r="B31" s="6"/>
      <c r="C31" s="6"/>
      <c r="D31" s="6"/>
      <c r="E31" s="6"/>
      <c r="F31" s="6"/>
      <c r="G31" s="6"/>
      <c r="H31" s="6"/>
      <c r="I31" s="1"/>
      <c r="J31" s="1">
        <v>34</v>
      </c>
      <c r="K31" s="63">
        <v>42</v>
      </c>
      <c r="L31" s="26" t="s">
        <v>60</v>
      </c>
      <c r="M31" s="27">
        <v>514965.86617</v>
      </c>
      <c r="N31" s="27">
        <v>22180.91109</v>
      </c>
      <c r="O31" s="28">
        <f>N31/M31*100</f>
        <v>4.30725850918392</v>
      </c>
      <c r="P31" s="27">
        <v>35592.78446</v>
      </c>
      <c r="Q31" s="29">
        <f>N31/P31*100</f>
        <v>62.31856098509917</v>
      </c>
      <c r="R31" s="68">
        <v>514965.86617</v>
      </c>
      <c r="S31" s="27">
        <v>19345.51246</v>
      </c>
      <c r="T31" s="28">
        <f>S31/R31*100</f>
        <v>3.756659175078932</v>
      </c>
      <c r="U31" s="27">
        <v>26566.63902</v>
      </c>
      <c r="V31" s="29">
        <f t="shared" si="11"/>
        <v>72.81881778660913</v>
      </c>
      <c r="W31" s="30">
        <f t="shared" si="12"/>
        <v>0</v>
      </c>
      <c r="X31" s="30">
        <f>N31-S31</f>
        <v>2835.3986299999997</v>
      </c>
      <c r="Y31" s="31">
        <f>P31-U31</f>
        <v>9026.145440000004</v>
      </c>
      <c r="Z31" s="32">
        <v>0.049996894602819926</v>
      </c>
      <c r="AA31" s="33">
        <v>0.08450999947509279</v>
      </c>
      <c r="AB31" s="33">
        <v>-3.3197652972510077</v>
      </c>
      <c r="AC31" s="34">
        <v>0.17878338278931752</v>
      </c>
      <c r="AD31" s="6"/>
      <c r="AE31" s="61">
        <v>-33638400</v>
      </c>
      <c r="AF31" s="62">
        <v>-910302.66</v>
      </c>
    </row>
    <row r="32" spans="1:32" ht="16.5">
      <c r="A32" s="6"/>
      <c r="B32" s="6"/>
      <c r="C32" s="6"/>
      <c r="D32" s="6"/>
      <c r="E32" s="6"/>
      <c r="F32" s="6"/>
      <c r="G32" s="6"/>
      <c r="H32" s="6"/>
      <c r="I32" s="1"/>
      <c r="J32" s="1">
        <v>8</v>
      </c>
      <c r="K32" s="63">
        <v>33</v>
      </c>
      <c r="L32" s="26" t="s">
        <v>25</v>
      </c>
      <c r="M32" s="27">
        <v>250898.76548</v>
      </c>
      <c r="N32" s="27">
        <v>10615.95007</v>
      </c>
      <c r="O32" s="28">
        <f t="shared" si="0"/>
        <v>4.231168714477486</v>
      </c>
      <c r="P32" s="27">
        <v>26878.50661</v>
      </c>
      <c r="Q32" s="29">
        <f>N32/P32*100</f>
        <v>39.49605617616566</v>
      </c>
      <c r="R32" s="68">
        <v>253101.30515</v>
      </c>
      <c r="S32" s="27">
        <v>5285.1767</v>
      </c>
      <c r="T32" s="28">
        <f t="shared" si="1"/>
        <v>2.0881665137474306</v>
      </c>
      <c r="U32" s="27">
        <v>5449.62901</v>
      </c>
      <c r="V32" s="29">
        <f t="shared" si="11"/>
        <v>96.98232100390261</v>
      </c>
      <c r="W32" s="30">
        <f t="shared" si="12"/>
        <v>-2202.5396699999983</v>
      </c>
      <c r="X32" s="30">
        <f t="shared" si="2"/>
        <v>5330.773370000001</v>
      </c>
      <c r="Y32" s="31">
        <f t="shared" si="3"/>
        <v>21428.8776</v>
      </c>
      <c r="Z32" s="32">
        <v>0.05764443575200461</v>
      </c>
      <c r="AA32" s="33">
        <v>0.10015325279915756</v>
      </c>
      <c r="AB32" s="33">
        <v>-1.9610181651430434</v>
      </c>
      <c r="AC32" s="34">
        <v>-1.9289544235924934</v>
      </c>
      <c r="AD32" s="6"/>
      <c r="AE32" s="61">
        <v>-2541500</v>
      </c>
      <c r="AF32" s="62">
        <v>1647900.68</v>
      </c>
    </row>
    <row r="33" spans="1:32" ht="16.5">
      <c r="A33" s="6"/>
      <c r="B33" s="6"/>
      <c r="C33" s="6"/>
      <c r="D33" s="6"/>
      <c r="E33" s="6"/>
      <c r="F33" s="6"/>
      <c r="G33" s="6"/>
      <c r="H33" s="6"/>
      <c r="I33" s="1"/>
      <c r="J33" s="1">
        <v>9</v>
      </c>
      <c r="K33" s="63">
        <v>4</v>
      </c>
      <c r="L33" s="26" t="s">
        <v>35</v>
      </c>
      <c r="M33" s="27">
        <v>935742.1</v>
      </c>
      <c r="N33" s="27">
        <v>44614.62123</v>
      </c>
      <c r="O33" s="28">
        <f t="shared" si="0"/>
        <v>4.767833063191236</v>
      </c>
      <c r="P33" s="27">
        <v>51013.23564</v>
      </c>
      <c r="Q33" s="29">
        <f>N33/P33*100</f>
        <v>87.45695243651085</v>
      </c>
      <c r="R33" s="68">
        <v>1016294.3427899999</v>
      </c>
      <c r="S33" s="27">
        <v>19236.05341</v>
      </c>
      <c r="T33" s="28">
        <f t="shared" si="1"/>
        <v>1.8927639956345605</v>
      </c>
      <c r="U33" s="27">
        <v>24987.06213</v>
      </c>
      <c r="V33" s="29">
        <f t="shared" si="11"/>
        <v>76.98405402732314</v>
      </c>
      <c r="W33" s="30">
        <f t="shared" si="12"/>
        <v>-80552.24278999993</v>
      </c>
      <c r="X33" s="30">
        <f t="shared" si="2"/>
        <v>25378.567819999997</v>
      </c>
      <c r="Y33" s="31">
        <f t="shared" si="3"/>
        <v>26026.17351</v>
      </c>
      <c r="Z33" s="32">
        <v>0.046105119672854106</v>
      </c>
      <c r="AA33" s="33">
        <v>0.08287541662913252</v>
      </c>
      <c r="AB33" s="33">
        <v>-1.3363690880706907</v>
      </c>
      <c r="AC33" s="34">
        <v>-0.7594501718213058</v>
      </c>
      <c r="AD33" s="6"/>
      <c r="AE33" s="61">
        <v>-12261715</v>
      </c>
      <c r="AF33" s="62">
        <v>7133180.9</v>
      </c>
    </row>
    <row r="34" spans="1:32" ht="16.5">
      <c r="A34" s="6"/>
      <c r="B34" s="6"/>
      <c r="C34" s="6"/>
      <c r="D34" s="6"/>
      <c r="E34" s="6"/>
      <c r="F34" s="6"/>
      <c r="G34" s="6"/>
      <c r="H34" s="6"/>
      <c r="I34" s="1"/>
      <c r="J34" s="1">
        <v>33</v>
      </c>
      <c r="K34" s="63">
        <v>28</v>
      </c>
      <c r="L34" s="26" t="s">
        <v>45</v>
      </c>
      <c r="M34" s="27">
        <v>611011.7</v>
      </c>
      <c r="N34" s="27">
        <v>23898.34249</v>
      </c>
      <c r="O34" s="28">
        <f>N34/M34*100</f>
        <v>3.911274119628151</v>
      </c>
      <c r="P34" s="27">
        <v>56226.986189999996</v>
      </c>
      <c r="Q34" s="29">
        <f>N34/P34*100</f>
        <v>42.503331779590084</v>
      </c>
      <c r="R34" s="68">
        <v>1564906.18</v>
      </c>
      <c r="S34" s="27">
        <v>22841.41725</v>
      </c>
      <c r="T34" s="28">
        <f>S34/R34*100</f>
        <v>1.4596029807997817</v>
      </c>
      <c r="U34" s="27">
        <v>29797.76193</v>
      </c>
      <c r="V34" s="29">
        <f t="shared" si="11"/>
        <v>76.65480818209892</v>
      </c>
      <c r="W34" s="30">
        <f t="shared" si="12"/>
        <v>-953894.48</v>
      </c>
      <c r="X34" s="30">
        <f>N34-S34</f>
        <v>1056.9252400000005</v>
      </c>
      <c r="Y34" s="31">
        <f>P34-U34</f>
        <v>26429.224259999995</v>
      </c>
      <c r="Z34" s="32">
        <v>0.06963788300835655</v>
      </c>
      <c r="AA34" s="33">
        <v>0.1392757660167131</v>
      </c>
      <c r="AB34" s="33">
        <v>-3.4588442308341527</v>
      </c>
      <c r="AC34" s="34">
        <v>-0.841025641025641</v>
      </c>
      <c r="AD34" s="6"/>
      <c r="AE34" s="61">
        <v>-2110000</v>
      </c>
      <c r="AF34" s="62">
        <v>3234091.77</v>
      </c>
    </row>
    <row r="35" spans="1:32" ht="16.5">
      <c r="A35" s="6"/>
      <c r="B35" s="6"/>
      <c r="C35" s="6"/>
      <c r="D35" s="6"/>
      <c r="E35" s="6"/>
      <c r="F35" s="6"/>
      <c r="G35" s="6"/>
      <c r="H35" s="6"/>
      <c r="I35" s="1"/>
      <c r="J35" s="1">
        <v>12</v>
      </c>
      <c r="K35" s="63">
        <v>34</v>
      </c>
      <c r="L35" s="26" t="s">
        <v>36</v>
      </c>
      <c r="M35" s="27">
        <v>217890.7</v>
      </c>
      <c r="N35" s="27">
        <v>12027.33153</v>
      </c>
      <c r="O35" s="28">
        <f t="shared" si="0"/>
        <v>5.519892097276294</v>
      </c>
      <c r="P35" s="27">
        <v>23444.08837</v>
      </c>
      <c r="Q35" s="29">
        <f>N35/P35*100</f>
        <v>51.302193287202655</v>
      </c>
      <c r="R35" s="68">
        <v>219960.51</v>
      </c>
      <c r="S35" s="27">
        <v>10578.001960000001</v>
      </c>
      <c r="T35" s="28">
        <f t="shared" si="1"/>
        <v>4.809045932835854</v>
      </c>
      <c r="U35" s="27">
        <v>15333.64105</v>
      </c>
      <c r="V35" s="29">
        <f t="shared" si="11"/>
        <v>68.98558486863759</v>
      </c>
      <c r="W35" s="30">
        <f t="shared" si="12"/>
        <v>-2069.8099999999977</v>
      </c>
      <c r="X35" s="30">
        <f t="shared" si="2"/>
        <v>1449.329569999998</v>
      </c>
      <c r="Y35" s="31">
        <f t="shared" si="3"/>
        <v>8110.447320000001</v>
      </c>
      <c r="Z35" s="32">
        <v>0.0516149486968701</v>
      </c>
      <c r="AA35" s="33">
        <v>0.09723487911898822</v>
      </c>
      <c r="AB35" s="33">
        <v>-1.321027663831709</v>
      </c>
      <c r="AC35" s="34">
        <v>-0.5875694795351187</v>
      </c>
      <c r="AD35" s="6"/>
      <c r="AE35" s="61">
        <v>-3663000</v>
      </c>
      <c r="AF35" s="62">
        <v>-499380.89</v>
      </c>
    </row>
    <row r="36" spans="1:32" ht="16.5">
      <c r="A36" s="6"/>
      <c r="B36" s="6"/>
      <c r="C36" s="6"/>
      <c r="D36" s="6"/>
      <c r="E36" s="6"/>
      <c r="F36" s="6"/>
      <c r="G36" s="6"/>
      <c r="H36" s="6"/>
      <c r="I36" s="1"/>
      <c r="J36" s="1">
        <v>13</v>
      </c>
      <c r="K36" s="63">
        <v>35</v>
      </c>
      <c r="L36" s="26" t="s">
        <v>27</v>
      </c>
      <c r="M36" s="27">
        <v>704923.2636000001</v>
      </c>
      <c r="N36" s="27">
        <v>53376.0994</v>
      </c>
      <c r="O36" s="28">
        <f t="shared" si="0"/>
        <v>7.571902100011782</v>
      </c>
      <c r="P36" s="27">
        <v>68104.04526</v>
      </c>
      <c r="Q36" s="29">
        <f>N36/P36*100</f>
        <v>78.37434501317315</v>
      </c>
      <c r="R36" s="68">
        <v>714216.1136</v>
      </c>
      <c r="S36" s="27">
        <v>45838.31192</v>
      </c>
      <c r="T36" s="28">
        <f t="shared" si="1"/>
        <v>6.417989043813699</v>
      </c>
      <c r="U36" s="27">
        <v>33211.16809</v>
      </c>
      <c r="V36" s="29">
        <f t="shared" si="11"/>
        <v>138.02077601059167</v>
      </c>
      <c r="W36" s="30">
        <f t="shared" si="12"/>
        <v>-9292.849999999977</v>
      </c>
      <c r="X36" s="30">
        <f t="shared" si="2"/>
        <v>7537.787479999999</v>
      </c>
      <c r="Y36" s="31">
        <f t="shared" si="3"/>
        <v>34892.87717</v>
      </c>
      <c r="Z36" s="32">
        <v>0.042680913539967245</v>
      </c>
      <c r="AA36" s="33">
        <v>0.07692200428409432</v>
      </c>
      <c r="AB36" s="33">
        <v>-8.188981636060099</v>
      </c>
      <c r="AC36" s="34">
        <v>-1.260748959778086</v>
      </c>
      <c r="AD36" s="6"/>
      <c r="AE36" s="61">
        <v>-18334643.55</v>
      </c>
      <c r="AF36" s="62">
        <v>7325243.28</v>
      </c>
    </row>
    <row r="37" spans="1:32" ht="16.5">
      <c r="A37" s="6"/>
      <c r="B37" s="6"/>
      <c r="C37" s="6"/>
      <c r="D37" s="6"/>
      <c r="E37" s="6"/>
      <c r="F37" s="6"/>
      <c r="G37" s="6"/>
      <c r="H37" s="6"/>
      <c r="I37" s="1"/>
      <c r="J37" s="1">
        <v>36</v>
      </c>
      <c r="K37" s="63">
        <v>10</v>
      </c>
      <c r="L37" s="26" t="s">
        <v>32</v>
      </c>
      <c r="M37" s="27">
        <v>335544.7</v>
      </c>
      <c r="N37" s="27">
        <v>11384.763869999999</v>
      </c>
      <c r="O37" s="28">
        <f>N37/M37*100</f>
        <v>3.392920189173007</v>
      </c>
      <c r="P37" s="27">
        <v>27465.612510000003</v>
      </c>
      <c r="Q37" s="29">
        <f>N37/P37*100</f>
        <v>41.45097388909459</v>
      </c>
      <c r="R37" s="68">
        <v>346286.22</v>
      </c>
      <c r="S37" s="27">
        <v>13159.41482</v>
      </c>
      <c r="T37" s="28">
        <f>S37/R37*100</f>
        <v>3.8001554956475023</v>
      </c>
      <c r="U37" s="27">
        <v>11688.2253</v>
      </c>
      <c r="V37" s="29">
        <f t="shared" si="11"/>
        <v>112.58693670116027</v>
      </c>
      <c r="W37" s="30">
        <f t="shared" si="12"/>
        <v>-10741.51999999996</v>
      </c>
      <c r="X37" s="30">
        <f>N37-S37</f>
        <v>-1774.650950000001</v>
      </c>
      <c r="Y37" s="31">
        <f>P37-U37</f>
        <v>15777.387210000003</v>
      </c>
      <c r="Z37" s="32">
        <v>0.05369568790751192</v>
      </c>
      <c r="AA37" s="33">
        <v>0.09732360097323602</v>
      </c>
      <c r="AB37" s="33">
        <v>-22.482409405378952</v>
      </c>
      <c r="AC37" s="34">
        <v>-2.487220447284345</v>
      </c>
      <c r="AD37" s="6"/>
      <c r="AE37" s="61">
        <v>-5068429.42</v>
      </c>
      <c r="AF37" s="62">
        <v>-2172368.39</v>
      </c>
    </row>
    <row r="38" spans="1:32" ht="16.5">
      <c r="A38" s="1"/>
      <c r="B38" s="1"/>
      <c r="C38" s="1"/>
      <c r="D38" s="1"/>
      <c r="E38" s="1"/>
      <c r="F38" s="1"/>
      <c r="G38" s="1"/>
      <c r="H38" s="1"/>
      <c r="I38" s="1"/>
      <c r="J38" s="1">
        <v>14</v>
      </c>
      <c r="K38" s="64">
        <v>36</v>
      </c>
      <c r="L38" s="26" t="s">
        <v>37</v>
      </c>
      <c r="M38" s="27">
        <v>582288.4</v>
      </c>
      <c r="N38" s="27">
        <v>21052.32808</v>
      </c>
      <c r="O38" s="28">
        <f t="shared" si="0"/>
        <v>3.6154469297344747</v>
      </c>
      <c r="P38" s="27">
        <v>59649.14432</v>
      </c>
      <c r="Q38" s="29">
        <f>N38/P38*100</f>
        <v>35.29359611105315</v>
      </c>
      <c r="R38" s="68">
        <v>639438.31646</v>
      </c>
      <c r="S38" s="27">
        <v>13258.06944</v>
      </c>
      <c r="T38" s="28">
        <f t="shared" si="1"/>
        <v>2.0733930230202833</v>
      </c>
      <c r="U38" s="27">
        <v>12001.94925</v>
      </c>
      <c r="V38" s="29">
        <f t="shared" si="11"/>
        <v>110.46596818429306</v>
      </c>
      <c r="W38" s="30">
        <f t="shared" si="12"/>
        <v>-57149.91645999998</v>
      </c>
      <c r="X38" s="30">
        <f t="shared" si="2"/>
        <v>7794.25864</v>
      </c>
      <c r="Y38" s="31">
        <f t="shared" si="3"/>
        <v>47647.19507</v>
      </c>
      <c r="Z38" s="35">
        <v>1.739129640371229</v>
      </c>
      <c r="AA38" s="36">
        <v>3.1476519421787943</v>
      </c>
      <c r="AB38" s="36">
        <v>3.446801548432618</v>
      </c>
      <c r="AC38" s="37"/>
      <c r="AD38" s="1"/>
      <c r="AE38" s="61">
        <v>-34393624.21</v>
      </c>
      <c r="AF38" s="62">
        <v>8547600.33</v>
      </c>
    </row>
    <row r="39" spans="1:32" ht="16.5">
      <c r="A39" s="1"/>
      <c r="B39" s="1"/>
      <c r="C39" s="1"/>
      <c r="D39" s="1"/>
      <c r="E39" s="1"/>
      <c r="F39" s="1"/>
      <c r="G39" s="1"/>
      <c r="H39" s="1"/>
      <c r="I39" s="1"/>
      <c r="J39" s="1">
        <v>15</v>
      </c>
      <c r="K39" s="60">
        <v>6</v>
      </c>
      <c r="L39" s="26" t="s">
        <v>46</v>
      </c>
      <c r="M39" s="27">
        <v>2032332.9</v>
      </c>
      <c r="N39" s="27">
        <v>110867.35276000001</v>
      </c>
      <c r="O39" s="28">
        <f t="shared" si="0"/>
        <v>5.455176795100843</v>
      </c>
      <c r="P39" s="27">
        <v>35549.72266</v>
      </c>
      <c r="Q39" s="70" t="s">
        <v>61</v>
      </c>
      <c r="R39" s="68">
        <v>2120702.65688</v>
      </c>
      <c r="S39" s="27">
        <v>41606.45504</v>
      </c>
      <c r="T39" s="28">
        <f t="shared" si="1"/>
        <v>1.9619183719612936</v>
      </c>
      <c r="U39" s="27">
        <v>26134.22464</v>
      </c>
      <c r="V39" s="29">
        <f t="shared" si="11"/>
        <v>159.2029440824459</v>
      </c>
      <c r="W39" s="30">
        <f t="shared" si="12"/>
        <v>-88369.75688000023</v>
      </c>
      <c r="X39" s="30">
        <f t="shared" si="2"/>
        <v>69260.89772000001</v>
      </c>
      <c r="Y39" s="31">
        <f t="shared" si="3"/>
        <v>9415.498019999999</v>
      </c>
      <c r="Z39" s="38">
        <v>0.03850131254474584</v>
      </c>
      <c r="AA39" s="39">
        <v>0.059556403236226046</v>
      </c>
      <c r="AB39" s="39">
        <v>-1.9052538798075906</v>
      </c>
      <c r="AC39" s="40">
        <v>-1.540295804406882</v>
      </c>
      <c r="AD39" s="1"/>
      <c r="AE39" s="61">
        <v>-27255700</v>
      </c>
      <c r="AF39" s="62">
        <v>53297100.54</v>
      </c>
    </row>
    <row r="40" spans="1:32" ht="16.5">
      <c r="A40" s="6"/>
      <c r="B40" s="6"/>
      <c r="C40" s="6"/>
      <c r="D40" s="6"/>
      <c r="E40" s="6"/>
      <c r="F40" s="6"/>
      <c r="G40" s="6"/>
      <c r="H40" s="6"/>
      <c r="I40" s="1"/>
      <c r="J40" s="1">
        <v>16</v>
      </c>
      <c r="K40" s="63">
        <v>19</v>
      </c>
      <c r="L40" s="26" t="s">
        <v>33</v>
      </c>
      <c r="M40" s="27">
        <v>301685.58</v>
      </c>
      <c r="N40" s="27">
        <v>12979.37314</v>
      </c>
      <c r="O40" s="28">
        <f t="shared" si="0"/>
        <v>4.302284895419926</v>
      </c>
      <c r="P40" s="27">
        <v>28931.26555</v>
      </c>
      <c r="Q40" s="29">
        <f>N40/P40*100</f>
        <v>44.86279080176636</v>
      </c>
      <c r="R40" s="68">
        <v>320113.222</v>
      </c>
      <c r="S40" s="27">
        <v>10381.82418</v>
      </c>
      <c r="T40" s="28">
        <f t="shared" si="1"/>
        <v>3.2431725609884365</v>
      </c>
      <c r="U40" s="27">
        <v>8063.32006</v>
      </c>
      <c r="V40" s="29">
        <f t="shared" si="11"/>
        <v>128.75371562517387</v>
      </c>
      <c r="W40" s="30">
        <f t="shared" si="12"/>
        <v>-18427.641999999993</v>
      </c>
      <c r="X40" s="30">
        <f t="shared" si="2"/>
        <v>2597.54896</v>
      </c>
      <c r="Y40" s="31">
        <f t="shared" si="3"/>
        <v>20867.94549</v>
      </c>
      <c r="Z40" s="32">
        <v>0.04749546092316549</v>
      </c>
      <c r="AA40" s="33">
        <v>0.07997867506739771</v>
      </c>
      <c r="AB40" s="33">
        <v>-2.2544142127566724</v>
      </c>
      <c r="AC40" s="34">
        <v>-5.9013793103448275</v>
      </c>
      <c r="AD40" s="6"/>
      <c r="AE40" s="61">
        <v>-40664262</v>
      </c>
      <c r="AF40" s="62">
        <v>-4922571.1</v>
      </c>
    </row>
    <row r="41" spans="1:32" ht="16.5">
      <c r="A41" s="6"/>
      <c r="B41" s="6"/>
      <c r="C41" s="6"/>
      <c r="D41" s="6"/>
      <c r="E41" s="6"/>
      <c r="F41" s="6"/>
      <c r="G41" s="6"/>
      <c r="H41" s="6"/>
      <c r="I41" s="1"/>
      <c r="J41" s="1">
        <v>18</v>
      </c>
      <c r="K41" s="63">
        <v>21</v>
      </c>
      <c r="L41" s="26" t="s">
        <v>34</v>
      </c>
      <c r="M41" s="27">
        <v>547828.12094</v>
      </c>
      <c r="N41" s="27">
        <v>35176.17921</v>
      </c>
      <c r="O41" s="28">
        <f t="shared" si="0"/>
        <v>6.421024745798438</v>
      </c>
      <c r="P41" s="27">
        <v>46872.66173</v>
      </c>
      <c r="Q41" s="29">
        <f>N41/P41*100</f>
        <v>75.04625918755139</v>
      </c>
      <c r="R41" s="68">
        <v>622259.9860800001</v>
      </c>
      <c r="S41" s="27">
        <v>14692.435220000001</v>
      </c>
      <c r="T41" s="28">
        <f t="shared" si="1"/>
        <v>2.361140929622797</v>
      </c>
      <c r="U41" s="27">
        <v>12403.934130000001</v>
      </c>
      <c r="V41" s="29">
        <f t="shared" si="11"/>
        <v>118.44980041021871</v>
      </c>
      <c r="W41" s="30">
        <f t="shared" si="12"/>
        <v>-74431.86514000001</v>
      </c>
      <c r="X41" s="30">
        <f t="shared" si="2"/>
        <v>20483.743990000003</v>
      </c>
      <c r="Y41" s="31">
        <f t="shared" si="3"/>
        <v>34468.7276</v>
      </c>
      <c r="Z41" s="32">
        <v>0.0775375939849624</v>
      </c>
      <c r="AA41" s="33">
        <v>0.1351323682971274</v>
      </c>
      <c r="AB41" s="33">
        <v>-2.433856466031259</v>
      </c>
      <c r="AC41" s="34">
        <v>-2.360906862745098</v>
      </c>
      <c r="AD41" s="6"/>
      <c r="AE41" s="61">
        <v>-45170533.85</v>
      </c>
      <c r="AF41" s="62">
        <v>-10249742.81</v>
      </c>
    </row>
    <row r="42" spans="1:32" ht="16.5">
      <c r="A42" s="6"/>
      <c r="B42" s="6"/>
      <c r="C42" s="6"/>
      <c r="D42" s="6"/>
      <c r="E42" s="6"/>
      <c r="F42" s="6"/>
      <c r="G42" s="6"/>
      <c r="H42" s="6"/>
      <c r="I42" s="1"/>
      <c r="J42" s="1">
        <v>19</v>
      </c>
      <c r="K42" s="63">
        <v>22</v>
      </c>
      <c r="L42" s="26" t="s">
        <v>47</v>
      </c>
      <c r="M42" s="27">
        <v>360697.3</v>
      </c>
      <c r="N42" s="27">
        <v>14301.57318</v>
      </c>
      <c r="O42" s="28">
        <f t="shared" si="0"/>
        <v>3.9649792720932484</v>
      </c>
      <c r="P42" s="27">
        <v>30721.71166</v>
      </c>
      <c r="Q42" s="29">
        <f>N42/P42*100</f>
        <v>46.55200640601286</v>
      </c>
      <c r="R42" s="68">
        <v>401055.23960000003</v>
      </c>
      <c r="S42" s="27">
        <v>8342.05683</v>
      </c>
      <c r="T42" s="28">
        <f t="shared" si="1"/>
        <v>2.0800268906398296</v>
      </c>
      <c r="U42" s="27">
        <v>7246.2587</v>
      </c>
      <c r="V42" s="29">
        <f t="shared" si="11"/>
        <v>115.12226067777569</v>
      </c>
      <c r="W42" s="30">
        <f t="shared" si="12"/>
        <v>-40357.93960000004</v>
      </c>
      <c r="X42" s="30">
        <f t="shared" si="2"/>
        <v>5959.51635</v>
      </c>
      <c r="Y42" s="31">
        <f t="shared" si="3"/>
        <v>23475.452960000002</v>
      </c>
      <c r="Z42" s="32">
        <v>0.054871084314790194</v>
      </c>
      <c r="AA42" s="33">
        <v>0.08617977032451588</v>
      </c>
      <c r="AB42" s="33">
        <v>-5.56217448407656</v>
      </c>
      <c r="AC42" s="34">
        <v>-2.9936974789915967</v>
      </c>
      <c r="AD42" s="6"/>
      <c r="AE42" s="61">
        <v>-9159193.91</v>
      </c>
      <c r="AF42" s="62">
        <v>9413973.97</v>
      </c>
    </row>
    <row r="43" spans="1:32" ht="16.5">
      <c r="A43" s="6"/>
      <c r="B43" s="6"/>
      <c r="C43" s="6"/>
      <c r="D43" s="6"/>
      <c r="E43" s="6"/>
      <c r="F43" s="6"/>
      <c r="G43" s="6"/>
      <c r="H43" s="6"/>
      <c r="I43" s="1"/>
      <c r="J43" s="1">
        <v>20</v>
      </c>
      <c r="K43" s="63">
        <v>7</v>
      </c>
      <c r="L43" s="26" t="s">
        <v>38</v>
      </c>
      <c r="M43" s="27">
        <v>446816.436</v>
      </c>
      <c r="N43" s="27">
        <v>16640.05955</v>
      </c>
      <c r="O43" s="28">
        <f t="shared" si="0"/>
        <v>3.724137746356314</v>
      </c>
      <c r="P43" s="27">
        <v>51913.42903</v>
      </c>
      <c r="Q43" s="29">
        <f>N43/P43*100</f>
        <v>32.05347799388085</v>
      </c>
      <c r="R43" s="68">
        <v>450436.512</v>
      </c>
      <c r="S43" s="27">
        <v>11098.69346</v>
      </c>
      <c r="T43" s="28">
        <f t="shared" si="1"/>
        <v>2.4639861921317783</v>
      </c>
      <c r="U43" s="27">
        <v>14414.823900000001</v>
      </c>
      <c r="V43" s="29">
        <f t="shared" si="11"/>
        <v>76.99499860001758</v>
      </c>
      <c r="W43" s="30">
        <f t="shared" si="12"/>
        <v>-3620.076000000001</v>
      </c>
      <c r="X43" s="30">
        <f t="shared" si="2"/>
        <v>5541.366090000001</v>
      </c>
      <c r="Y43" s="31">
        <f t="shared" si="3"/>
        <v>37498.605129999996</v>
      </c>
      <c r="Z43" s="32">
        <v>0.08327388448316933</v>
      </c>
      <c r="AA43" s="33">
        <v>0.1563067782533703</v>
      </c>
      <c r="AB43" s="33">
        <v>-4.1226599278676375</v>
      </c>
      <c r="AC43" s="34">
        <v>13.204134366925064</v>
      </c>
      <c r="AD43" s="6"/>
      <c r="AE43" s="61">
        <v>-162491398</v>
      </c>
      <c r="AF43" s="62">
        <v>28356179.86</v>
      </c>
    </row>
    <row r="44" spans="1:32" ht="16.5">
      <c r="A44" s="6"/>
      <c r="B44" s="6"/>
      <c r="C44" s="6"/>
      <c r="D44" s="6"/>
      <c r="E44" s="6"/>
      <c r="F44" s="6"/>
      <c r="G44" s="6"/>
      <c r="H44" s="6"/>
      <c r="I44" s="1"/>
      <c r="J44" s="1">
        <v>21</v>
      </c>
      <c r="K44" s="63">
        <v>23</v>
      </c>
      <c r="L44" s="26" t="s">
        <v>48</v>
      </c>
      <c r="M44" s="27">
        <v>1086195.5</v>
      </c>
      <c r="N44" s="27">
        <v>46100.36876</v>
      </c>
      <c r="O44" s="28">
        <f t="shared" si="0"/>
        <v>4.244205463933518</v>
      </c>
      <c r="P44" s="27">
        <v>61564.04616</v>
      </c>
      <c r="Q44" s="29">
        <f>N44/P44*100</f>
        <v>74.88196704971088</v>
      </c>
      <c r="R44" s="68">
        <v>1232833.64908</v>
      </c>
      <c r="S44" s="27">
        <v>26119.610109999998</v>
      </c>
      <c r="T44" s="28">
        <f t="shared" si="1"/>
        <v>2.118664600815505</v>
      </c>
      <c r="U44" s="27">
        <v>30537.19282</v>
      </c>
      <c r="V44" s="29">
        <f t="shared" si="11"/>
        <v>85.53376292300597</v>
      </c>
      <c r="W44" s="30">
        <f t="shared" si="12"/>
        <v>-146638.1490799999</v>
      </c>
      <c r="X44" s="30">
        <f t="shared" si="2"/>
        <v>19980.75865</v>
      </c>
      <c r="Y44" s="31">
        <f t="shared" si="3"/>
        <v>31026.853339999998</v>
      </c>
      <c r="Z44" s="32">
        <v>0.14921941017791643</v>
      </c>
      <c r="AA44" s="33">
        <v>0.2644249536751079</v>
      </c>
      <c r="AB44" s="33">
        <v>-6.265601023144095</v>
      </c>
      <c r="AC44" s="34">
        <v>-2.2971014492753623</v>
      </c>
      <c r="AD44" s="6"/>
      <c r="AE44" s="61">
        <v>-7481139.55</v>
      </c>
      <c r="AF44" s="62">
        <v>-2387454.49</v>
      </c>
    </row>
    <row r="45" spans="1:32" ht="16.5">
      <c r="A45" s="6"/>
      <c r="B45" s="6"/>
      <c r="C45" s="6"/>
      <c r="D45" s="6"/>
      <c r="E45" s="6"/>
      <c r="F45" s="6"/>
      <c r="G45" s="6"/>
      <c r="H45" s="6"/>
      <c r="I45" s="1"/>
      <c r="J45" s="1">
        <v>37</v>
      </c>
      <c r="K45" s="63">
        <v>43</v>
      </c>
      <c r="L45" s="26" t="s">
        <v>51</v>
      </c>
      <c r="M45" s="27">
        <v>1101420.6</v>
      </c>
      <c r="N45" s="27">
        <v>36308.09689</v>
      </c>
      <c r="O45" s="28">
        <f>N45/M45*100</f>
        <v>3.2964788283422335</v>
      </c>
      <c r="P45" s="27">
        <v>50603.39863</v>
      </c>
      <c r="Q45" s="29">
        <f>N45/P45*100</f>
        <v>71.7503129690481</v>
      </c>
      <c r="R45" s="68">
        <v>1139811.18073</v>
      </c>
      <c r="S45" s="27">
        <v>14180.03743</v>
      </c>
      <c r="T45" s="28">
        <f>S45/R45*100</f>
        <v>1.2440689887704293</v>
      </c>
      <c r="U45" s="27">
        <v>18181.82649</v>
      </c>
      <c r="V45" s="29">
        <f t="shared" si="11"/>
        <v>77.99017022739172</v>
      </c>
      <c r="W45" s="30">
        <f t="shared" si="12"/>
        <v>-38390.58072999981</v>
      </c>
      <c r="X45" s="30">
        <f>N45-S45</f>
        <v>22128.05946</v>
      </c>
      <c r="Y45" s="31">
        <f>P45-U45</f>
        <v>32421.572140000004</v>
      </c>
      <c r="Z45" s="32">
        <v>0.034775808079500974</v>
      </c>
      <c r="AA45" s="33">
        <v>0.060527369318875764</v>
      </c>
      <c r="AB45" s="33">
        <v>-2.554024240928446</v>
      </c>
      <c r="AC45" s="34">
        <v>-1.7750787224471436</v>
      </c>
      <c r="AD45" s="6"/>
      <c r="AE45" s="61">
        <v>-13702638.66</v>
      </c>
      <c r="AF45" s="62">
        <v>17393171.32</v>
      </c>
    </row>
    <row r="46" spans="1:32" ht="16.5">
      <c r="A46" s="6"/>
      <c r="B46" s="6"/>
      <c r="C46" s="6"/>
      <c r="D46" s="6"/>
      <c r="E46" s="6"/>
      <c r="F46" s="6"/>
      <c r="G46" s="6"/>
      <c r="H46" s="6"/>
      <c r="I46" s="1"/>
      <c r="J46" s="1">
        <v>38</v>
      </c>
      <c r="K46" s="63">
        <v>11</v>
      </c>
      <c r="L46" s="26" t="s">
        <v>52</v>
      </c>
      <c r="M46" s="27">
        <v>408401.6</v>
      </c>
      <c r="N46" s="27">
        <v>12815.672199999999</v>
      </c>
      <c r="O46" s="28">
        <f>N46/M46*100</f>
        <v>3.1380073437518363</v>
      </c>
      <c r="P46" s="27">
        <v>40230.48948</v>
      </c>
      <c r="Q46" s="29">
        <f>N46/P46*100</f>
        <v>31.855620862806365</v>
      </c>
      <c r="R46" s="68">
        <v>415283.15612</v>
      </c>
      <c r="S46" s="27">
        <v>12890.96151</v>
      </c>
      <c r="T46" s="28">
        <f>S46/R46*100</f>
        <v>3.1041378201900955</v>
      </c>
      <c r="U46" s="27">
        <v>9833.91846</v>
      </c>
      <c r="V46" s="29">
        <f t="shared" si="11"/>
        <v>131.08672359278438</v>
      </c>
      <c r="W46" s="30">
        <f t="shared" si="12"/>
        <v>-6881.556120000023</v>
      </c>
      <c r="X46" s="30">
        <f>N46-S46</f>
        <v>-75.28931000000011</v>
      </c>
      <c r="Y46" s="31">
        <f>P46-U46</f>
        <v>30396.571019999996</v>
      </c>
      <c r="Z46" s="32">
        <v>0.255249210360076</v>
      </c>
      <c r="AA46" s="33">
        <v>0.4489861795958051</v>
      </c>
      <c r="AB46" s="33">
        <v>-6.798912943804863</v>
      </c>
      <c r="AC46" s="34">
        <v>-5.7482993197278915</v>
      </c>
      <c r="AD46" s="6"/>
      <c r="AE46" s="61">
        <v>-9169300.26</v>
      </c>
      <c r="AF46" s="62">
        <v>9740976.2</v>
      </c>
    </row>
    <row r="47" spans="1:32" ht="16.5">
      <c r="A47" s="6"/>
      <c r="B47" s="6"/>
      <c r="C47" s="6"/>
      <c r="D47" s="6"/>
      <c r="E47" s="6"/>
      <c r="F47" s="6"/>
      <c r="G47" s="6"/>
      <c r="H47" s="6"/>
      <c r="I47" s="1"/>
      <c r="J47" s="1">
        <v>35</v>
      </c>
      <c r="K47" s="63">
        <v>29</v>
      </c>
      <c r="L47" s="26" t="s">
        <v>12</v>
      </c>
      <c r="M47" s="27">
        <v>436558.75593</v>
      </c>
      <c r="N47" s="27">
        <v>25777.0343</v>
      </c>
      <c r="O47" s="28">
        <f t="shared" si="0"/>
        <v>5.904596792495262</v>
      </c>
      <c r="P47" s="27">
        <v>69939.55561</v>
      </c>
      <c r="Q47" s="29">
        <f>N47/P47*100</f>
        <v>36.856159687000336</v>
      </c>
      <c r="R47" s="68">
        <v>716865.216</v>
      </c>
      <c r="S47" s="27">
        <v>29249.32877</v>
      </c>
      <c r="T47" s="28">
        <f t="shared" si="1"/>
        <v>4.08017129540848</v>
      </c>
      <c r="U47" s="27">
        <v>16086.66588</v>
      </c>
      <c r="V47" s="29">
        <f t="shared" si="11"/>
        <v>181.8234368028038</v>
      </c>
      <c r="W47" s="30">
        <f t="shared" si="12"/>
        <v>-280306.46007000003</v>
      </c>
      <c r="X47" s="30">
        <f t="shared" si="2"/>
        <v>-3472.2944700000007</v>
      </c>
      <c r="Y47" s="31">
        <f t="shared" si="3"/>
        <v>53852.889729999995</v>
      </c>
      <c r="Z47" s="32">
        <v>0.04315256302082829</v>
      </c>
      <c r="AA47" s="33">
        <v>0.0720713782429364</v>
      </c>
      <c r="AB47" s="33">
        <v>-1.1844983141213716</v>
      </c>
      <c r="AC47" s="34">
        <v>-0.8480852143038295</v>
      </c>
      <c r="AD47" s="6"/>
      <c r="AE47" s="61">
        <v>-3283000</v>
      </c>
      <c r="AF47" s="62">
        <v>6429608.4</v>
      </c>
    </row>
    <row r="48" spans="1:32" ht="16.5">
      <c r="A48" s="6"/>
      <c r="B48" s="6"/>
      <c r="C48" s="6"/>
      <c r="D48" s="6"/>
      <c r="E48" s="6"/>
      <c r="F48" s="6"/>
      <c r="G48" s="6"/>
      <c r="H48" s="6"/>
      <c r="I48" s="1"/>
      <c r="J48" s="1">
        <v>39</v>
      </c>
      <c r="K48" s="63">
        <v>44</v>
      </c>
      <c r="L48" s="26" t="s">
        <v>13</v>
      </c>
      <c r="M48" s="27">
        <v>138595.315</v>
      </c>
      <c r="N48" s="27">
        <v>10657.77104</v>
      </c>
      <c r="O48" s="28">
        <f t="shared" si="0"/>
        <v>7.689849429614558</v>
      </c>
      <c r="P48" s="27">
        <v>43273.853689999996</v>
      </c>
      <c r="Q48" s="29">
        <f>N48/P48*100</f>
        <v>24.628661723425076</v>
      </c>
      <c r="R48" s="68">
        <v>436558.75593</v>
      </c>
      <c r="S48" s="27">
        <v>31525.37791</v>
      </c>
      <c r="T48" s="28">
        <f t="shared" si="1"/>
        <v>7.2213367574867595</v>
      </c>
      <c r="U48" s="27">
        <v>31266.91991</v>
      </c>
      <c r="V48" s="29">
        <f t="shared" si="11"/>
        <v>100.82661803830999</v>
      </c>
      <c r="W48" s="30">
        <f t="shared" si="12"/>
        <v>-297963.44093</v>
      </c>
      <c r="X48" s="30">
        <f t="shared" si="2"/>
        <v>-20867.60687</v>
      </c>
      <c r="Y48" s="31">
        <f t="shared" si="3"/>
        <v>12006.933779999996</v>
      </c>
      <c r="Z48" s="32">
        <v>0.06975160335471141</v>
      </c>
      <c r="AA48" s="33">
        <v>0.1309052527621753</v>
      </c>
      <c r="AB48" s="33">
        <v>-3.775231876177857</v>
      </c>
      <c r="AC48" s="34">
        <v>-1.9701269604182226</v>
      </c>
      <c r="AD48" s="6"/>
      <c r="AE48" s="61">
        <v>-13866800</v>
      </c>
      <c r="AF48" s="62">
        <v>11861535.04</v>
      </c>
    </row>
    <row r="49" spans="1:32" ht="16.5">
      <c r="A49" s="6"/>
      <c r="B49" s="6"/>
      <c r="C49" s="6"/>
      <c r="D49" s="6"/>
      <c r="E49" s="6"/>
      <c r="F49" s="6"/>
      <c r="G49" s="6"/>
      <c r="H49" s="6"/>
      <c r="I49" s="1"/>
      <c r="J49" s="1">
        <v>41</v>
      </c>
      <c r="K49" s="63">
        <v>13</v>
      </c>
      <c r="L49" s="26" t="s">
        <v>14</v>
      </c>
      <c r="M49" s="27">
        <v>704300.3</v>
      </c>
      <c r="N49" s="27">
        <v>45435.87433</v>
      </c>
      <c r="O49" s="28">
        <f t="shared" si="0"/>
        <v>6.451207578642235</v>
      </c>
      <c r="P49" s="27">
        <v>16233.87061</v>
      </c>
      <c r="Q49" s="70" t="s">
        <v>61</v>
      </c>
      <c r="R49" s="68">
        <v>143471.02188</v>
      </c>
      <c r="S49" s="27">
        <v>5234.19984</v>
      </c>
      <c r="T49" s="28">
        <f t="shared" si="1"/>
        <v>3.6482627442201645</v>
      </c>
      <c r="U49" s="27">
        <v>14454.448859999999</v>
      </c>
      <c r="V49" s="29">
        <f t="shared" si="11"/>
        <v>36.21168742368777</v>
      </c>
      <c r="W49" s="30">
        <f t="shared" si="12"/>
        <v>560829.27812</v>
      </c>
      <c r="X49" s="30">
        <f t="shared" si="2"/>
        <v>40201.67449</v>
      </c>
      <c r="Y49" s="31">
        <f t="shared" si="3"/>
        <v>1779.4217500000013</v>
      </c>
      <c r="Z49" s="32">
        <v>0.049998421093168516</v>
      </c>
      <c r="AA49" s="33">
        <v>0.09030886052469876</v>
      </c>
      <c r="AB49" s="33">
        <v>-3.943848368593538</v>
      </c>
      <c r="AC49" s="34">
        <v>-1.7893271461716937</v>
      </c>
      <c r="AD49" s="6"/>
      <c r="AE49" s="61">
        <v>-9840241.37</v>
      </c>
      <c r="AF49" s="62">
        <v>447050.33</v>
      </c>
    </row>
    <row r="50" spans="1:32" ht="17.25" thickBot="1">
      <c r="A50" s="6"/>
      <c r="B50" s="6"/>
      <c r="C50" s="6"/>
      <c r="D50" s="6"/>
      <c r="E50" s="6"/>
      <c r="F50" s="6"/>
      <c r="G50" s="6"/>
      <c r="H50" s="6"/>
      <c r="I50" s="6"/>
      <c r="J50" s="6"/>
      <c r="K50" s="5"/>
      <c r="L50" s="41" t="s">
        <v>15</v>
      </c>
      <c r="M50" s="42">
        <f>SUM(M10:M49)</f>
        <v>42648539.64294</v>
      </c>
      <c r="N50" s="42">
        <f>SUM(N10:N49)</f>
        <v>2266019.54449</v>
      </c>
      <c r="O50" s="43">
        <f t="shared" si="0"/>
        <v>5.31324064894474</v>
      </c>
      <c r="P50" s="42">
        <f>SUM(P10:P49)</f>
        <v>2835264.8533499995</v>
      </c>
      <c r="Q50" s="44">
        <f>N50/P50*100</f>
        <v>79.92267607072371</v>
      </c>
      <c r="R50" s="42">
        <f>SUM(R10:R49)</f>
        <v>46553914.19759001</v>
      </c>
      <c r="S50" s="42">
        <f>SUM(S10:S49)</f>
        <v>1340344.49125</v>
      </c>
      <c r="T50" s="45">
        <f t="shared" si="1"/>
        <v>2.8791230863233976</v>
      </c>
      <c r="U50" s="42">
        <f>SUM(U10:U49)</f>
        <v>1385529.9841199997</v>
      </c>
      <c r="V50" s="44">
        <f t="shared" si="11"/>
        <v>96.73875748717927</v>
      </c>
      <c r="W50" s="46">
        <f t="shared" si="12"/>
        <v>-3905374.5546500087</v>
      </c>
      <c r="X50" s="46">
        <f t="shared" si="2"/>
        <v>925675.0532399998</v>
      </c>
      <c r="Y50" s="47">
        <f>P50-U50</f>
        <v>1449734.8692299998</v>
      </c>
      <c r="Z50" s="48" t="s">
        <v>16</v>
      </c>
      <c r="AA50" s="49" t="s">
        <v>17</v>
      </c>
      <c r="AE50" s="65">
        <f>SUM(AE10:AE49)</f>
        <v>-866392208.2299998</v>
      </c>
      <c r="AF50" s="65">
        <f>SUM(AF10:AF49)</f>
        <v>664740508.4300001</v>
      </c>
    </row>
    <row r="51" ht="14.25">
      <c r="V51" s="50"/>
    </row>
    <row r="52" spans="12:22" ht="36.75" customHeight="1">
      <c r="L52" s="80" t="s">
        <v>56</v>
      </c>
      <c r="M52" s="81"/>
      <c r="N52" s="81"/>
      <c r="O52" s="81"/>
      <c r="P52" s="66"/>
      <c r="Q52" s="66"/>
      <c r="R52" s="79" t="s">
        <v>57</v>
      </c>
      <c r="S52" s="79"/>
      <c r="T52" s="79"/>
      <c r="V52" s="50"/>
    </row>
    <row r="53" spans="22:24" ht="12.75">
      <c r="V53" s="67"/>
      <c r="X53" s="51" t="s">
        <v>21</v>
      </c>
    </row>
  </sheetData>
  <sheetProtection/>
  <mergeCells count="7">
    <mergeCell ref="K3:Y3"/>
    <mergeCell ref="L4:Y4"/>
    <mergeCell ref="M6:Q6"/>
    <mergeCell ref="R6:V6"/>
    <mergeCell ref="W6:Y6"/>
    <mergeCell ref="R52:T52"/>
    <mergeCell ref="L52:O52"/>
  </mergeCells>
  <printOptions/>
  <pageMargins left="0.5905511811023623" right="0.5905511811023623" top="0" bottom="0.7874015748031497" header="0.5118110236220472" footer="0.5118110236220472"/>
  <pageSetup horizontalDpi="600" verticalDpi="600" orientation="landscape" paperSize="8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2023-07-25T12:54:53Z</cp:lastPrinted>
  <dcterms:created xsi:type="dcterms:W3CDTF">2007-02-26T07:16:01Z</dcterms:created>
  <dcterms:modified xsi:type="dcterms:W3CDTF">2024-02-19T12:29:17Z</dcterms:modified>
  <cp:category/>
  <cp:version/>
  <cp:contentType/>
  <cp:contentStatus/>
</cp:coreProperties>
</file>