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11.2023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<sst xmlns="http://schemas.openxmlformats.org/spreadsheetml/2006/main" count="71" uniqueCount="61">
  <si>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</si>
  <si>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</si>
  <si>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</si>
  <si>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</si>
  <si>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</si>
  <si>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</si>
  <si>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</si>
  <si>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</si>
  <si>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</si>
  <si>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</si>
  <si>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Тверь</t>
  </si>
  <si>
    <t>г. Торжок</t>
  </si>
  <si>
    <t>Конаковский р-он</t>
  </si>
  <si>
    <t>Кувшиновский р-он</t>
  </si>
  <si>
    <t>Торжокский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</si>
  <si>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</si>
  <si>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</si>
  <si>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</si>
  <si>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</si>
  <si>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</si>
  <si>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</si>
  <si>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</si>
  <si>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</si>
  <si>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</si>
  <si>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</si>
  <si>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</si>
  <si>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</si>
  <si>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</si>
  <si>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</si>
  <si>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</si>
  <si>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</si>
  <si>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</si>
  <si>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</si>
  <si>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</si>
  <si>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</si>
  <si>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</si>
  <si>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</si>
  <si>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</si>
  <si>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</si>
  <si>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</si>
  <si>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</si>
  <si>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Бельский муниципальный округ</t>
  </si>
  <si>
    <t>Весьегонский муниципальных округ</t>
  </si>
  <si>
    <t>Жарковский муниципальный округ</t>
  </si>
  <si>
    <t>Зубцовский муниципальный округ</t>
  </si>
  <si>
    <t>Кесовогорский муниципальный округ</t>
  </si>
  <si>
    <t>Кимрский муниципальный округ</t>
  </si>
  <si>
    <t>Максатихинский муниципальный округ</t>
  </si>
  <si>
    <t>Ржевский муниципальный округ</t>
  </si>
  <si>
    <t>Сонковский муниципальный округ</t>
  </si>
  <si>
    <t>Старицкий муниципальный округ</t>
  </si>
  <si>
    <t>Бежецкий муниципальный округ</t>
  </si>
  <si>
    <t>Калязинский муниципальный округ</t>
  </si>
  <si>
    <t>Торопецкий муниципальный округ</t>
  </si>
  <si>
    <t>Фировский муниципальный округ</t>
  </si>
  <si>
    <t>Бологовский муниципальный округ</t>
  </si>
  <si>
    <t>Калининский муниципальный округ</t>
  </si>
  <si>
    <t>Темп роста  к аналогичному периоду прошлого года (%)</t>
  </si>
  <si>
    <t>Начальник управления сводного бюджетного планирования и анализа исполнения бюджета</t>
  </si>
  <si>
    <t>Д.Е. Цветков</t>
  </si>
  <si>
    <t>КОНСОЛИДИРОВАННЫХ БЮДЖЕТОВ МУНИЦИПАЛЬНЫХ ОБРАЗОВАНИЙ НА 1 ноября 2023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</si>
</sst>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2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vertical="center" wrapText="1"/>
      <protection locked="0"/>
    </xf>
    <xf numFmtId="0" fontId="32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2" fillId="0" borderId="0" xfId="52" applyFont="1" applyFill="1" applyBorder="1" applyAlignment="1" applyProtection="1">
      <alignment horizontal="right" vertical="top"/>
      <protection locked="0"/>
    </xf>
    <xf numFmtId="0" fontId="32" fillId="0" borderId="10" xfId="52" applyFont="1" applyFill="1" applyBorder="1" applyAlignment="1" applyProtection="1">
      <alignment horizontal="left" vertical="top"/>
      <protection locked="0"/>
    </xf>
    <xf numFmtId="0" fontId="33" fillId="0" borderId="0" xfId="52" applyFont="1" applyFill="1" applyAlignment="1" applyProtection="1">
      <alignment horizontal="right" vertical="top"/>
      <protection locked="0"/>
    </xf>
    <xf numFmtId="3" fontId="7" fillId="0" borderId="11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2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vertical="center" wrapText="1"/>
      <protection locked="0"/>
    </xf>
    <xf numFmtId="3" fontId="9" fillId="0" borderId="18" xfId="52" applyNumberFormat="1" applyFont="1" applyFill="1" applyBorder="1" applyAlignment="1" applyProtection="1">
      <alignment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8" fillId="0" borderId="18" xfId="52" applyNumberFormat="1" applyFont="1" applyFill="1" applyBorder="1" applyAlignment="1" applyProtection="1">
      <alignment vertical="center" wrapText="1"/>
      <protection locked="0"/>
    </xf>
    <xf numFmtId="3" fontId="38" fillId="0" borderId="19" xfId="52" applyNumberFormat="1" applyFont="1" applyFill="1" applyBorder="1" applyAlignment="1" applyProtection="1">
      <alignment vertical="center" wrapText="1"/>
      <protection locked="0"/>
    </xf>
    <xf numFmtId="3" fontId="36" fillId="0" borderId="17" xfId="52" applyNumberFormat="1" applyFont="1" applyFill="1" applyBorder="1" applyAlignment="1" applyProtection="1">
      <alignment horizontal="left" vertical="center" wrapText="1" indent="3"/>
      <protection locked="0"/>
    </xf>
    <xf numFmtId="3" fontId="39" fillId="0" borderId="18" xfId="52" applyNumberFormat="1" applyFont="1" applyFill="1" applyBorder="1" applyAlignment="1" applyProtection="1">
      <alignment vertical="center" wrapText="1"/>
      <protection locked="0"/>
    </xf>
    <xf numFmtId="174" fontId="39" fillId="0" borderId="18" xfId="52" applyNumberFormat="1" applyFont="1" applyFill="1" applyBorder="1" applyAlignment="1" applyProtection="1">
      <alignment vertical="center" wrapText="1"/>
      <protection locked="0"/>
    </xf>
    <xf numFmtId="174" fontId="39" fillId="0" borderId="19" xfId="52" applyNumberFormat="1" applyFont="1" applyFill="1" applyBorder="1" applyAlignment="1" applyProtection="1">
      <alignment vertical="center" wrapText="1"/>
      <protection locked="0"/>
    </xf>
    <xf numFmtId="3" fontId="40" fillId="0" borderId="18" xfId="52" applyNumberFormat="1" applyFont="1" applyFill="1" applyBorder="1" applyAlignment="1" applyProtection="1">
      <alignment vertical="center" wrapText="1"/>
      <protection locked="0"/>
    </xf>
    <xf numFmtId="3" fontId="40" fillId="0" borderId="19" xfId="52" applyNumberFormat="1" applyFont="1" applyFill="1" applyBorder="1" applyAlignment="1" applyProtection="1">
      <alignment vertical="center" wrapText="1"/>
      <protection locked="0"/>
    </xf>
    <xf numFmtId="10" fontId="35" fillId="0" borderId="20" xfId="52" applyNumberFormat="1" applyFont="1" applyFill="1" applyBorder="1" applyAlignment="1" applyProtection="1">
      <alignment vertical="center" wrapText="1"/>
      <protection locked="0"/>
    </xf>
    <xf numFmtId="10" fontId="35" fillId="0" borderId="21" xfId="52" applyNumberFormat="1" applyFont="1" applyFill="1" applyBorder="1" applyAlignment="1" applyProtection="1">
      <alignment vertical="center" wrapText="1"/>
      <protection locked="0"/>
    </xf>
    <xf numFmtId="174" fontId="33" fillId="0" borderId="22" xfId="52" applyNumberFormat="1" applyFont="1" applyFill="1" applyBorder="1" applyAlignment="1" applyProtection="1">
      <alignment vertical="center" wrapText="1"/>
      <protection locked="0"/>
    </xf>
    <xf numFmtId="10" fontId="35" fillId="0" borderId="23" xfId="52" applyNumberFormat="1" applyFont="1" applyFill="1" applyBorder="1" applyAlignment="1" applyProtection="1">
      <alignment vertical="center" wrapText="1"/>
      <protection locked="0"/>
    </xf>
    <xf numFmtId="10" fontId="35" fillId="0" borderId="24" xfId="52" applyNumberFormat="1" applyFont="1" applyFill="1" applyBorder="1" applyAlignment="1" applyProtection="1">
      <alignment vertical="center" wrapText="1"/>
      <protection locked="0"/>
    </xf>
    <xf numFmtId="174" fontId="33" fillId="0" borderId="25" xfId="52" applyNumberFormat="1" applyFont="1" applyFill="1" applyBorder="1" applyAlignment="1" applyProtection="1">
      <alignment vertical="center" wrapText="1"/>
      <protection locked="0"/>
    </xf>
    <xf numFmtId="10" fontId="35" fillId="0" borderId="26" xfId="52" applyNumberFormat="1" applyFont="1" applyFill="1" applyBorder="1" applyAlignment="1" applyProtection="1">
      <alignment vertical="center" wrapText="1"/>
      <protection locked="0"/>
    </xf>
    <xf numFmtId="10" fontId="35" fillId="0" borderId="27" xfId="52" applyNumberFormat="1" applyFont="1" applyFill="1" applyBorder="1" applyAlignment="1" applyProtection="1">
      <alignment vertical="center" wrapText="1"/>
      <protection locked="0"/>
    </xf>
    <xf numFmtId="174" fontId="33" fillId="0" borderId="28" xfId="52" applyNumberFormat="1" applyFont="1" applyFill="1" applyBorder="1" applyAlignment="1" applyProtection="1">
      <alignment vertical="center" wrapText="1"/>
      <protection locked="0"/>
    </xf>
    <xf numFmtId="0" fontId="11" fillId="0" borderId="29" xfId="52" applyFont="1" applyFill="1" applyBorder="1" applyAlignment="1" applyProtection="1">
      <alignment horizontal="center" vertical="top"/>
      <protection locked="0"/>
    </xf>
    <xf numFmtId="3" fontId="10" fillId="0" borderId="18" xfId="52" applyNumberFormat="1" applyFont="1" applyFill="1" applyBorder="1" applyAlignment="1" applyProtection="1">
      <alignment vertical="center" wrapText="1"/>
      <protection locked="0"/>
    </xf>
    <xf numFmtId="174" fontId="10" fillId="0" borderId="30" xfId="52" applyNumberFormat="1" applyFont="1" applyFill="1" applyBorder="1" applyAlignment="1" applyProtection="1">
      <alignment vertical="center" wrapText="1"/>
      <protection locked="0"/>
    </xf>
    <xf numFmtId="174" fontId="10" fillId="0" borderId="31" xfId="52" applyNumberFormat="1" applyFont="1" applyFill="1" applyBorder="1" applyAlignment="1" applyProtection="1">
      <alignment vertical="center" wrapText="1"/>
      <protection locked="0"/>
    </xf>
    <xf numFmtId="174" fontId="10" fillId="0" borderId="18" xfId="52" applyNumberFormat="1" applyFont="1" applyFill="1" applyBorder="1" applyAlignment="1" applyProtection="1">
      <alignment vertical="center" wrapText="1"/>
      <protection locked="0"/>
    </xf>
    <xf numFmtId="3" fontId="10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31" xfId="52" applyNumberFormat="1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 indent="1"/>
      <protection locked="0"/>
    </xf>
    <xf numFmtId="0" fontId="33" fillId="0" borderId="0" xfId="52" applyFont="1" applyFill="1" applyAlignment="1" applyProtection="1">
      <alignment horizontal="left" vertical="top" indent="1"/>
      <protection locked="0"/>
    </xf>
    <xf numFmtId="174" fontId="41" fillId="0" borderId="0" xfId="52" applyNumberFormat="1" applyFont="1" applyFill="1" applyBorder="1" applyAlignment="1" applyProtection="1">
      <alignment vertical="center" wrapText="1"/>
      <protection locked="0"/>
    </xf>
    <xf numFmtId="0" fontId="0" fillId="0" borderId="0" xfId="52" applyFill="1">
      <alignment/>
      <protection/>
    </xf>
    <xf numFmtId="3" fontId="9" fillId="0" borderId="32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3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4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36" xfId="52" applyNumberFormat="1" applyFont="1" applyFill="1" applyBorder="1" applyAlignment="1" applyProtection="1">
      <alignment vertical="center" wrapText="1"/>
      <protection locked="0"/>
    </xf>
    <xf numFmtId="3" fontId="35" fillId="0" borderId="23" xfId="52" applyNumberFormat="1" applyFont="1" applyFill="1" applyBorder="1" applyAlignment="1" applyProtection="1">
      <alignment vertical="center" wrapText="1"/>
      <protection locked="0"/>
    </xf>
    <xf numFmtId="3" fontId="35" fillId="0" borderId="24" xfId="52" applyNumberFormat="1" applyFont="1" applyFill="1" applyBorder="1" applyAlignment="1" applyProtection="1">
      <alignment vertical="center" wrapText="1"/>
      <protection locked="0"/>
    </xf>
    <xf numFmtId="3" fontId="35" fillId="0" borderId="25" xfId="52" applyNumberFormat="1" applyFont="1" applyFill="1" applyBorder="1" applyAlignment="1" applyProtection="1">
      <alignment vertical="center" wrapText="1"/>
      <protection locked="0"/>
    </xf>
    <xf numFmtId="3" fontId="9" fillId="0" borderId="37" xfId="52" applyNumberFormat="1" applyFont="1" applyFill="1" applyBorder="1" applyAlignment="1" applyProtection="1">
      <alignment vertical="center" wrapText="1"/>
      <protection locked="0"/>
    </xf>
    <xf numFmtId="4" fontId="3" fillId="0" borderId="17" xfId="53" applyNumberFormat="1" applyFill="1" applyBorder="1">
      <alignment/>
      <protection/>
    </xf>
    <xf numFmtId="4" fontId="3" fillId="0" borderId="18" xfId="53" applyNumberFormat="1" applyFill="1" applyBorder="1">
      <alignment/>
      <protection/>
    </xf>
    <xf numFmtId="3" fontId="9" fillId="0" borderId="38" xfId="52" applyNumberFormat="1" applyFont="1" applyFill="1" applyBorder="1" applyAlignment="1" applyProtection="1">
      <alignment vertical="center" wrapText="1"/>
      <protection locked="0"/>
    </xf>
    <xf numFmtId="3" fontId="9" fillId="0" borderId="39" xfId="52" applyNumberFormat="1" applyFont="1" applyFill="1" applyBorder="1" applyAlignment="1" applyProtection="1">
      <alignment vertical="center" wrapText="1"/>
      <protection locked="0"/>
    </xf>
    <xf numFmtId="4" fontId="0" fillId="0" borderId="0" xfId="52" applyNumberFormat="1" applyFill="1">
      <alignment/>
      <protection/>
    </xf>
    <xf numFmtId="0" fontId="12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39" fillId="0" borderId="17" xfId="52" applyNumberFormat="1" applyFont="1" applyFill="1" applyBorder="1" applyAlignment="1" applyProtection="1">
      <alignment vertical="center" wrapText="1"/>
      <protection locked="0"/>
    </xf>
    <xf numFmtId="0" fontId="6" fillId="0" borderId="0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11" fillId="0" borderId="40" xfId="52" applyFont="1" applyFill="1" applyBorder="1" applyAlignment="1" applyProtection="1">
      <alignment horizontal="center" vertical="top"/>
      <protection locked="0"/>
    </xf>
    <xf numFmtId="0" fontId="11" fillId="0" borderId="41" xfId="52" applyFont="1" applyFill="1" applyBorder="1" applyAlignment="1" applyProtection="1">
      <alignment horizontal="center" vertical="top"/>
      <protection locked="0"/>
    </xf>
    <xf numFmtId="0" fontId="11" fillId="0" borderId="42" xfId="52" applyFont="1" applyFill="1" applyBorder="1" applyAlignment="1" applyProtection="1">
      <alignment horizontal="center" vertical="top"/>
      <protection locked="0"/>
    </xf>
    <xf numFmtId="0" fontId="13" fillId="0" borderId="43" xfId="52" applyFont="1" applyFill="1" applyBorder="1" applyAlignment="1" applyProtection="1">
      <alignment horizontal="center" vertical="center"/>
      <protection locked="0"/>
    </xf>
    <xf numFmtId="0" fontId="13" fillId="0" borderId="41" xfId="52" applyFont="1" applyFill="1" applyBorder="1" applyAlignment="1" applyProtection="1">
      <alignment horizontal="center" vertical="center"/>
      <protection locked="0"/>
    </xf>
    <xf numFmtId="0" fontId="13" fillId="0" borderId="42" xfId="52" applyFont="1" applyFill="1" applyBorder="1" applyAlignment="1" applyProtection="1">
      <alignment horizontal="center" vertical="center"/>
      <protection locked="0"/>
    </xf>
    <xf numFmtId="0" fontId="11" fillId="0" borderId="0" xfId="52" applyFont="1" applyFill="1" applyAlignment="1">
      <alignment horizontal="center"/>
      <protection/>
    </xf>
    <xf numFmtId="0" fontId="11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0013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="80" zoomScaleNormal="80" zoomScalePageLayoutView="0" workbookViewId="0" topLeftCell="L1">
      <pane xSplit="1" ySplit="8" topLeftCell="M27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U32" sqref="U32"/>
    </sheetView>
  </sheetViews>
  <sheetFormatPr defaultColWidth="9.140625" defaultRowHeight="12.75"/>
  <cols>
    <col min="1" max="10" width="0" style="51" hidden="1" customWidth="1"/>
    <col min="11" max="11" width="4.7109375" style="51" hidden="1" customWidth="1"/>
    <col min="12" max="12" width="50.421875" style="51" customWidth="1"/>
    <col min="13" max="13" width="21.421875" style="51" customWidth="1"/>
    <col min="14" max="14" width="21.8515625" style="51" customWidth="1"/>
    <col min="15" max="15" width="19.28125" style="51" customWidth="1"/>
    <col min="16" max="16" width="25.140625" style="51" customWidth="1"/>
    <col min="17" max="17" width="22.8515625" style="51" customWidth="1"/>
    <col min="18" max="18" width="18.57421875" style="51" customWidth="1"/>
    <col min="19" max="19" width="20.57421875" style="51" customWidth="1"/>
    <col min="20" max="20" width="16.8515625" style="51" customWidth="1"/>
    <col min="21" max="21" width="22.00390625" style="51" customWidth="1"/>
    <col min="22" max="22" width="19.00390625" style="51" customWidth="1"/>
    <col min="23" max="23" width="21.140625" style="51" customWidth="1"/>
    <col min="24" max="24" width="19.00390625" style="51" customWidth="1"/>
    <col min="25" max="25" width="22.28125" style="51" customWidth="1"/>
    <col min="26" max="30" width="0" style="51" hidden="1" customWidth="1"/>
    <col min="31" max="31" width="17.140625" style="51" hidden="1" customWidth="1"/>
    <col min="32" max="32" width="17.00390625" style="51" hidden="1" customWidth="1"/>
    <col min="33" max="16384" width="9.140625" style="5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5" ht="18">
      <c r="A3" s="2"/>
      <c r="B3" s="2"/>
      <c r="C3" s="2"/>
      <c r="D3" s="2"/>
      <c r="E3" s="2"/>
      <c r="F3" s="2"/>
      <c r="G3" s="2"/>
      <c r="H3" s="2"/>
      <c r="I3" s="2"/>
      <c r="J3" s="2"/>
      <c r="K3" s="69" t="s">
        <v>22</v>
      </c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70" t="s">
        <v>60</v>
      </c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30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7" t="s">
        <v>20</v>
      </c>
      <c r="Z5" s="1"/>
      <c r="AA5" s="6"/>
      <c r="AB5" s="6"/>
      <c r="AC5" s="6"/>
      <c r="AD5" s="6"/>
    </row>
    <row r="6" spans="1:30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8"/>
      <c r="M6" s="71" t="s">
        <v>7</v>
      </c>
      <c r="N6" s="72"/>
      <c r="O6" s="72"/>
      <c r="P6" s="72"/>
      <c r="Q6" s="73"/>
      <c r="R6" s="71" t="s">
        <v>8</v>
      </c>
      <c r="S6" s="72"/>
      <c r="T6" s="72"/>
      <c r="U6" s="72"/>
      <c r="V6" s="73"/>
      <c r="W6" s="74" t="s">
        <v>9</v>
      </c>
      <c r="X6" s="75"/>
      <c r="Y6" s="76"/>
      <c r="Z6" s="1"/>
      <c r="AA6" s="6"/>
      <c r="AB6" s="6"/>
      <c r="AC6" s="6"/>
      <c r="AD6" s="9"/>
    </row>
    <row r="7" spans="1:30" ht="90">
      <c r="A7" s="1"/>
      <c r="B7" s="1"/>
      <c r="C7" s="1"/>
      <c r="D7" s="1"/>
      <c r="E7" s="1"/>
      <c r="F7" s="1"/>
      <c r="G7" s="1"/>
      <c r="H7" s="1"/>
      <c r="I7" s="1"/>
      <c r="J7" s="1">
        <v>-2</v>
      </c>
      <c r="K7" s="52" t="s">
        <v>0</v>
      </c>
      <c r="L7" s="10" t="s">
        <v>1</v>
      </c>
      <c r="M7" s="11" t="s">
        <v>2</v>
      </c>
      <c r="N7" s="12" t="s">
        <v>3</v>
      </c>
      <c r="O7" s="12" t="s">
        <v>4</v>
      </c>
      <c r="P7" s="12" t="s">
        <v>5</v>
      </c>
      <c r="Q7" s="13" t="s">
        <v>21</v>
      </c>
      <c r="R7" s="11" t="s">
        <v>2</v>
      </c>
      <c r="S7" s="12" t="s">
        <v>3</v>
      </c>
      <c r="T7" s="12" t="s">
        <v>4</v>
      </c>
      <c r="U7" s="12" t="s">
        <v>5</v>
      </c>
      <c r="V7" s="13" t="s">
        <v>57</v>
      </c>
      <c r="W7" s="14" t="s">
        <v>2</v>
      </c>
      <c r="X7" s="14" t="s">
        <v>3</v>
      </c>
      <c r="Y7" s="15" t="s">
        <v>5</v>
      </c>
      <c r="Z7" s="53" t="s">
        <v>2</v>
      </c>
      <c r="AA7" s="54" t="s">
        <v>6</v>
      </c>
      <c r="AB7" s="54" t="s">
        <v>3</v>
      </c>
      <c r="AC7" s="55" t="s">
        <v>5</v>
      </c>
      <c r="AD7" s="6"/>
    </row>
    <row r="8" spans="1:30" ht="15">
      <c r="A8" s="6"/>
      <c r="B8" s="6"/>
      <c r="C8" s="6"/>
      <c r="D8" s="6"/>
      <c r="E8" s="6"/>
      <c r="F8" s="6"/>
      <c r="G8" s="6"/>
      <c r="H8" s="6"/>
      <c r="I8" s="1"/>
      <c r="J8" s="1"/>
      <c r="K8" s="56"/>
      <c r="L8" s="16">
        <v>1</v>
      </c>
      <c r="M8" s="16">
        <v>2</v>
      </c>
      <c r="N8" s="17">
        <v>3</v>
      </c>
      <c r="O8" s="17">
        <v>4</v>
      </c>
      <c r="P8" s="17">
        <v>5</v>
      </c>
      <c r="Q8" s="18">
        <v>6</v>
      </c>
      <c r="R8" s="16">
        <v>7</v>
      </c>
      <c r="S8" s="17">
        <v>8</v>
      </c>
      <c r="T8" s="17">
        <v>9</v>
      </c>
      <c r="U8" s="17">
        <v>10</v>
      </c>
      <c r="V8" s="18">
        <v>11</v>
      </c>
      <c r="W8" s="19">
        <v>12</v>
      </c>
      <c r="X8" s="19">
        <v>13</v>
      </c>
      <c r="Y8" s="20">
        <v>14</v>
      </c>
      <c r="Z8" s="57"/>
      <c r="AA8" s="58"/>
      <c r="AB8" s="58"/>
      <c r="AC8" s="59"/>
      <c r="AD8" s="6"/>
    </row>
    <row r="9" spans="1:30" ht="12.75">
      <c r="A9" s="6"/>
      <c r="B9" s="6"/>
      <c r="C9" s="6"/>
      <c r="D9" s="6"/>
      <c r="E9" s="6"/>
      <c r="F9" s="6"/>
      <c r="G9" s="6"/>
      <c r="H9" s="6"/>
      <c r="I9" s="1"/>
      <c r="J9" s="1">
        <v>0</v>
      </c>
      <c r="K9" s="56"/>
      <c r="L9" s="21"/>
      <c r="M9" s="21"/>
      <c r="N9" s="22"/>
      <c r="O9" s="22"/>
      <c r="P9" s="22"/>
      <c r="Q9" s="23"/>
      <c r="R9" s="21"/>
      <c r="S9" s="22"/>
      <c r="T9" s="22"/>
      <c r="U9" s="22"/>
      <c r="V9" s="23"/>
      <c r="W9" s="24"/>
      <c r="X9" s="24"/>
      <c r="Y9" s="25"/>
      <c r="Z9" s="57"/>
      <c r="AA9" s="58"/>
      <c r="AB9" s="58"/>
      <c r="AC9" s="59"/>
      <c r="AD9" s="6"/>
    </row>
    <row r="10" spans="1:32" ht="16.5">
      <c r="A10" s="6"/>
      <c r="B10" s="6"/>
      <c r="C10" s="6"/>
      <c r="D10" s="6"/>
      <c r="E10" s="6"/>
      <c r="F10" s="6"/>
      <c r="G10" s="6"/>
      <c r="H10" s="6"/>
      <c r="I10" s="1"/>
      <c r="J10" s="1">
        <v>2</v>
      </c>
      <c r="K10" s="63">
        <v>16</v>
      </c>
      <c r="L10" s="26" t="s">
        <v>10</v>
      </c>
      <c r="M10" s="27">
        <v>11335298.5</v>
      </c>
      <c r="N10" s="27">
        <v>9281648.81767</v>
      </c>
      <c r="O10" s="28">
        <f aca="true" t="shared" si="0" ref="O10:O50">N10/M10*100</f>
        <v>81.88270311249414</v>
      </c>
      <c r="P10" s="27">
        <v>8435865.02429</v>
      </c>
      <c r="Q10" s="29">
        <f aca="true" t="shared" si="1" ref="Q10:Q49">N10/P10*100</f>
        <v>110.0260470140842</v>
      </c>
      <c r="R10" s="68">
        <v>11455251.451040002</v>
      </c>
      <c r="S10" s="27">
        <v>8955307.79581</v>
      </c>
      <c r="T10" s="28">
        <f aca="true" t="shared" si="2" ref="T10:T50">S10/R10*100</f>
        <v>78.17644016008887</v>
      </c>
      <c r="U10" s="27">
        <v>8259068.02846</v>
      </c>
      <c r="V10" s="29">
        <f aca="true" t="shared" si="3" ref="V10:V49">S10/U10*100</f>
        <v>108.4300040264933</v>
      </c>
      <c r="W10" s="30">
        <f aca="true" t="shared" si="4" ref="W10:W50">M10-R10</f>
        <v>-119952.95104000159</v>
      </c>
      <c r="X10" s="30">
        <f aca="true" t="shared" si="5" ref="X10:X50">N10-S10</f>
        <v>326341.0218600016</v>
      </c>
      <c r="Y10" s="31">
        <f aca="true" t="shared" si="6" ref="Y10:Y49">P10-U10</f>
        <v>176796.99582999945</v>
      </c>
      <c r="Z10" s="32">
        <v>0.04077711047735438</v>
      </c>
      <c r="AA10" s="33">
        <v>0.07334219344112561</v>
      </c>
      <c r="AB10" s="33">
        <v>-0.8576123716692488</v>
      </c>
      <c r="AC10" s="34">
        <v>-1.1235520781936514</v>
      </c>
      <c r="AD10" s="6"/>
      <c r="AE10" s="61">
        <v>-32154590.13</v>
      </c>
      <c r="AF10" s="62">
        <v>8611904.55</v>
      </c>
    </row>
    <row r="11" spans="1:32" ht="16.5">
      <c r="A11" s="6"/>
      <c r="B11" s="6"/>
      <c r="C11" s="6"/>
      <c r="D11" s="6"/>
      <c r="E11" s="6"/>
      <c r="F11" s="6"/>
      <c r="G11" s="6"/>
      <c r="H11" s="6"/>
      <c r="I11" s="1"/>
      <c r="J11" s="1">
        <v>3</v>
      </c>
      <c r="K11" s="63">
        <v>31</v>
      </c>
      <c r="L11" s="26" t="s">
        <v>11</v>
      </c>
      <c r="M11" s="27">
        <v>1165465.0947999998</v>
      </c>
      <c r="N11" s="27">
        <v>914166.63631</v>
      </c>
      <c r="O11" s="28">
        <f t="shared" si="0"/>
        <v>78.43792494419371</v>
      </c>
      <c r="P11" s="27">
        <v>835601.75549</v>
      </c>
      <c r="Q11" s="29">
        <f t="shared" si="1"/>
        <v>109.40219192980622</v>
      </c>
      <c r="R11" s="68">
        <v>1268328.93805</v>
      </c>
      <c r="S11" s="27">
        <v>850680.6410299999</v>
      </c>
      <c r="T11" s="28">
        <f t="shared" si="2"/>
        <v>67.07097942099185</v>
      </c>
      <c r="U11" s="27">
        <v>793628.70333</v>
      </c>
      <c r="V11" s="29">
        <f t="shared" si="3"/>
        <v>107.1887442402996</v>
      </c>
      <c r="W11" s="30">
        <f t="shared" si="4"/>
        <v>-102863.84325000015</v>
      </c>
      <c r="X11" s="30">
        <f t="shared" si="5"/>
        <v>63485.99528000003</v>
      </c>
      <c r="Y11" s="31">
        <f t="shared" si="6"/>
        <v>41973.05215999996</v>
      </c>
      <c r="Z11" s="32">
        <v>0.046659512208128084</v>
      </c>
      <c r="AA11" s="33">
        <v>0.08078802952225422</v>
      </c>
      <c r="AB11" s="33">
        <v>-1.3064628840107064</v>
      </c>
      <c r="AC11" s="34">
        <v>-1.1863370547581074</v>
      </c>
      <c r="AD11" s="6"/>
      <c r="AE11" s="61">
        <v>-23525100</v>
      </c>
      <c r="AF11" s="62">
        <v>33760799.79</v>
      </c>
    </row>
    <row r="12" spans="1:32" ht="16.5">
      <c r="A12" s="6"/>
      <c r="B12" s="6"/>
      <c r="C12" s="6"/>
      <c r="D12" s="6"/>
      <c r="E12" s="6"/>
      <c r="F12" s="6"/>
      <c r="G12" s="6"/>
      <c r="H12" s="6"/>
      <c r="I12" s="1"/>
      <c r="J12" s="1">
        <v>4</v>
      </c>
      <c r="K12" s="63">
        <v>2</v>
      </c>
      <c r="L12" s="26" t="s">
        <v>25</v>
      </c>
      <c r="M12" s="27">
        <v>1989718.30305</v>
      </c>
      <c r="N12" s="27">
        <v>1594173.56863</v>
      </c>
      <c r="O12" s="28">
        <f t="shared" si="0"/>
        <v>80.12056612166269</v>
      </c>
      <c r="P12" s="27">
        <v>1508890.28924</v>
      </c>
      <c r="Q12" s="29">
        <f t="shared" si="1"/>
        <v>105.65205303514516</v>
      </c>
      <c r="R12" s="68">
        <v>2112772.07705</v>
      </c>
      <c r="S12" s="27">
        <v>1601142.50013</v>
      </c>
      <c r="T12" s="28">
        <f t="shared" si="2"/>
        <v>75.78396730638485</v>
      </c>
      <c r="U12" s="27">
        <v>1455682.04705</v>
      </c>
      <c r="V12" s="29">
        <f t="shared" si="3"/>
        <v>109.99259785986794</v>
      </c>
      <c r="W12" s="30">
        <f>M12-R12</f>
        <v>-123053.77399999998</v>
      </c>
      <c r="X12" s="30">
        <f t="shared" si="5"/>
        <v>-6968.931499999948</v>
      </c>
      <c r="Y12" s="31">
        <f t="shared" si="6"/>
        <v>53208.242190000135</v>
      </c>
      <c r="Z12" s="32">
        <v>0.05264114157869501</v>
      </c>
      <c r="AA12" s="33">
        <v>0.08801779244764033</v>
      </c>
      <c r="AB12" s="33">
        <v>-0.7809643293817446</v>
      </c>
      <c r="AC12" s="34">
        <v>-0.9574920297555791</v>
      </c>
      <c r="AD12" s="6"/>
      <c r="AE12" s="61">
        <v>-156394000</v>
      </c>
      <c r="AF12" s="62">
        <v>261175207.41</v>
      </c>
    </row>
    <row r="13" spans="1:32" ht="16.5">
      <c r="A13" s="6"/>
      <c r="B13" s="6"/>
      <c r="C13" s="6"/>
      <c r="D13" s="6"/>
      <c r="E13" s="6"/>
      <c r="F13" s="6"/>
      <c r="G13" s="6"/>
      <c r="H13" s="6"/>
      <c r="I13" s="1"/>
      <c r="J13" s="1">
        <v>5</v>
      </c>
      <c r="K13" s="63">
        <v>3</v>
      </c>
      <c r="L13" s="26" t="s">
        <v>26</v>
      </c>
      <c r="M13" s="27">
        <v>773277.21683</v>
      </c>
      <c r="N13" s="27">
        <v>660370.5624500001</v>
      </c>
      <c r="O13" s="28">
        <f t="shared" si="0"/>
        <v>85.3989420711432</v>
      </c>
      <c r="P13" s="27">
        <v>617590.8012100001</v>
      </c>
      <c r="Q13" s="29">
        <f t="shared" si="1"/>
        <v>106.92687798396364</v>
      </c>
      <c r="R13" s="68">
        <v>857800.1657799999</v>
      </c>
      <c r="S13" s="27">
        <v>601400.43699</v>
      </c>
      <c r="T13" s="28">
        <f t="shared" si="2"/>
        <v>70.10962004689577</v>
      </c>
      <c r="U13" s="27">
        <v>584962.52923</v>
      </c>
      <c r="V13" s="29">
        <f t="shared" si="3"/>
        <v>102.81007875523885</v>
      </c>
      <c r="W13" s="30">
        <f t="shared" si="4"/>
        <v>-84522.94894999987</v>
      </c>
      <c r="X13" s="30">
        <f t="shared" si="5"/>
        <v>58970.12546000013</v>
      </c>
      <c r="Y13" s="31">
        <f t="shared" si="6"/>
        <v>32628.271980000078</v>
      </c>
      <c r="Z13" s="32">
        <v>0.05305699273247036</v>
      </c>
      <c r="AA13" s="33">
        <v>0.09998672155092285</v>
      </c>
      <c r="AB13" s="33">
        <v>-4.928972390007813</v>
      </c>
      <c r="AC13" s="34">
        <v>-1.2989623865110247</v>
      </c>
      <c r="AD13" s="6"/>
      <c r="AE13" s="61">
        <v>-16626000.81</v>
      </c>
      <c r="AF13" s="62">
        <v>32816853.4</v>
      </c>
    </row>
    <row r="14" spans="1:32" ht="16.5">
      <c r="A14" s="6"/>
      <c r="B14" s="6"/>
      <c r="C14" s="6"/>
      <c r="D14" s="6"/>
      <c r="E14" s="6"/>
      <c r="F14" s="6"/>
      <c r="G14" s="6"/>
      <c r="H14" s="6"/>
      <c r="I14" s="1"/>
      <c r="J14" s="1">
        <v>6</v>
      </c>
      <c r="K14" s="63">
        <v>32</v>
      </c>
      <c r="L14" s="26" t="s">
        <v>28</v>
      </c>
      <c r="M14" s="27">
        <v>859445.81311</v>
      </c>
      <c r="N14" s="27">
        <v>655571.6209600001</v>
      </c>
      <c r="O14" s="28">
        <f t="shared" si="0"/>
        <v>76.27841231639043</v>
      </c>
      <c r="P14" s="27">
        <v>524721.00245</v>
      </c>
      <c r="Q14" s="29">
        <f t="shared" si="1"/>
        <v>124.93717954856756</v>
      </c>
      <c r="R14" s="68">
        <v>870682.00766</v>
      </c>
      <c r="S14" s="27">
        <v>613432.17876</v>
      </c>
      <c r="T14" s="28">
        <f t="shared" si="2"/>
        <v>70.45421558768955</v>
      </c>
      <c r="U14" s="27">
        <v>507654.49875</v>
      </c>
      <c r="V14" s="29">
        <f t="shared" si="3"/>
        <v>120.83654932054317</v>
      </c>
      <c r="W14" s="30">
        <f t="shared" si="4"/>
        <v>-11236.194550000015</v>
      </c>
      <c r="X14" s="30">
        <f t="shared" si="5"/>
        <v>42139.44220000005</v>
      </c>
      <c r="Y14" s="31">
        <f t="shared" si="6"/>
        <v>17066.5037</v>
      </c>
      <c r="Z14" s="32">
        <v>0.049568551283218514</v>
      </c>
      <c r="AA14" s="33">
        <v>0.09525568375112994</v>
      </c>
      <c r="AB14" s="33">
        <v>-5.384875528323849</v>
      </c>
      <c r="AC14" s="34">
        <v>-1.7695113056163385</v>
      </c>
      <c r="AD14" s="6"/>
      <c r="AE14" s="61">
        <v>-5631000</v>
      </c>
      <c r="AF14" s="62">
        <v>12269215.19</v>
      </c>
    </row>
    <row r="15" spans="1:32" ht="16.5">
      <c r="A15" s="6"/>
      <c r="B15" s="6"/>
      <c r="C15" s="6"/>
      <c r="D15" s="6"/>
      <c r="E15" s="6"/>
      <c r="F15" s="6"/>
      <c r="G15" s="6"/>
      <c r="H15" s="6"/>
      <c r="I15" s="1"/>
      <c r="J15" s="1">
        <v>10</v>
      </c>
      <c r="K15" s="63">
        <v>18</v>
      </c>
      <c r="L15" s="26" t="s">
        <v>30</v>
      </c>
      <c r="M15" s="27">
        <v>766075.05837</v>
      </c>
      <c r="N15" s="27">
        <v>646804.32021</v>
      </c>
      <c r="O15" s="28">
        <f aca="true" t="shared" si="7" ref="O15:O24">N15/M15*100</f>
        <v>84.4309331237365</v>
      </c>
      <c r="P15" s="27">
        <v>547579.87447</v>
      </c>
      <c r="Q15" s="29">
        <f aca="true" t="shared" si="8" ref="Q15:Q24">N15/P15*100</f>
        <v>118.12054284062921</v>
      </c>
      <c r="R15" s="68">
        <v>774442.26711</v>
      </c>
      <c r="S15" s="27">
        <v>626101.9731299999</v>
      </c>
      <c r="T15" s="28">
        <f aca="true" t="shared" si="9" ref="T15:T24">S15/R15*100</f>
        <v>80.84553229079758</v>
      </c>
      <c r="U15" s="27">
        <v>547553.3667799999</v>
      </c>
      <c r="V15" s="29">
        <f aca="true" t="shared" si="10" ref="V15:V24">S15/U15*100</f>
        <v>114.34537912019813</v>
      </c>
      <c r="W15" s="30">
        <f aca="true" t="shared" si="11" ref="W15:W24">M15-R15</f>
        <v>-8367.208740000031</v>
      </c>
      <c r="X15" s="30">
        <f aca="true" t="shared" si="12" ref="X15:X24">N15-S15</f>
        <v>20702.347080000094</v>
      </c>
      <c r="Y15" s="31">
        <f aca="true" t="shared" si="13" ref="Y15:Y24">P15-U15</f>
        <v>26.507690000114962</v>
      </c>
      <c r="Z15" s="32">
        <v>0.04860619573455789</v>
      </c>
      <c r="AA15" s="33">
        <v>0.08714529444458431</v>
      </c>
      <c r="AB15" s="33">
        <v>-17.246020336017715</v>
      </c>
      <c r="AC15" s="34">
        <v>-0.9037758830694276</v>
      </c>
      <c r="AD15" s="6"/>
      <c r="AE15" s="61">
        <v>-3807293.57</v>
      </c>
      <c r="AF15" s="62">
        <v>8960428.83</v>
      </c>
    </row>
    <row r="16" spans="1:32" ht="16.5">
      <c r="A16" s="6"/>
      <c r="B16" s="6"/>
      <c r="C16" s="6"/>
      <c r="D16" s="6"/>
      <c r="E16" s="6"/>
      <c r="F16" s="6"/>
      <c r="G16" s="6"/>
      <c r="H16" s="6"/>
      <c r="I16" s="1"/>
      <c r="J16" s="1">
        <v>1</v>
      </c>
      <c r="K16" s="60">
        <v>1</v>
      </c>
      <c r="L16" s="26" t="s">
        <v>31</v>
      </c>
      <c r="M16" s="27">
        <v>1146268.03669</v>
      </c>
      <c r="N16" s="27">
        <v>920948.11342</v>
      </c>
      <c r="O16" s="28">
        <f t="shared" si="7"/>
        <v>80.34317314468254</v>
      </c>
      <c r="P16" s="27">
        <v>876745.5384900001</v>
      </c>
      <c r="Q16" s="29">
        <f t="shared" si="8"/>
        <v>105.04166522548024</v>
      </c>
      <c r="R16" s="68">
        <v>1219400.90388</v>
      </c>
      <c r="S16" s="27">
        <v>932705.2768999999</v>
      </c>
      <c r="T16" s="28">
        <f t="shared" si="9"/>
        <v>76.48881298449378</v>
      </c>
      <c r="U16" s="27">
        <v>883707.75988</v>
      </c>
      <c r="V16" s="29">
        <f t="shared" si="10"/>
        <v>105.54453850520147</v>
      </c>
      <c r="W16" s="30">
        <f t="shared" si="11"/>
        <v>-73132.86719000014</v>
      </c>
      <c r="X16" s="30">
        <f t="shared" si="12"/>
        <v>-11757.163479999988</v>
      </c>
      <c r="Y16" s="31">
        <f t="shared" si="13"/>
        <v>-6962.221389999962</v>
      </c>
      <c r="Z16" s="32"/>
      <c r="AA16" s="33"/>
      <c r="AB16" s="33"/>
      <c r="AC16" s="34"/>
      <c r="AD16" s="6"/>
      <c r="AE16" s="61">
        <v>-20084000</v>
      </c>
      <c r="AF16" s="62">
        <v>13085172.12</v>
      </c>
    </row>
    <row r="17" spans="1:32" ht="16.5">
      <c r="A17" s="6"/>
      <c r="B17" s="6"/>
      <c r="C17" s="6"/>
      <c r="D17" s="6"/>
      <c r="E17" s="6"/>
      <c r="F17" s="6"/>
      <c r="G17" s="6"/>
      <c r="H17" s="6"/>
      <c r="I17" s="1"/>
      <c r="J17" s="1">
        <v>17</v>
      </c>
      <c r="K17" s="63">
        <v>20</v>
      </c>
      <c r="L17" s="26" t="s">
        <v>24</v>
      </c>
      <c r="M17" s="27">
        <v>510667.14534</v>
      </c>
      <c r="N17" s="27">
        <v>487803.22694</v>
      </c>
      <c r="O17" s="28">
        <f t="shared" si="7"/>
        <v>95.52273558057523</v>
      </c>
      <c r="P17" s="27">
        <v>350546.66234</v>
      </c>
      <c r="Q17" s="29">
        <f t="shared" si="8"/>
        <v>139.1550054089156</v>
      </c>
      <c r="R17" s="68">
        <v>526894.63372</v>
      </c>
      <c r="S17" s="27">
        <v>448053.88289</v>
      </c>
      <c r="T17" s="28">
        <f t="shared" si="9"/>
        <v>85.03671402508586</v>
      </c>
      <c r="U17" s="27">
        <v>346692.9112</v>
      </c>
      <c r="V17" s="29">
        <f t="shared" si="10"/>
        <v>129.23652847102113</v>
      </c>
      <c r="W17" s="30">
        <f t="shared" si="11"/>
        <v>-16227.488380000053</v>
      </c>
      <c r="X17" s="30">
        <f t="shared" si="12"/>
        <v>39749.344050000014</v>
      </c>
      <c r="Y17" s="31">
        <f t="shared" si="13"/>
        <v>3853.7511400000076</v>
      </c>
      <c r="Z17" s="32">
        <v>0.13957391820972345</v>
      </c>
      <c r="AA17" s="33">
        <v>0.2368926520534707</v>
      </c>
      <c r="AB17" s="33">
        <v>-3.4826414625722295</v>
      </c>
      <c r="AC17" s="34">
        <v>-1.1295938104448742</v>
      </c>
      <c r="AD17" s="6"/>
      <c r="AE17" s="61">
        <v>-11215236</v>
      </c>
      <c r="AF17" s="62">
        <v>9986027.35</v>
      </c>
    </row>
    <row r="18" spans="1:32" ht="16.5">
      <c r="A18" s="6"/>
      <c r="B18" s="6"/>
      <c r="C18" s="6"/>
      <c r="D18" s="6"/>
      <c r="E18" s="6"/>
      <c r="F18" s="6"/>
      <c r="G18" s="6"/>
      <c r="H18" s="6"/>
      <c r="I18" s="1"/>
      <c r="J18" s="1">
        <v>22</v>
      </c>
      <c r="K18" s="63">
        <v>8</v>
      </c>
      <c r="L18" s="26" t="s">
        <v>51</v>
      </c>
      <c r="M18" s="27">
        <v>979441.7807</v>
      </c>
      <c r="N18" s="27">
        <v>821178.5400700001</v>
      </c>
      <c r="O18" s="28">
        <f>N18/M18*100</f>
        <v>83.8414856555445</v>
      </c>
      <c r="P18" s="27">
        <v>724613.31836</v>
      </c>
      <c r="Q18" s="29">
        <f>N18/P18*100</f>
        <v>113.3264486400214</v>
      </c>
      <c r="R18" s="68">
        <v>1015387.99281</v>
      </c>
      <c r="S18" s="27">
        <v>747579.67779</v>
      </c>
      <c r="T18" s="28">
        <f>S18/R18*100</f>
        <v>73.6250264020886</v>
      </c>
      <c r="U18" s="27">
        <v>697580.33506</v>
      </c>
      <c r="V18" s="29">
        <f>S18/U18*100</f>
        <v>107.16753902268468</v>
      </c>
      <c r="W18" s="30">
        <f>M18-R18</f>
        <v>-35946.212109999964</v>
      </c>
      <c r="X18" s="30">
        <f>N18-S18</f>
        <v>73598.86228000012</v>
      </c>
      <c r="Y18" s="31">
        <f>P18-U18</f>
        <v>27032.98330000008</v>
      </c>
      <c r="Z18" s="32">
        <v>0.04482958977807662</v>
      </c>
      <c r="AA18" s="33">
        <v>0.07779996109706276</v>
      </c>
      <c r="AB18" s="33">
        <v>-3.053170838287878</v>
      </c>
      <c r="AC18" s="34">
        <v>-4.995951417004049</v>
      </c>
      <c r="AD18" s="6"/>
      <c r="AE18" s="61">
        <v>-14212295.09</v>
      </c>
      <c r="AF18" s="62">
        <v>-3979766.26</v>
      </c>
    </row>
    <row r="19" spans="1:32" ht="16.5">
      <c r="A19" s="6"/>
      <c r="B19" s="6"/>
      <c r="C19" s="6"/>
      <c r="D19" s="6"/>
      <c r="E19" s="6"/>
      <c r="F19" s="6"/>
      <c r="G19" s="6"/>
      <c r="H19" s="6"/>
      <c r="I19" s="1"/>
      <c r="J19" s="1">
        <v>23</v>
      </c>
      <c r="K19" s="63">
        <v>24</v>
      </c>
      <c r="L19" s="26" t="s">
        <v>41</v>
      </c>
      <c r="M19" s="27">
        <v>268723.34658</v>
      </c>
      <c r="N19" s="27">
        <v>223665.19864</v>
      </c>
      <c r="O19" s="28">
        <f t="shared" si="7"/>
        <v>83.2325145866751</v>
      </c>
      <c r="P19" s="27">
        <v>240602.26630000002</v>
      </c>
      <c r="Q19" s="29">
        <f t="shared" si="8"/>
        <v>92.96055356399607</v>
      </c>
      <c r="R19" s="68">
        <v>380461.65929000004</v>
      </c>
      <c r="S19" s="27">
        <v>269826.39136</v>
      </c>
      <c r="T19" s="28">
        <f t="shared" si="9"/>
        <v>70.92078394010517</v>
      </c>
      <c r="U19" s="27">
        <v>226324.00797</v>
      </c>
      <c r="V19" s="29">
        <f t="shared" si="10"/>
        <v>119.22128535111767</v>
      </c>
      <c r="W19" s="30">
        <f t="shared" si="11"/>
        <v>-111738.31271000003</v>
      </c>
      <c r="X19" s="30">
        <f t="shared" si="12"/>
        <v>-46161.19272000002</v>
      </c>
      <c r="Y19" s="31">
        <f t="shared" si="13"/>
        <v>14278.258330000011</v>
      </c>
      <c r="Z19" s="32">
        <v>0.04411640647726169</v>
      </c>
      <c r="AA19" s="33">
        <v>0.07559558029409347</v>
      </c>
      <c r="AB19" s="33">
        <v>-10.02289817969905</v>
      </c>
      <c r="AC19" s="34">
        <v>-2.823170731707317</v>
      </c>
      <c r="AD19" s="6"/>
      <c r="AE19" s="61">
        <v>-4218026.19</v>
      </c>
      <c r="AF19" s="62">
        <v>1247952.13</v>
      </c>
    </row>
    <row r="20" spans="1:32" ht="16.5">
      <c r="A20" s="6"/>
      <c r="B20" s="6"/>
      <c r="C20" s="6"/>
      <c r="D20" s="6"/>
      <c r="E20" s="6"/>
      <c r="F20" s="6"/>
      <c r="G20" s="6"/>
      <c r="H20" s="6"/>
      <c r="I20" s="1"/>
      <c r="J20" s="1">
        <v>24</v>
      </c>
      <c r="K20" s="63">
        <v>9</v>
      </c>
      <c r="L20" s="26" t="s">
        <v>55</v>
      </c>
      <c r="M20" s="27">
        <v>1091584.3878199998</v>
      </c>
      <c r="N20" s="27">
        <v>830168.31979</v>
      </c>
      <c r="O20" s="28">
        <f>N20/M20*100</f>
        <v>76.05168496848208</v>
      </c>
      <c r="P20" s="27">
        <v>746827.1186599999</v>
      </c>
      <c r="Q20" s="29">
        <f>N20/P20*100</f>
        <v>111.15936995961471</v>
      </c>
      <c r="R20" s="68">
        <v>1145524.10625</v>
      </c>
      <c r="S20" s="27">
        <v>782003.8877999999</v>
      </c>
      <c r="T20" s="28">
        <f>S20/R20*100</f>
        <v>68.26603504311893</v>
      </c>
      <c r="U20" s="27">
        <v>724155.707</v>
      </c>
      <c r="V20" s="29">
        <f>S20/U20*100</f>
        <v>107.98836220453896</v>
      </c>
      <c r="W20" s="30">
        <f>M20-R20</f>
        <v>-53939.718430000124</v>
      </c>
      <c r="X20" s="30">
        <f>N20-S20</f>
        <v>48164.43199000007</v>
      </c>
      <c r="Y20" s="31">
        <f>P20-U20</f>
        <v>22671.411659999867</v>
      </c>
      <c r="Z20" s="32">
        <v>0.047786927431806486</v>
      </c>
      <c r="AA20" s="33">
        <v>0.08625174175568974</v>
      </c>
      <c r="AB20" s="33">
        <v>-9.184901747904876</v>
      </c>
      <c r="AC20" s="34">
        <v>-6.8962765957446805</v>
      </c>
      <c r="AD20" s="6"/>
      <c r="AE20" s="61">
        <v>-14086675.34</v>
      </c>
      <c r="AF20" s="62">
        <v>9027493.16</v>
      </c>
    </row>
    <row r="21" spans="1:32" ht="16.5">
      <c r="A21" s="6"/>
      <c r="B21" s="6"/>
      <c r="C21" s="6"/>
      <c r="D21" s="6"/>
      <c r="E21" s="6"/>
      <c r="F21" s="6"/>
      <c r="G21" s="6"/>
      <c r="H21" s="6"/>
      <c r="I21" s="1"/>
      <c r="J21" s="1">
        <v>27</v>
      </c>
      <c r="K21" s="63">
        <v>37</v>
      </c>
      <c r="L21" s="26" t="s">
        <v>42</v>
      </c>
      <c r="M21" s="27">
        <v>475381.61135</v>
      </c>
      <c r="N21" s="27">
        <v>409623.59668</v>
      </c>
      <c r="O21" s="28">
        <f t="shared" si="7"/>
        <v>86.16732050630674</v>
      </c>
      <c r="P21" s="27">
        <v>277439.87986</v>
      </c>
      <c r="Q21" s="29">
        <f t="shared" si="8"/>
        <v>147.64409387961882</v>
      </c>
      <c r="R21" s="68">
        <v>498896.26395</v>
      </c>
      <c r="S21" s="27">
        <v>394577.50947000005</v>
      </c>
      <c r="T21" s="28">
        <f t="shared" si="9"/>
        <v>79.09009106340893</v>
      </c>
      <c r="U21" s="27">
        <v>289474.79005</v>
      </c>
      <c r="V21" s="29">
        <f t="shared" si="10"/>
        <v>136.30807346016073</v>
      </c>
      <c r="W21" s="30">
        <f t="shared" si="11"/>
        <v>-23514.652599999972</v>
      </c>
      <c r="X21" s="30">
        <f t="shared" si="12"/>
        <v>15046.087209999969</v>
      </c>
      <c r="Y21" s="31">
        <f t="shared" si="13"/>
        <v>-12034.910190000024</v>
      </c>
      <c r="Z21" s="32">
        <v>0.04296173872865241</v>
      </c>
      <c r="AA21" s="33">
        <v>0.07131163257179098</v>
      </c>
      <c r="AB21" s="33">
        <v>-6.090692068682046</v>
      </c>
      <c r="AC21" s="34">
        <v>0.9505154639175257</v>
      </c>
      <c r="AD21" s="6"/>
      <c r="AE21" s="61">
        <v>-14439646</v>
      </c>
      <c r="AF21" s="62">
        <v>30555080.4</v>
      </c>
    </row>
    <row r="22" spans="1:32" ht="16.5">
      <c r="A22" s="1"/>
      <c r="B22" s="1"/>
      <c r="C22" s="1"/>
      <c r="D22" s="1"/>
      <c r="E22" s="1"/>
      <c r="F22" s="1"/>
      <c r="G22" s="1"/>
      <c r="H22" s="1"/>
      <c r="I22" s="1"/>
      <c r="J22" s="1">
        <v>28</v>
      </c>
      <c r="K22" s="64">
        <v>38</v>
      </c>
      <c r="L22" s="26" t="s">
        <v>43</v>
      </c>
      <c r="M22" s="27">
        <v>219341.5</v>
      </c>
      <c r="N22" s="27">
        <v>196979.00794</v>
      </c>
      <c r="O22" s="28">
        <f t="shared" si="7"/>
        <v>89.80471453874438</v>
      </c>
      <c r="P22" s="27">
        <v>176341.44044</v>
      </c>
      <c r="Q22" s="29">
        <f t="shared" si="8"/>
        <v>111.70318641409868</v>
      </c>
      <c r="R22" s="68">
        <v>242341.10125</v>
      </c>
      <c r="S22" s="27">
        <v>191562.34967</v>
      </c>
      <c r="T22" s="28">
        <f t="shared" si="9"/>
        <v>79.04657884358772</v>
      </c>
      <c r="U22" s="27">
        <v>166786.96041</v>
      </c>
      <c r="V22" s="29">
        <f t="shared" si="10"/>
        <v>114.85451212678528</v>
      </c>
      <c r="W22" s="30">
        <f t="shared" si="11"/>
        <v>-22999.601250000007</v>
      </c>
      <c r="X22" s="30">
        <f t="shared" si="12"/>
        <v>5416.658270000014</v>
      </c>
      <c r="Y22" s="31">
        <f t="shared" si="13"/>
        <v>9554.480030000006</v>
      </c>
      <c r="Z22" s="35">
        <v>0.05674108794868632</v>
      </c>
      <c r="AA22" s="36">
        <v>0.10209177162514564</v>
      </c>
      <c r="AB22" s="36">
        <v>-4.45850167955961</v>
      </c>
      <c r="AC22" s="37">
        <v>-2.6930860033726813</v>
      </c>
      <c r="AD22" s="1"/>
      <c r="AE22" s="61">
        <v>-3662640</v>
      </c>
      <c r="AF22" s="62">
        <v>10714862.44</v>
      </c>
    </row>
    <row r="23" spans="1:32" ht="16.5">
      <c r="A23" s="1"/>
      <c r="B23" s="1"/>
      <c r="C23" s="1"/>
      <c r="D23" s="1"/>
      <c r="E23" s="1"/>
      <c r="F23" s="1"/>
      <c r="G23" s="1"/>
      <c r="H23" s="1"/>
      <c r="I23" s="1"/>
      <c r="J23" s="1">
        <v>29</v>
      </c>
      <c r="K23" s="60">
        <v>39</v>
      </c>
      <c r="L23" s="26" t="s">
        <v>32</v>
      </c>
      <c r="M23" s="27">
        <v>537449.08119</v>
      </c>
      <c r="N23" s="27">
        <v>473334.65345</v>
      </c>
      <c r="O23" s="28">
        <f t="shared" si="7"/>
        <v>88.0706042704473</v>
      </c>
      <c r="P23" s="27">
        <v>410830.03264999995</v>
      </c>
      <c r="Q23" s="29">
        <f t="shared" si="8"/>
        <v>115.21422871566205</v>
      </c>
      <c r="R23" s="68">
        <v>570244.8138400001</v>
      </c>
      <c r="S23" s="27">
        <v>466131.72494</v>
      </c>
      <c r="T23" s="28">
        <f t="shared" si="9"/>
        <v>81.74238741446717</v>
      </c>
      <c r="U23" s="27">
        <v>401266.88116000005</v>
      </c>
      <c r="V23" s="29">
        <f t="shared" si="10"/>
        <v>116.16501306873018</v>
      </c>
      <c r="W23" s="30">
        <f t="shared" si="11"/>
        <v>-32795.73265000002</v>
      </c>
      <c r="X23" s="30">
        <f t="shared" si="12"/>
        <v>7202.928509999998</v>
      </c>
      <c r="Y23" s="31">
        <f t="shared" si="13"/>
        <v>9563.151489999902</v>
      </c>
      <c r="Z23" s="38">
        <v>0.06441101642507298</v>
      </c>
      <c r="AA23" s="39">
        <v>0.1141489396679269</v>
      </c>
      <c r="AB23" s="39">
        <v>-2.304660498628552</v>
      </c>
      <c r="AC23" s="40">
        <v>-1.262498417921782</v>
      </c>
      <c r="AD23" s="1"/>
      <c r="AE23" s="61">
        <v>-37822986.5</v>
      </c>
      <c r="AF23" s="62">
        <v>-16741175.52</v>
      </c>
    </row>
    <row r="24" spans="1:32" ht="16.5">
      <c r="A24" s="6"/>
      <c r="B24" s="6"/>
      <c r="C24" s="6"/>
      <c r="D24" s="6"/>
      <c r="E24" s="6"/>
      <c r="F24" s="6"/>
      <c r="G24" s="6"/>
      <c r="H24" s="6"/>
      <c r="I24" s="1"/>
      <c r="J24" s="1">
        <v>40</v>
      </c>
      <c r="K24" s="63">
        <v>12</v>
      </c>
      <c r="L24" s="26" t="s">
        <v>44</v>
      </c>
      <c r="M24" s="27">
        <v>755510.9250599999</v>
      </c>
      <c r="N24" s="27">
        <v>577854.43821</v>
      </c>
      <c r="O24" s="28">
        <f t="shared" si="7"/>
        <v>76.4852524355103</v>
      </c>
      <c r="P24" s="27">
        <v>565483.15252</v>
      </c>
      <c r="Q24" s="29">
        <f t="shared" si="8"/>
        <v>102.1877372711935</v>
      </c>
      <c r="R24" s="68">
        <v>854968.79389</v>
      </c>
      <c r="S24" s="27">
        <v>606752.7665700001</v>
      </c>
      <c r="T24" s="28">
        <f t="shared" si="9"/>
        <v>70.96782606641719</v>
      </c>
      <c r="U24" s="27">
        <v>508730.16488</v>
      </c>
      <c r="V24" s="29">
        <f t="shared" si="10"/>
        <v>119.2680930789944</v>
      </c>
      <c r="W24" s="30">
        <f t="shared" si="11"/>
        <v>-99457.86883000005</v>
      </c>
      <c r="X24" s="30">
        <f t="shared" si="12"/>
        <v>-28898.328360000043</v>
      </c>
      <c r="Y24" s="31">
        <f t="shared" si="13"/>
        <v>56752.98764000001</v>
      </c>
      <c r="Z24" s="32">
        <v>0.2080841445306057</v>
      </c>
      <c r="AA24" s="33">
        <v>0.3321406938833558</v>
      </c>
      <c r="AB24" s="33">
        <v>-1.543527099008924</v>
      </c>
      <c r="AC24" s="34">
        <v>1.2592592592592593</v>
      </c>
      <c r="AD24" s="6"/>
      <c r="AE24" s="61">
        <v>-14485097.19</v>
      </c>
      <c r="AF24" s="62">
        <v>83948735.41</v>
      </c>
    </row>
    <row r="25" spans="1:32" ht="16.5">
      <c r="A25" s="6"/>
      <c r="B25" s="6"/>
      <c r="C25" s="6"/>
      <c r="D25" s="6"/>
      <c r="E25" s="6"/>
      <c r="F25" s="6"/>
      <c r="G25" s="6"/>
      <c r="H25" s="6"/>
      <c r="I25" s="1"/>
      <c r="J25" s="1">
        <v>25</v>
      </c>
      <c r="K25" s="63">
        <v>25</v>
      </c>
      <c r="L25" s="26" t="s">
        <v>56</v>
      </c>
      <c r="M25" s="27">
        <v>2438701.58995</v>
      </c>
      <c r="N25" s="27">
        <v>2013137.7576600001</v>
      </c>
      <c r="O25" s="28">
        <f>N25/M25*100</f>
        <v>82.54957334494028</v>
      </c>
      <c r="P25" s="27">
        <v>1522600.1499</v>
      </c>
      <c r="Q25" s="29">
        <f>N25/P25*100</f>
        <v>132.2170996628509</v>
      </c>
      <c r="R25" s="68">
        <v>2633938.55962</v>
      </c>
      <c r="S25" s="27">
        <v>1888046.60557</v>
      </c>
      <c r="T25" s="28">
        <f>S25/R25*100</f>
        <v>71.68149760647377</v>
      </c>
      <c r="U25" s="27">
        <v>1423395.37459</v>
      </c>
      <c r="V25" s="29">
        <f>S25/U25*100</f>
        <v>132.6438626452499</v>
      </c>
      <c r="W25" s="30">
        <f>M25-R25</f>
        <v>-195236.96967000002</v>
      </c>
      <c r="X25" s="30">
        <f>N25-S25</f>
        <v>125091.15209000022</v>
      </c>
      <c r="Y25" s="31">
        <f>P25-U25</f>
        <v>99204.77531000017</v>
      </c>
      <c r="Z25" s="32">
        <v>0.0430161997793383</v>
      </c>
      <c r="AA25" s="33">
        <v>0.07362295478358943</v>
      </c>
      <c r="AB25" s="33">
        <v>-8.392211695121784</v>
      </c>
      <c r="AC25" s="34">
        <v>-13.054945054945055</v>
      </c>
      <c r="AD25" s="6"/>
      <c r="AE25" s="61">
        <v>-8163000</v>
      </c>
      <c r="AF25" s="62">
        <v>2806702.22</v>
      </c>
    </row>
    <row r="26" spans="1:32" ht="16.5">
      <c r="A26" s="6"/>
      <c r="B26" s="6"/>
      <c r="C26" s="6"/>
      <c r="D26" s="6"/>
      <c r="E26" s="6"/>
      <c r="F26" s="6"/>
      <c r="G26" s="6"/>
      <c r="H26" s="6"/>
      <c r="I26" s="1"/>
      <c r="J26" s="1">
        <v>26</v>
      </c>
      <c r="K26" s="63">
        <v>26</v>
      </c>
      <c r="L26" s="26" t="s">
        <v>52</v>
      </c>
      <c r="M26" s="27">
        <v>850824.13947</v>
      </c>
      <c r="N26" s="27">
        <v>626008.10046</v>
      </c>
      <c r="O26" s="28">
        <f>N26/M26*100</f>
        <v>73.5766736531425</v>
      </c>
      <c r="P26" s="27">
        <v>495458.37587</v>
      </c>
      <c r="Q26" s="29">
        <f>N26/P26*100</f>
        <v>126.34928198776765</v>
      </c>
      <c r="R26" s="68">
        <v>934393.85575</v>
      </c>
      <c r="S26" s="27">
        <v>633548.8492899999</v>
      </c>
      <c r="T26" s="28">
        <f>S26/R26*100</f>
        <v>67.80319084841113</v>
      </c>
      <c r="U26" s="27">
        <v>455321.64288999996</v>
      </c>
      <c r="V26" s="29">
        <f>S26/U26*100</f>
        <v>139.1431440132657</v>
      </c>
      <c r="W26" s="30">
        <f>M26-R26</f>
        <v>-83569.71627999994</v>
      </c>
      <c r="X26" s="30">
        <f>N26-S26</f>
        <v>-7540.748829999939</v>
      </c>
      <c r="Y26" s="31">
        <f>P26-U26</f>
        <v>40136.73298000003</v>
      </c>
      <c r="Z26" s="32">
        <v>0.053848338540187446</v>
      </c>
      <c r="AA26" s="33">
        <v>0.09477630592351911</v>
      </c>
      <c r="AB26" s="33">
        <v>-5.161055056892398</v>
      </c>
      <c r="AC26" s="34">
        <v>-1.881638846737481</v>
      </c>
      <c r="AD26" s="6"/>
      <c r="AE26" s="61">
        <v>-1579930.06</v>
      </c>
      <c r="AF26" s="62">
        <v>-262423.19</v>
      </c>
    </row>
    <row r="27" spans="1:32" ht="16.5">
      <c r="A27" s="6"/>
      <c r="B27" s="6"/>
      <c r="C27" s="6"/>
      <c r="D27" s="6"/>
      <c r="E27" s="6"/>
      <c r="F27" s="6"/>
      <c r="G27" s="6"/>
      <c r="H27" s="6"/>
      <c r="I27" s="1"/>
      <c r="J27" s="1">
        <v>7</v>
      </c>
      <c r="K27" s="63">
        <v>17</v>
      </c>
      <c r="L27" s="26" t="s">
        <v>45</v>
      </c>
      <c r="M27" s="27">
        <v>350484.31226</v>
      </c>
      <c r="N27" s="27">
        <v>301847.06529</v>
      </c>
      <c r="O27" s="28">
        <f t="shared" si="0"/>
        <v>86.12284622487772</v>
      </c>
      <c r="P27" s="27">
        <v>316056.83988</v>
      </c>
      <c r="Q27" s="29">
        <f t="shared" si="1"/>
        <v>95.50404459039864</v>
      </c>
      <c r="R27" s="68">
        <v>417315.10248</v>
      </c>
      <c r="S27" s="27">
        <v>286447.02773000003</v>
      </c>
      <c r="T27" s="28">
        <f t="shared" si="2"/>
        <v>68.64046520907499</v>
      </c>
      <c r="U27" s="27">
        <v>246786.16172</v>
      </c>
      <c r="V27" s="29">
        <f t="shared" si="3"/>
        <v>116.07094406492642</v>
      </c>
      <c r="W27" s="30">
        <f t="shared" si="4"/>
        <v>-66830.79022000002</v>
      </c>
      <c r="X27" s="30">
        <f t="shared" si="5"/>
        <v>15400.037559999968</v>
      </c>
      <c r="Y27" s="31">
        <f t="shared" si="6"/>
        <v>69270.67815999998</v>
      </c>
      <c r="Z27" s="32">
        <v>0.05114436290694342</v>
      </c>
      <c r="AA27" s="33">
        <v>0.08815634059916246</v>
      </c>
      <c r="AB27" s="33">
        <v>-1.8593154022717286</v>
      </c>
      <c r="AC27" s="34">
        <v>-1.5755363360664945</v>
      </c>
      <c r="AD27" s="6"/>
      <c r="AE27" s="61">
        <v>-14625804.67</v>
      </c>
      <c r="AF27" s="62">
        <v>14576733.73</v>
      </c>
    </row>
    <row r="28" spans="1:32" ht="16.5">
      <c r="A28" s="6"/>
      <c r="B28" s="6"/>
      <c r="C28" s="6"/>
      <c r="D28" s="6"/>
      <c r="E28" s="6"/>
      <c r="F28" s="6"/>
      <c r="G28" s="6"/>
      <c r="H28" s="6"/>
      <c r="I28" s="1"/>
      <c r="J28" s="1">
        <v>30</v>
      </c>
      <c r="K28" s="63">
        <v>40</v>
      </c>
      <c r="L28" s="26" t="s">
        <v>46</v>
      </c>
      <c r="M28" s="27">
        <v>1716067.04254</v>
      </c>
      <c r="N28" s="27">
        <v>1376238.0188399998</v>
      </c>
      <c r="O28" s="28">
        <f>N28/M28*100</f>
        <v>80.19721751680461</v>
      </c>
      <c r="P28" s="27">
        <v>1391048.8155699999</v>
      </c>
      <c r="Q28" s="29">
        <f>N28/P28*100</f>
        <v>98.93527843421288</v>
      </c>
      <c r="R28" s="68">
        <v>1805941.3758599998</v>
      </c>
      <c r="S28" s="27">
        <v>1331836.4159600001</v>
      </c>
      <c r="T28" s="28">
        <f>S28/R28*100</f>
        <v>73.74748891423853</v>
      </c>
      <c r="U28" s="27">
        <v>1364640.00072</v>
      </c>
      <c r="V28" s="29">
        <f>S28/U28*100</f>
        <v>97.59617300220627</v>
      </c>
      <c r="W28" s="30">
        <f>M28-R28</f>
        <v>-89874.33331999974</v>
      </c>
      <c r="X28" s="30">
        <f>N28-S28</f>
        <v>44401.60287999967</v>
      </c>
      <c r="Y28" s="31">
        <f>P28-U28</f>
        <v>26408.814849999966</v>
      </c>
      <c r="Z28" s="32">
        <v>0.04593840619608707</v>
      </c>
      <c r="AA28" s="33">
        <v>0.07616931925382672</v>
      </c>
      <c r="AB28" s="33">
        <v>-3.8113467540687815</v>
      </c>
      <c r="AC28" s="34">
        <v>-2.755129958960328</v>
      </c>
      <c r="AD28" s="6"/>
      <c r="AE28" s="61">
        <v>-4177366.9</v>
      </c>
      <c r="AF28" s="62">
        <v>4502143.94</v>
      </c>
    </row>
    <row r="29" spans="1:32" ht="16.5">
      <c r="A29" s="6"/>
      <c r="B29" s="6"/>
      <c r="C29" s="6"/>
      <c r="D29" s="6"/>
      <c r="E29" s="6"/>
      <c r="F29" s="6"/>
      <c r="G29" s="6"/>
      <c r="H29" s="6"/>
      <c r="I29" s="1"/>
      <c r="J29" s="1">
        <v>32</v>
      </c>
      <c r="K29" s="63">
        <v>41</v>
      </c>
      <c r="L29" s="26" t="s">
        <v>33</v>
      </c>
      <c r="M29" s="27">
        <v>419390.16493</v>
      </c>
      <c r="N29" s="27">
        <v>369935.48078</v>
      </c>
      <c r="O29" s="28">
        <f>N29/M29*100</f>
        <v>88.20795328897269</v>
      </c>
      <c r="P29" s="27">
        <v>316400.78836</v>
      </c>
      <c r="Q29" s="29">
        <f>N29/P29*100</f>
        <v>116.91989855571671</v>
      </c>
      <c r="R29" s="68">
        <v>438688.43485</v>
      </c>
      <c r="S29" s="27">
        <v>302501.38198</v>
      </c>
      <c r="T29" s="28">
        <f>S29/R29*100</f>
        <v>68.95585977401792</v>
      </c>
      <c r="U29" s="27">
        <v>302854.59625999996</v>
      </c>
      <c r="V29" s="29">
        <f>S29/U29*100</f>
        <v>99.88337166271806</v>
      </c>
      <c r="W29" s="30">
        <f>M29-R29</f>
        <v>-19298.26991999999</v>
      </c>
      <c r="X29" s="30">
        <f>N29-S29</f>
        <v>67434.09879999998</v>
      </c>
      <c r="Y29" s="31">
        <f>P29-U29</f>
        <v>13546.192100000044</v>
      </c>
      <c r="Z29" s="32">
        <v>0.05326307423303124</v>
      </c>
      <c r="AA29" s="33">
        <v>0.09954783125371347</v>
      </c>
      <c r="AB29" s="33">
        <v>-11.705024311183145</v>
      </c>
      <c r="AC29" s="34">
        <v>-4.211678832116788</v>
      </c>
      <c r="AD29" s="6"/>
      <c r="AE29" s="61">
        <v>-7354000</v>
      </c>
      <c r="AF29" s="62">
        <v>978997.21</v>
      </c>
    </row>
    <row r="30" spans="1:32" ht="16.5">
      <c r="A30" s="6"/>
      <c r="B30" s="6"/>
      <c r="C30" s="6"/>
      <c r="D30" s="6"/>
      <c r="E30" s="6"/>
      <c r="F30" s="6"/>
      <c r="G30" s="6"/>
      <c r="H30" s="6"/>
      <c r="I30" s="1"/>
      <c r="J30" s="1">
        <v>8</v>
      </c>
      <c r="K30" s="63">
        <v>33</v>
      </c>
      <c r="L30" s="26" t="s">
        <v>27</v>
      </c>
      <c r="M30" s="27">
        <v>223896.6095</v>
      </c>
      <c r="N30" s="27">
        <v>195016.52052000002</v>
      </c>
      <c r="O30" s="28">
        <f t="shared" si="0"/>
        <v>87.10114947944311</v>
      </c>
      <c r="P30" s="27">
        <v>165116.13726</v>
      </c>
      <c r="Q30" s="29">
        <f t="shared" si="1"/>
        <v>118.10869837205398</v>
      </c>
      <c r="R30" s="68">
        <v>232564.79254</v>
      </c>
      <c r="S30" s="27">
        <v>173803.22053999998</v>
      </c>
      <c r="T30" s="28">
        <f t="shared" si="2"/>
        <v>74.73324686930275</v>
      </c>
      <c r="U30" s="27">
        <v>154206.02366</v>
      </c>
      <c r="V30" s="29">
        <f>S30/U30*100</f>
        <v>112.7084509507934</v>
      </c>
      <c r="W30" s="30">
        <f>M30-R30</f>
        <v>-8668.183040000004</v>
      </c>
      <c r="X30" s="30">
        <f t="shared" si="5"/>
        <v>21213.29998000004</v>
      </c>
      <c r="Y30" s="31">
        <f t="shared" si="6"/>
        <v>10910.113599999982</v>
      </c>
      <c r="Z30" s="32">
        <v>0.05764443575200461</v>
      </c>
      <c r="AA30" s="33">
        <v>0.10015325279915756</v>
      </c>
      <c r="AB30" s="33">
        <v>-1.9610181651430434</v>
      </c>
      <c r="AC30" s="34">
        <v>-1.9289544235924934</v>
      </c>
      <c r="AD30" s="6"/>
      <c r="AE30" s="61">
        <v>-2541500</v>
      </c>
      <c r="AF30" s="62">
        <v>1647900.68</v>
      </c>
    </row>
    <row r="31" spans="1:32" ht="16.5">
      <c r="A31" s="6"/>
      <c r="B31" s="6"/>
      <c r="C31" s="6"/>
      <c r="D31" s="6"/>
      <c r="E31" s="6"/>
      <c r="F31" s="6"/>
      <c r="G31" s="6"/>
      <c r="H31" s="6"/>
      <c r="I31" s="1"/>
      <c r="J31" s="1">
        <v>9</v>
      </c>
      <c r="K31" s="63">
        <v>4</v>
      </c>
      <c r="L31" s="26" t="s">
        <v>37</v>
      </c>
      <c r="M31" s="27">
        <v>1084250.2559200001</v>
      </c>
      <c r="N31" s="27">
        <v>888549.83528</v>
      </c>
      <c r="O31" s="28">
        <f t="shared" si="0"/>
        <v>81.95062260105756</v>
      </c>
      <c r="P31" s="27">
        <v>653281.56672</v>
      </c>
      <c r="Q31" s="29">
        <f t="shared" si="1"/>
        <v>136.01330276946834</v>
      </c>
      <c r="R31" s="68">
        <v>1107148.58892</v>
      </c>
      <c r="S31" s="27">
        <v>846224.91267</v>
      </c>
      <c r="T31" s="28">
        <f t="shared" si="2"/>
        <v>76.43282221905503</v>
      </c>
      <c r="U31" s="27">
        <v>620483.5449</v>
      </c>
      <c r="V31" s="29">
        <f t="shared" si="3"/>
        <v>136.38152367221625</v>
      </c>
      <c r="W31" s="30">
        <f t="shared" si="4"/>
        <v>-22898.332999999868</v>
      </c>
      <c r="X31" s="30">
        <f t="shared" si="5"/>
        <v>42324.92261000001</v>
      </c>
      <c r="Y31" s="31">
        <f t="shared" si="6"/>
        <v>32798.02182000002</v>
      </c>
      <c r="Z31" s="32">
        <v>0.046105119672854106</v>
      </c>
      <c r="AA31" s="33">
        <v>0.08287541662913252</v>
      </c>
      <c r="AB31" s="33">
        <v>-1.3363690880706907</v>
      </c>
      <c r="AC31" s="34">
        <v>-0.7594501718213058</v>
      </c>
      <c r="AD31" s="6"/>
      <c r="AE31" s="61">
        <v>-12261715</v>
      </c>
      <c r="AF31" s="62">
        <v>7133180.9</v>
      </c>
    </row>
    <row r="32" spans="1:32" ht="16.5">
      <c r="A32" s="6"/>
      <c r="B32" s="6"/>
      <c r="C32" s="6"/>
      <c r="D32" s="6"/>
      <c r="E32" s="6"/>
      <c r="F32" s="6"/>
      <c r="G32" s="6"/>
      <c r="H32" s="6"/>
      <c r="I32" s="1"/>
      <c r="J32" s="1">
        <v>33</v>
      </c>
      <c r="K32" s="63">
        <v>28</v>
      </c>
      <c r="L32" s="26" t="s">
        <v>47</v>
      </c>
      <c r="M32" s="27">
        <v>698391.89349</v>
      </c>
      <c r="N32" s="27">
        <v>535240.00881</v>
      </c>
      <c r="O32" s="28">
        <f>N32/M32*100</f>
        <v>76.63892061164995</v>
      </c>
      <c r="P32" s="27">
        <v>422183.97638999997</v>
      </c>
      <c r="Q32" s="29">
        <f>N32/P32*100</f>
        <v>126.77885441951557</v>
      </c>
      <c r="R32" s="68">
        <v>731144.7035</v>
      </c>
      <c r="S32" s="27">
        <v>500312.792</v>
      </c>
      <c r="T32" s="28">
        <f>S32/R32*100</f>
        <v>68.42869675523815</v>
      </c>
      <c r="U32" s="27">
        <v>407518.95295999997</v>
      </c>
      <c r="V32" s="29">
        <f>S32/U32*100</f>
        <v>122.77043518246089</v>
      </c>
      <c r="W32" s="30">
        <f>M32-R32</f>
        <v>-32752.8100099999</v>
      </c>
      <c r="X32" s="30">
        <f>N32-S32</f>
        <v>34927.21681000001</v>
      </c>
      <c r="Y32" s="31">
        <f>P32-U32</f>
        <v>14665.023430000001</v>
      </c>
      <c r="Z32" s="32">
        <v>0.06963788300835655</v>
      </c>
      <c r="AA32" s="33">
        <v>0.1392757660167131</v>
      </c>
      <c r="AB32" s="33">
        <v>-3.4588442308341527</v>
      </c>
      <c r="AC32" s="34">
        <v>-0.841025641025641</v>
      </c>
      <c r="AD32" s="6"/>
      <c r="AE32" s="61">
        <v>-2110000</v>
      </c>
      <c r="AF32" s="62">
        <v>3234091.77</v>
      </c>
    </row>
    <row r="33" spans="1:32" ht="16.5">
      <c r="A33" s="6"/>
      <c r="B33" s="6"/>
      <c r="C33" s="6"/>
      <c r="D33" s="6"/>
      <c r="E33" s="6"/>
      <c r="F33" s="6"/>
      <c r="G33" s="6"/>
      <c r="H33" s="6"/>
      <c r="I33" s="1"/>
      <c r="J33" s="1">
        <v>12</v>
      </c>
      <c r="K33" s="63">
        <v>34</v>
      </c>
      <c r="L33" s="26" t="s">
        <v>38</v>
      </c>
      <c r="M33" s="27">
        <v>186732.87213</v>
      </c>
      <c r="N33" s="27">
        <v>164083.68727000002</v>
      </c>
      <c r="O33" s="28">
        <f t="shared" si="0"/>
        <v>87.87080999630743</v>
      </c>
      <c r="P33" s="27">
        <v>125222.02334999999</v>
      </c>
      <c r="Q33" s="29">
        <f t="shared" si="1"/>
        <v>131.03420858436402</v>
      </c>
      <c r="R33" s="68">
        <v>197213.19913</v>
      </c>
      <c r="S33" s="27">
        <v>155906.83083000002</v>
      </c>
      <c r="T33" s="28">
        <f t="shared" si="2"/>
        <v>79.05496767852165</v>
      </c>
      <c r="U33" s="27">
        <v>129495.2888</v>
      </c>
      <c r="V33" s="29">
        <f t="shared" si="3"/>
        <v>120.39575514657643</v>
      </c>
      <c r="W33" s="30">
        <f t="shared" si="4"/>
        <v>-10480.32699999999</v>
      </c>
      <c r="X33" s="30">
        <f t="shared" si="5"/>
        <v>8176.856440000003</v>
      </c>
      <c r="Y33" s="31">
        <f t="shared" si="6"/>
        <v>-4273.265450000006</v>
      </c>
      <c r="Z33" s="32">
        <v>0.0516149486968701</v>
      </c>
      <c r="AA33" s="33">
        <v>0.09723487911898822</v>
      </c>
      <c r="AB33" s="33">
        <v>-1.321027663831709</v>
      </c>
      <c r="AC33" s="34">
        <v>-0.5875694795351187</v>
      </c>
      <c r="AD33" s="6"/>
      <c r="AE33" s="61">
        <v>-3663000</v>
      </c>
      <c r="AF33" s="62">
        <v>-499380.89</v>
      </c>
    </row>
    <row r="34" spans="1:32" ht="16.5">
      <c r="A34" s="6"/>
      <c r="B34" s="6"/>
      <c r="C34" s="6"/>
      <c r="D34" s="6"/>
      <c r="E34" s="6"/>
      <c r="F34" s="6"/>
      <c r="G34" s="6"/>
      <c r="H34" s="6"/>
      <c r="I34" s="1"/>
      <c r="J34" s="1">
        <v>13</v>
      </c>
      <c r="K34" s="63">
        <v>35</v>
      </c>
      <c r="L34" s="26" t="s">
        <v>29</v>
      </c>
      <c r="M34" s="27">
        <v>636972.8784800001</v>
      </c>
      <c r="N34" s="27">
        <v>562458.62329</v>
      </c>
      <c r="O34" s="28">
        <f t="shared" si="0"/>
        <v>88.30181665382482</v>
      </c>
      <c r="P34" s="27">
        <v>456315.88862</v>
      </c>
      <c r="Q34" s="29">
        <f t="shared" si="1"/>
        <v>123.26080185176087</v>
      </c>
      <c r="R34" s="68">
        <v>655211.06951</v>
      </c>
      <c r="S34" s="27">
        <v>539018.3388500001</v>
      </c>
      <c r="T34" s="28">
        <f t="shared" si="2"/>
        <v>82.26636635628047</v>
      </c>
      <c r="U34" s="27">
        <v>454574.40973</v>
      </c>
      <c r="V34" s="29">
        <f t="shared" si="3"/>
        <v>118.57648105843805</v>
      </c>
      <c r="W34" s="30">
        <f t="shared" si="4"/>
        <v>-18238.19102999987</v>
      </c>
      <c r="X34" s="30">
        <f t="shared" si="5"/>
        <v>23440.28443999996</v>
      </c>
      <c r="Y34" s="31">
        <f t="shared" si="6"/>
        <v>1741.4788899999694</v>
      </c>
      <c r="Z34" s="32">
        <v>0.042680913539967245</v>
      </c>
      <c r="AA34" s="33">
        <v>0.07692200428409432</v>
      </c>
      <c r="AB34" s="33">
        <v>-8.188981636060099</v>
      </c>
      <c r="AC34" s="34">
        <v>-1.260748959778086</v>
      </c>
      <c r="AD34" s="6"/>
      <c r="AE34" s="61">
        <v>-18334643.55</v>
      </c>
      <c r="AF34" s="62">
        <v>7325243.28</v>
      </c>
    </row>
    <row r="35" spans="1:32" ht="16.5">
      <c r="A35" s="6"/>
      <c r="B35" s="6"/>
      <c r="C35" s="6"/>
      <c r="D35" s="6"/>
      <c r="E35" s="6"/>
      <c r="F35" s="6"/>
      <c r="G35" s="6"/>
      <c r="H35" s="6"/>
      <c r="I35" s="1"/>
      <c r="J35" s="1">
        <v>36</v>
      </c>
      <c r="K35" s="63">
        <v>10</v>
      </c>
      <c r="L35" s="26" t="s">
        <v>34</v>
      </c>
      <c r="M35" s="27">
        <v>356802.20446</v>
      </c>
      <c r="N35" s="27">
        <v>292359.55520999996</v>
      </c>
      <c r="O35" s="28">
        <f>N35/M35*100</f>
        <v>81.93883097008037</v>
      </c>
      <c r="P35" s="27">
        <v>216016.67504</v>
      </c>
      <c r="Q35" s="29">
        <f>N35/P35*100</f>
        <v>135.34119769034658</v>
      </c>
      <c r="R35" s="68">
        <v>373816.17985</v>
      </c>
      <c r="S35" s="27">
        <v>293126.78160000005</v>
      </c>
      <c r="T35" s="28">
        <f>S35/R35*100</f>
        <v>78.41468545251895</v>
      </c>
      <c r="U35" s="27">
        <v>198380.0313</v>
      </c>
      <c r="V35" s="29">
        <f>S35/U35*100</f>
        <v>147.76022550209166</v>
      </c>
      <c r="W35" s="30">
        <f>M35-R35</f>
        <v>-17013.975390000036</v>
      </c>
      <c r="X35" s="30">
        <f>N35-S35</f>
        <v>-767.2263900000835</v>
      </c>
      <c r="Y35" s="31">
        <f>P35-U35</f>
        <v>17636.64374</v>
      </c>
      <c r="Z35" s="32">
        <v>0.05369568790751192</v>
      </c>
      <c r="AA35" s="33">
        <v>0.09732360097323602</v>
      </c>
      <c r="AB35" s="33">
        <v>-22.482409405378952</v>
      </c>
      <c r="AC35" s="34">
        <v>-2.487220447284345</v>
      </c>
      <c r="AD35" s="6"/>
      <c r="AE35" s="61">
        <v>-5068429.42</v>
      </c>
      <c r="AF35" s="62">
        <v>-2172368.39</v>
      </c>
    </row>
    <row r="36" spans="1:32" ht="16.5">
      <c r="A36" s="1"/>
      <c r="B36" s="1"/>
      <c r="C36" s="1"/>
      <c r="D36" s="1"/>
      <c r="E36" s="1"/>
      <c r="F36" s="1"/>
      <c r="G36" s="1"/>
      <c r="H36" s="1"/>
      <c r="I36" s="1"/>
      <c r="J36" s="1">
        <v>14</v>
      </c>
      <c r="K36" s="64">
        <v>36</v>
      </c>
      <c r="L36" s="26" t="s">
        <v>39</v>
      </c>
      <c r="M36" s="27">
        <v>552844.76286</v>
      </c>
      <c r="N36" s="27">
        <v>477974.61394999997</v>
      </c>
      <c r="O36" s="28">
        <f t="shared" si="0"/>
        <v>86.45729254579918</v>
      </c>
      <c r="P36" s="27">
        <v>401650.56601999997</v>
      </c>
      <c r="Q36" s="29">
        <f t="shared" si="1"/>
        <v>119.00259937046857</v>
      </c>
      <c r="R36" s="68">
        <v>567860.3</v>
      </c>
      <c r="S36" s="27">
        <v>433425.41069</v>
      </c>
      <c r="T36" s="28">
        <f t="shared" si="2"/>
        <v>76.3260630633978</v>
      </c>
      <c r="U36" s="27">
        <v>396130.82071</v>
      </c>
      <c r="V36" s="29">
        <f t="shared" si="3"/>
        <v>109.41471555107869</v>
      </c>
      <c r="W36" s="30">
        <f t="shared" si="4"/>
        <v>-15015.53714000003</v>
      </c>
      <c r="X36" s="30">
        <f t="shared" si="5"/>
        <v>44549.20325999998</v>
      </c>
      <c r="Y36" s="31">
        <f t="shared" si="6"/>
        <v>5519.745309999969</v>
      </c>
      <c r="Z36" s="35">
        <v>1.739129640371229</v>
      </c>
      <c r="AA36" s="36">
        <v>3.1476519421787943</v>
      </c>
      <c r="AB36" s="36">
        <v>3.446801548432618</v>
      </c>
      <c r="AC36" s="37"/>
      <c r="AD36" s="1"/>
      <c r="AE36" s="61">
        <v>-34393624.21</v>
      </c>
      <c r="AF36" s="62">
        <v>8547600.33</v>
      </c>
    </row>
    <row r="37" spans="1:32" ht="16.5">
      <c r="A37" s="1"/>
      <c r="B37" s="1"/>
      <c r="C37" s="1"/>
      <c r="D37" s="1"/>
      <c r="E37" s="1"/>
      <c r="F37" s="1"/>
      <c r="G37" s="1"/>
      <c r="H37" s="1"/>
      <c r="I37" s="1"/>
      <c r="J37" s="1">
        <v>15</v>
      </c>
      <c r="K37" s="60">
        <v>6</v>
      </c>
      <c r="L37" s="26" t="s">
        <v>48</v>
      </c>
      <c r="M37" s="27">
        <v>1914574.54779</v>
      </c>
      <c r="N37" s="27">
        <v>1627946.4017400001</v>
      </c>
      <c r="O37" s="28">
        <f t="shared" si="0"/>
        <v>85.0291467427656</v>
      </c>
      <c r="P37" s="27">
        <v>1550020.39273</v>
      </c>
      <c r="Q37" s="29">
        <f t="shared" si="1"/>
        <v>105.02741830852635</v>
      </c>
      <c r="R37" s="68">
        <v>2005034.92317</v>
      </c>
      <c r="S37" s="27">
        <v>1475547.69883</v>
      </c>
      <c r="T37" s="28">
        <f t="shared" si="2"/>
        <v>73.59211960742957</v>
      </c>
      <c r="U37" s="27">
        <v>1496808.10915</v>
      </c>
      <c r="V37" s="29">
        <f t="shared" si="3"/>
        <v>98.57961683999204</v>
      </c>
      <c r="W37" s="30">
        <f t="shared" si="4"/>
        <v>-90460.3753800001</v>
      </c>
      <c r="X37" s="30">
        <f t="shared" si="5"/>
        <v>152398.70291000023</v>
      </c>
      <c r="Y37" s="31">
        <f t="shared" si="6"/>
        <v>53212.28358000005</v>
      </c>
      <c r="Z37" s="38">
        <v>0.03850131254474584</v>
      </c>
      <c r="AA37" s="39">
        <v>0.059556403236226046</v>
      </c>
      <c r="AB37" s="39">
        <v>-1.9052538798075906</v>
      </c>
      <c r="AC37" s="40">
        <v>-1.540295804406882</v>
      </c>
      <c r="AD37" s="1"/>
      <c r="AE37" s="61">
        <v>-27255700</v>
      </c>
      <c r="AF37" s="62">
        <v>53297100.54</v>
      </c>
    </row>
    <row r="38" spans="1:32" ht="16.5">
      <c r="A38" s="6"/>
      <c r="B38" s="6"/>
      <c r="C38" s="6"/>
      <c r="D38" s="6"/>
      <c r="E38" s="6"/>
      <c r="F38" s="6"/>
      <c r="G38" s="6"/>
      <c r="H38" s="6"/>
      <c r="I38" s="1"/>
      <c r="J38" s="1">
        <v>16</v>
      </c>
      <c r="K38" s="63">
        <v>19</v>
      </c>
      <c r="L38" s="26" t="s">
        <v>35</v>
      </c>
      <c r="M38" s="27">
        <v>267055.48856</v>
      </c>
      <c r="N38" s="27">
        <v>237257.95629</v>
      </c>
      <c r="O38" s="28">
        <f t="shared" si="0"/>
        <v>88.84219439537738</v>
      </c>
      <c r="P38" s="27">
        <v>189143.85813</v>
      </c>
      <c r="Q38" s="29">
        <f t="shared" si="1"/>
        <v>125.43783268232312</v>
      </c>
      <c r="R38" s="68">
        <v>278937.54385</v>
      </c>
      <c r="S38" s="27">
        <v>195787.44848</v>
      </c>
      <c r="T38" s="28">
        <f t="shared" si="2"/>
        <v>70.1904253467169</v>
      </c>
      <c r="U38" s="27">
        <v>176870.11828999998</v>
      </c>
      <c r="V38" s="29">
        <f t="shared" si="3"/>
        <v>110.69560555106474</v>
      </c>
      <c r="W38" s="30">
        <f t="shared" si="4"/>
        <v>-11882.05528999999</v>
      </c>
      <c r="X38" s="30">
        <f t="shared" si="5"/>
        <v>41470.50781000001</v>
      </c>
      <c r="Y38" s="31">
        <f t="shared" si="6"/>
        <v>12273.739840000024</v>
      </c>
      <c r="Z38" s="32">
        <v>0.04749546092316549</v>
      </c>
      <c r="AA38" s="33">
        <v>0.07997867506739771</v>
      </c>
      <c r="AB38" s="33">
        <v>-2.2544142127566724</v>
      </c>
      <c r="AC38" s="34">
        <v>-5.9013793103448275</v>
      </c>
      <c r="AD38" s="6"/>
      <c r="AE38" s="61">
        <v>-40664262</v>
      </c>
      <c r="AF38" s="62">
        <v>-4922571.1</v>
      </c>
    </row>
    <row r="39" spans="1:32" ht="16.5">
      <c r="A39" s="6"/>
      <c r="B39" s="6"/>
      <c r="C39" s="6"/>
      <c r="D39" s="6"/>
      <c r="E39" s="6"/>
      <c r="F39" s="6"/>
      <c r="G39" s="6"/>
      <c r="H39" s="6"/>
      <c r="I39" s="1"/>
      <c r="J39" s="1">
        <v>18</v>
      </c>
      <c r="K39" s="63">
        <v>21</v>
      </c>
      <c r="L39" s="26" t="s">
        <v>36</v>
      </c>
      <c r="M39" s="27">
        <v>494025.77375</v>
      </c>
      <c r="N39" s="27">
        <v>441727.29668</v>
      </c>
      <c r="O39" s="28">
        <f t="shared" si="0"/>
        <v>89.41381607015802</v>
      </c>
      <c r="P39" s="27">
        <v>430862.95911</v>
      </c>
      <c r="Q39" s="29">
        <f t="shared" si="1"/>
        <v>102.52152972082855</v>
      </c>
      <c r="R39" s="68">
        <v>647231.15598</v>
      </c>
      <c r="S39" s="27">
        <v>417556.12827999995</v>
      </c>
      <c r="T39" s="28">
        <f t="shared" si="2"/>
        <v>64.51421944417378</v>
      </c>
      <c r="U39" s="27">
        <v>330577.479</v>
      </c>
      <c r="V39" s="29">
        <f t="shared" si="3"/>
        <v>126.31112365643031</v>
      </c>
      <c r="W39" s="30">
        <f t="shared" si="4"/>
        <v>-153205.38223000005</v>
      </c>
      <c r="X39" s="30">
        <f t="shared" si="5"/>
        <v>24171.168400000082</v>
      </c>
      <c r="Y39" s="31">
        <f t="shared" si="6"/>
        <v>100285.48011</v>
      </c>
      <c r="Z39" s="32">
        <v>0.0775375939849624</v>
      </c>
      <c r="AA39" s="33">
        <v>0.1351323682971274</v>
      </c>
      <c r="AB39" s="33">
        <v>-2.433856466031259</v>
      </c>
      <c r="AC39" s="34">
        <v>-2.360906862745098</v>
      </c>
      <c r="AD39" s="6"/>
      <c r="AE39" s="61">
        <v>-45170533.85</v>
      </c>
      <c r="AF39" s="62">
        <v>-10249742.81</v>
      </c>
    </row>
    <row r="40" spans="1:32" ht="16.5">
      <c r="A40" s="6"/>
      <c r="B40" s="6"/>
      <c r="C40" s="6"/>
      <c r="D40" s="6"/>
      <c r="E40" s="6"/>
      <c r="F40" s="6"/>
      <c r="G40" s="6"/>
      <c r="H40" s="6"/>
      <c r="I40" s="1"/>
      <c r="J40" s="1">
        <v>19</v>
      </c>
      <c r="K40" s="63">
        <v>22</v>
      </c>
      <c r="L40" s="26" t="s">
        <v>49</v>
      </c>
      <c r="M40" s="27">
        <v>341304.32258</v>
      </c>
      <c r="N40" s="27">
        <v>318861.69787000003</v>
      </c>
      <c r="O40" s="28">
        <f t="shared" si="0"/>
        <v>93.42445342023481</v>
      </c>
      <c r="P40" s="27">
        <v>274780.49052</v>
      </c>
      <c r="Q40" s="29">
        <f t="shared" si="1"/>
        <v>116.04233519875442</v>
      </c>
      <c r="R40" s="68">
        <v>393217.91258</v>
      </c>
      <c r="S40" s="27">
        <v>292397.84888</v>
      </c>
      <c r="T40" s="28">
        <f t="shared" si="2"/>
        <v>74.36025662246803</v>
      </c>
      <c r="U40" s="27">
        <v>245295.04742</v>
      </c>
      <c r="V40" s="29">
        <f t="shared" si="3"/>
        <v>119.20250814495634</v>
      </c>
      <c r="W40" s="30">
        <f t="shared" si="4"/>
        <v>-51913.590000000026</v>
      </c>
      <c r="X40" s="30">
        <f t="shared" si="5"/>
        <v>26463.848990000028</v>
      </c>
      <c r="Y40" s="31">
        <f t="shared" si="6"/>
        <v>29485.443100000004</v>
      </c>
      <c r="Z40" s="32">
        <v>0.054871084314790194</v>
      </c>
      <c r="AA40" s="33">
        <v>0.08617977032451588</v>
      </c>
      <c r="AB40" s="33">
        <v>-5.56217448407656</v>
      </c>
      <c r="AC40" s="34">
        <v>-2.9936974789915967</v>
      </c>
      <c r="AD40" s="6"/>
      <c r="AE40" s="61">
        <v>-9159193.91</v>
      </c>
      <c r="AF40" s="62">
        <v>9413973.97</v>
      </c>
    </row>
    <row r="41" spans="1:32" ht="16.5">
      <c r="A41" s="6"/>
      <c r="B41" s="6"/>
      <c r="C41" s="6"/>
      <c r="D41" s="6"/>
      <c r="E41" s="6"/>
      <c r="F41" s="6"/>
      <c r="G41" s="6"/>
      <c r="H41" s="6"/>
      <c r="I41" s="1"/>
      <c r="J41" s="1">
        <v>20</v>
      </c>
      <c r="K41" s="63">
        <v>7</v>
      </c>
      <c r="L41" s="26" t="s">
        <v>40</v>
      </c>
      <c r="M41" s="27">
        <v>401007.72701</v>
      </c>
      <c r="N41" s="27">
        <v>368981.02653</v>
      </c>
      <c r="O41" s="28">
        <f t="shared" si="0"/>
        <v>92.01344554659882</v>
      </c>
      <c r="P41" s="27">
        <v>273992.39076</v>
      </c>
      <c r="Q41" s="29">
        <f t="shared" si="1"/>
        <v>134.6683480904417</v>
      </c>
      <c r="R41" s="68">
        <v>409229.99343000003</v>
      </c>
      <c r="S41" s="27">
        <v>320613.59356999997</v>
      </c>
      <c r="T41" s="28">
        <f t="shared" si="2"/>
        <v>78.34557552410729</v>
      </c>
      <c r="U41" s="27">
        <v>268985.56332</v>
      </c>
      <c r="V41" s="29">
        <f t="shared" si="3"/>
        <v>119.19360638272636</v>
      </c>
      <c r="W41" s="30">
        <f t="shared" si="4"/>
        <v>-8222.266420000058</v>
      </c>
      <c r="X41" s="30">
        <f t="shared" si="5"/>
        <v>48367.432960000006</v>
      </c>
      <c r="Y41" s="31">
        <f t="shared" si="6"/>
        <v>5006.827439999965</v>
      </c>
      <c r="Z41" s="32">
        <v>0.08327388448316933</v>
      </c>
      <c r="AA41" s="33">
        <v>0.1563067782533703</v>
      </c>
      <c r="AB41" s="33">
        <v>-4.1226599278676375</v>
      </c>
      <c r="AC41" s="34">
        <v>13.204134366925064</v>
      </c>
      <c r="AD41" s="6"/>
      <c r="AE41" s="61">
        <v>-162491398</v>
      </c>
      <c r="AF41" s="62">
        <v>28356179.86</v>
      </c>
    </row>
    <row r="42" spans="1:32" ht="16.5">
      <c r="A42" s="6"/>
      <c r="B42" s="6"/>
      <c r="C42" s="6"/>
      <c r="D42" s="6"/>
      <c r="E42" s="6"/>
      <c r="F42" s="6"/>
      <c r="G42" s="6"/>
      <c r="H42" s="6"/>
      <c r="I42" s="1"/>
      <c r="J42" s="1">
        <v>21</v>
      </c>
      <c r="K42" s="63">
        <v>23</v>
      </c>
      <c r="L42" s="26" t="s">
        <v>50</v>
      </c>
      <c r="M42" s="27">
        <v>1180768.14808</v>
      </c>
      <c r="N42" s="27">
        <v>1076392.6530799998</v>
      </c>
      <c r="O42" s="28">
        <f t="shared" si="0"/>
        <v>91.16037342557716</v>
      </c>
      <c r="P42" s="27">
        <v>734875.93014</v>
      </c>
      <c r="Q42" s="29">
        <f t="shared" si="1"/>
        <v>146.4727049741496</v>
      </c>
      <c r="R42" s="68">
        <v>1298317.7771400001</v>
      </c>
      <c r="S42" s="27">
        <v>991091.57965</v>
      </c>
      <c r="T42" s="28">
        <f t="shared" si="2"/>
        <v>76.33659471514181</v>
      </c>
      <c r="U42" s="27">
        <v>700701.0486799999</v>
      </c>
      <c r="V42" s="29">
        <f t="shared" si="3"/>
        <v>141.44285662438293</v>
      </c>
      <c r="W42" s="30">
        <f t="shared" si="4"/>
        <v>-117549.62906000018</v>
      </c>
      <c r="X42" s="30">
        <f t="shared" si="5"/>
        <v>85301.07342999987</v>
      </c>
      <c r="Y42" s="31">
        <f t="shared" si="6"/>
        <v>34174.88146000006</v>
      </c>
      <c r="Z42" s="32">
        <v>0.14921941017791643</v>
      </c>
      <c r="AA42" s="33">
        <v>0.2644249536751079</v>
      </c>
      <c r="AB42" s="33">
        <v>-6.265601023144095</v>
      </c>
      <c r="AC42" s="34">
        <v>-2.2971014492753623</v>
      </c>
      <c r="AD42" s="6"/>
      <c r="AE42" s="61">
        <v>-7481139.55</v>
      </c>
      <c r="AF42" s="62">
        <v>-2387454.49</v>
      </c>
    </row>
    <row r="43" spans="1:32" ht="16.5">
      <c r="A43" s="6"/>
      <c r="B43" s="6"/>
      <c r="C43" s="6"/>
      <c r="D43" s="6"/>
      <c r="E43" s="6"/>
      <c r="F43" s="6"/>
      <c r="G43" s="6"/>
      <c r="H43" s="6"/>
      <c r="I43" s="1"/>
      <c r="J43" s="1">
        <v>37</v>
      </c>
      <c r="K43" s="63">
        <v>43</v>
      </c>
      <c r="L43" s="26" t="s">
        <v>53</v>
      </c>
      <c r="M43" s="27">
        <v>1320391.5410999998</v>
      </c>
      <c r="N43" s="27">
        <v>956906.86905</v>
      </c>
      <c r="O43" s="28">
        <f>N43/M43*100</f>
        <v>72.47144799585843</v>
      </c>
      <c r="P43" s="27">
        <v>525319.38148</v>
      </c>
      <c r="Q43" s="29">
        <f>N43/P43*100</f>
        <v>182.15716053614358</v>
      </c>
      <c r="R43" s="68">
        <v>1423703.28908</v>
      </c>
      <c r="S43" s="27">
        <v>977604.98656</v>
      </c>
      <c r="T43" s="28">
        <f>S43/R43*100</f>
        <v>68.66634319512814</v>
      </c>
      <c r="U43" s="27">
        <v>490250.95343</v>
      </c>
      <c r="V43" s="29">
        <f>S43/U43*100</f>
        <v>199.40909440772487</v>
      </c>
      <c r="W43" s="30">
        <f>M43-R43</f>
        <v>-103311.74798000022</v>
      </c>
      <c r="X43" s="30">
        <f>N43-S43</f>
        <v>-20698.11751000001</v>
      </c>
      <c r="Y43" s="31">
        <f>P43-U43</f>
        <v>35068.42804999999</v>
      </c>
      <c r="Z43" s="32">
        <v>0.034775808079500974</v>
      </c>
      <c r="AA43" s="33">
        <v>0.060527369318875764</v>
      </c>
      <c r="AB43" s="33">
        <v>-2.554024240928446</v>
      </c>
      <c r="AC43" s="34">
        <v>-1.7750787224471436</v>
      </c>
      <c r="AD43" s="6"/>
      <c r="AE43" s="61">
        <v>-13702638.66</v>
      </c>
      <c r="AF43" s="62">
        <v>17393171.32</v>
      </c>
    </row>
    <row r="44" spans="1:32" ht="16.5">
      <c r="A44" s="6"/>
      <c r="B44" s="6"/>
      <c r="C44" s="6"/>
      <c r="D44" s="6"/>
      <c r="E44" s="6"/>
      <c r="F44" s="6"/>
      <c r="G44" s="6"/>
      <c r="H44" s="6"/>
      <c r="I44" s="1"/>
      <c r="J44" s="1">
        <v>38</v>
      </c>
      <c r="K44" s="63">
        <v>11</v>
      </c>
      <c r="L44" s="26" t="s">
        <v>54</v>
      </c>
      <c r="M44" s="27">
        <v>415881.95989999996</v>
      </c>
      <c r="N44" s="27">
        <v>373225.29826</v>
      </c>
      <c r="O44" s="28">
        <f>N44/M44*100</f>
        <v>89.74308439580864</v>
      </c>
      <c r="P44" s="27">
        <v>287304.89819</v>
      </c>
      <c r="Q44" s="29">
        <f>N44/P44*100</f>
        <v>129.90565096915935</v>
      </c>
      <c r="R44" s="68">
        <v>447203.79881999997</v>
      </c>
      <c r="S44" s="27">
        <v>353674.64122000005</v>
      </c>
      <c r="T44" s="28">
        <f>S44/R44*100</f>
        <v>79.08578642516282</v>
      </c>
      <c r="U44" s="27">
        <v>284160.66793</v>
      </c>
      <c r="V44" s="29">
        <f>S44/U44*100</f>
        <v>124.46291170286948</v>
      </c>
      <c r="W44" s="30">
        <f>M44-R44</f>
        <v>-31321.83892000001</v>
      </c>
      <c r="X44" s="30">
        <f>N44-S44</f>
        <v>19550.657039999962</v>
      </c>
      <c r="Y44" s="31">
        <f>P44-U44</f>
        <v>3144.230259999982</v>
      </c>
      <c r="Z44" s="32">
        <v>0.255249210360076</v>
      </c>
      <c r="AA44" s="33">
        <v>0.4489861795958051</v>
      </c>
      <c r="AB44" s="33">
        <v>-6.798912943804863</v>
      </c>
      <c r="AC44" s="34">
        <v>-5.7482993197278915</v>
      </c>
      <c r="AD44" s="6"/>
      <c r="AE44" s="61">
        <v>-9169300.26</v>
      </c>
      <c r="AF44" s="62">
        <v>9740976.2</v>
      </c>
    </row>
    <row r="45" spans="1:32" ht="16.5">
      <c r="A45" s="6"/>
      <c r="B45" s="6"/>
      <c r="C45" s="6"/>
      <c r="D45" s="6"/>
      <c r="E45" s="6"/>
      <c r="F45" s="6"/>
      <c r="G45" s="6"/>
      <c r="H45" s="6"/>
      <c r="I45" s="1"/>
      <c r="J45" s="1">
        <v>31</v>
      </c>
      <c r="K45" s="63">
        <v>27</v>
      </c>
      <c r="L45" s="26" t="s">
        <v>12</v>
      </c>
      <c r="M45" s="27">
        <v>3098911.604</v>
      </c>
      <c r="N45" s="27">
        <v>2600221.53227</v>
      </c>
      <c r="O45" s="28">
        <f t="shared" si="0"/>
        <v>83.907573514317</v>
      </c>
      <c r="P45" s="27">
        <v>2458689.5331300003</v>
      </c>
      <c r="Q45" s="29">
        <f t="shared" si="1"/>
        <v>105.7563997907383</v>
      </c>
      <c r="R45" s="68">
        <v>3547733.315</v>
      </c>
      <c r="S45" s="27">
        <v>2538840.93838</v>
      </c>
      <c r="T45" s="28">
        <f t="shared" si="2"/>
        <v>71.56233890652517</v>
      </c>
      <c r="U45" s="27">
        <v>2215871.41877</v>
      </c>
      <c r="V45" s="29">
        <f t="shared" si="3"/>
        <v>114.57528252200105</v>
      </c>
      <c r="W45" s="30">
        <f t="shared" si="4"/>
        <v>-448821.7110000001</v>
      </c>
      <c r="X45" s="30">
        <f t="shared" si="5"/>
        <v>61380.59388999967</v>
      </c>
      <c r="Y45" s="31">
        <f t="shared" si="6"/>
        <v>242818.11436000047</v>
      </c>
      <c r="Z45" s="32">
        <v>0.04029760690301636</v>
      </c>
      <c r="AA45" s="33">
        <v>0.06703608698367977</v>
      </c>
      <c r="AB45" s="33">
        <v>-16.00615678398578</v>
      </c>
      <c r="AC45" s="34">
        <v>-3.8702928870292888</v>
      </c>
      <c r="AD45" s="6"/>
      <c r="AE45" s="61">
        <v>-4032000</v>
      </c>
      <c r="AF45" s="62">
        <v>3013771.84</v>
      </c>
    </row>
    <row r="46" spans="1:32" ht="16.5">
      <c r="A46" s="6"/>
      <c r="B46" s="6"/>
      <c r="C46" s="6"/>
      <c r="D46" s="6"/>
      <c r="E46" s="6"/>
      <c r="F46" s="6"/>
      <c r="G46" s="6"/>
      <c r="H46" s="6"/>
      <c r="I46" s="1"/>
      <c r="J46" s="1">
        <v>34</v>
      </c>
      <c r="K46" s="63">
        <v>42</v>
      </c>
      <c r="L46" s="26" t="s">
        <v>13</v>
      </c>
      <c r="M46" s="27">
        <v>483348.50581</v>
      </c>
      <c r="N46" s="27">
        <v>410568.04916000005</v>
      </c>
      <c r="O46" s="28">
        <f t="shared" si="0"/>
        <v>84.9424471628326</v>
      </c>
      <c r="P46" s="27">
        <v>346739.84312</v>
      </c>
      <c r="Q46" s="29">
        <f t="shared" si="1"/>
        <v>118.40809682142886</v>
      </c>
      <c r="R46" s="68">
        <v>527589.77676</v>
      </c>
      <c r="S46" s="27">
        <v>402382.36027</v>
      </c>
      <c r="T46" s="28">
        <f t="shared" si="2"/>
        <v>76.2680358859651</v>
      </c>
      <c r="U46" s="27">
        <v>330460.74744999997</v>
      </c>
      <c r="V46" s="29">
        <f t="shared" si="3"/>
        <v>121.76404107749048</v>
      </c>
      <c r="W46" s="30">
        <f t="shared" si="4"/>
        <v>-44241.270950000035</v>
      </c>
      <c r="X46" s="30">
        <f t="shared" si="5"/>
        <v>8185.688890000049</v>
      </c>
      <c r="Y46" s="31">
        <f t="shared" si="6"/>
        <v>16279.09567000001</v>
      </c>
      <c r="Z46" s="32">
        <v>0.049996894602819926</v>
      </c>
      <c r="AA46" s="33">
        <v>0.08450999947509279</v>
      </c>
      <c r="AB46" s="33">
        <v>-3.3197652972510077</v>
      </c>
      <c r="AC46" s="34">
        <v>0.17878338278931752</v>
      </c>
      <c r="AD46" s="6"/>
      <c r="AE46" s="61">
        <v>-33638400</v>
      </c>
      <c r="AF46" s="62">
        <v>-910302.66</v>
      </c>
    </row>
    <row r="47" spans="1:32" ht="16.5">
      <c r="A47" s="6"/>
      <c r="B47" s="6"/>
      <c r="C47" s="6"/>
      <c r="D47" s="6"/>
      <c r="E47" s="6"/>
      <c r="F47" s="6"/>
      <c r="G47" s="6"/>
      <c r="H47" s="6"/>
      <c r="I47" s="1"/>
      <c r="J47" s="1">
        <v>35</v>
      </c>
      <c r="K47" s="63">
        <v>29</v>
      </c>
      <c r="L47" s="26" t="s">
        <v>14</v>
      </c>
      <c r="M47" s="27">
        <v>689102.0754</v>
      </c>
      <c r="N47" s="27">
        <v>584287.64802</v>
      </c>
      <c r="O47" s="28">
        <f t="shared" si="0"/>
        <v>84.78970951884612</v>
      </c>
      <c r="P47" s="27">
        <v>486479.57703</v>
      </c>
      <c r="Q47" s="29">
        <f t="shared" si="1"/>
        <v>120.10527792083828</v>
      </c>
      <c r="R47" s="68">
        <v>740331.74153</v>
      </c>
      <c r="S47" s="27">
        <v>554621.97943</v>
      </c>
      <c r="T47" s="28">
        <f t="shared" si="2"/>
        <v>74.91533164359471</v>
      </c>
      <c r="U47" s="27">
        <v>460090.12862000003</v>
      </c>
      <c r="V47" s="29">
        <f t="shared" si="3"/>
        <v>120.54637666179448</v>
      </c>
      <c r="W47" s="30">
        <f t="shared" si="4"/>
        <v>-51229.66613000003</v>
      </c>
      <c r="X47" s="30">
        <f t="shared" si="5"/>
        <v>29665.668590000016</v>
      </c>
      <c r="Y47" s="31">
        <f t="shared" si="6"/>
        <v>26389.448409999954</v>
      </c>
      <c r="Z47" s="32">
        <v>0.04315256302082829</v>
      </c>
      <c r="AA47" s="33">
        <v>0.0720713782429364</v>
      </c>
      <c r="AB47" s="33">
        <v>-1.1844983141213716</v>
      </c>
      <c r="AC47" s="34">
        <v>-0.8480852143038295</v>
      </c>
      <c r="AD47" s="6"/>
      <c r="AE47" s="61">
        <v>-3283000</v>
      </c>
      <c r="AF47" s="62">
        <v>6429608.4</v>
      </c>
    </row>
    <row r="48" spans="1:32" ht="16.5">
      <c r="A48" s="6"/>
      <c r="B48" s="6"/>
      <c r="C48" s="6"/>
      <c r="D48" s="6"/>
      <c r="E48" s="6"/>
      <c r="F48" s="6"/>
      <c r="G48" s="6"/>
      <c r="H48" s="6"/>
      <c r="I48" s="1"/>
      <c r="J48" s="1">
        <v>39</v>
      </c>
      <c r="K48" s="63">
        <v>44</v>
      </c>
      <c r="L48" s="26" t="s">
        <v>15</v>
      </c>
      <c r="M48" s="27">
        <v>433091.66130000004</v>
      </c>
      <c r="N48" s="27">
        <v>381232.9889</v>
      </c>
      <c r="O48" s="28">
        <f t="shared" si="0"/>
        <v>88.02593606989865</v>
      </c>
      <c r="P48" s="27">
        <v>370030.60312</v>
      </c>
      <c r="Q48" s="29">
        <f t="shared" si="1"/>
        <v>103.02742143096934</v>
      </c>
      <c r="R48" s="68">
        <v>498195.60142</v>
      </c>
      <c r="S48" s="27">
        <v>394159.7185</v>
      </c>
      <c r="T48" s="28">
        <f t="shared" si="2"/>
        <v>79.11746257424433</v>
      </c>
      <c r="U48" s="27">
        <v>375224.46557</v>
      </c>
      <c r="V48" s="29">
        <f t="shared" si="3"/>
        <v>105.04638014507815</v>
      </c>
      <c r="W48" s="30">
        <f t="shared" si="4"/>
        <v>-65103.940119999985</v>
      </c>
      <c r="X48" s="30">
        <f t="shared" si="5"/>
        <v>-12926.72960000002</v>
      </c>
      <c r="Y48" s="31">
        <f t="shared" si="6"/>
        <v>-5193.862450000015</v>
      </c>
      <c r="Z48" s="32">
        <v>0.06975160335471141</v>
      </c>
      <c r="AA48" s="33">
        <v>0.1309052527621753</v>
      </c>
      <c r="AB48" s="33">
        <v>-3.775231876177857</v>
      </c>
      <c r="AC48" s="34">
        <v>-1.9701269604182226</v>
      </c>
      <c r="AD48" s="6"/>
      <c r="AE48" s="61">
        <v>-13866800</v>
      </c>
      <c r="AF48" s="62">
        <v>11861535.04</v>
      </c>
    </row>
    <row r="49" spans="1:32" ht="16.5">
      <c r="A49" s="6"/>
      <c r="B49" s="6"/>
      <c r="C49" s="6"/>
      <c r="D49" s="6"/>
      <c r="E49" s="6"/>
      <c r="F49" s="6"/>
      <c r="G49" s="6"/>
      <c r="H49" s="6"/>
      <c r="I49" s="1"/>
      <c r="J49" s="1">
        <v>41</v>
      </c>
      <c r="K49" s="63">
        <v>13</v>
      </c>
      <c r="L49" s="26" t="s">
        <v>16</v>
      </c>
      <c r="M49" s="27">
        <v>145366.4898</v>
      </c>
      <c r="N49" s="27">
        <v>126076.51431</v>
      </c>
      <c r="O49" s="28">
        <f t="shared" si="0"/>
        <v>86.73010848886852</v>
      </c>
      <c r="P49" s="27">
        <v>112282.45</v>
      </c>
      <c r="Q49" s="29">
        <f t="shared" si="1"/>
        <v>112.28514724251208</v>
      </c>
      <c r="R49" s="68">
        <v>163164.13628</v>
      </c>
      <c r="S49" s="27">
        <v>130428.49599</v>
      </c>
      <c r="T49" s="28">
        <f t="shared" si="2"/>
        <v>79.93698797030765</v>
      </c>
      <c r="U49" s="27">
        <v>103841.38165000001</v>
      </c>
      <c r="V49" s="29">
        <f t="shared" si="3"/>
        <v>125.60358300086234</v>
      </c>
      <c r="W49" s="30">
        <f t="shared" si="4"/>
        <v>-17797.646479999996</v>
      </c>
      <c r="X49" s="30">
        <f t="shared" si="5"/>
        <v>-4351.981679999997</v>
      </c>
      <c r="Y49" s="31">
        <f t="shared" si="6"/>
        <v>8441.068349999987</v>
      </c>
      <c r="Z49" s="32">
        <v>0.049998421093168516</v>
      </c>
      <c r="AA49" s="33">
        <v>0.09030886052469876</v>
      </c>
      <c r="AB49" s="33">
        <v>-3.943848368593538</v>
      </c>
      <c r="AC49" s="34">
        <v>-1.7893271461716937</v>
      </c>
      <c r="AD49" s="6"/>
      <c r="AE49" s="61">
        <v>-9840241.37</v>
      </c>
      <c r="AF49" s="62">
        <v>447050.33</v>
      </c>
    </row>
    <row r="50" spans="1:32" ht="17.25" thickBot="1">
      <c r="A50" s="6"/>
      <c r="B50" s="6"/>
      <c r="C50" s="6"/>
      <c r="D50" s="6"/>
      <c r="E50" s="6"/>
      <c r="F50" s="6"/>
      <c r="G50" s="6"/>
      <c r="H50" s="6"/>
      <c r="I50" s="6"/>
      <c r="J50" s="6"/>
      <c r="K50" s="5"/>
      <c r="L50" s="41" t="s">
        <v>17</v>
      </c>
      <c r="M50" s="42">
        <f>SUM(M10:M49)</f>
        <v>43573836.37196</v>
      </c>
      <c r="N50" s="42">
        <f>SUM(N10:N49)</f>
        <v>36000825.82089002</v>
      </c>
      <c r="O50" s="43">
        <f t="shared" si="0"/>
        <v>82.62028046733279</v>
      </c>
      <c r="P50" s="42">
        <f>SUM(P10:P49)</f>
        <v>31361552.267210007</v>
      </c>
      <c r="Q50" s="44">
        <f>N50/P50*100</f>
        <v>114.7928696709652</v>
      </c>
      <c r="R50" s="42">
        <f>SUM(R10:R49)</f>
        <v>46268524.30261999</v>
      </c>
      <c r="S50" s="42">
        <f>SUM(S10:S49)</f>
        <v>34516164.97898999</v>
      </c>
      <c r="T50" s="45">
        <f t="shared" si="2"/>
        <v>74.59966683449095</v>
      </c>
      <c r="U50" s="42">
        <f>SUM(U10:U49)</f>
        <v>30026192.668729994</v>
      </c>
      <c r="V50" s="44">
        <f>S50/U50*100</f>
        <v>114.95351861555181</v>
      </c>
      <c r="W50" s="46">
        <f t="shared" si="4"/>
        <v>-2694687.9306599945</v>
      </c>
      <c r="X50" s="46">
        <f t="shared" si="5"/>
        <v>1484660.8419000283</v>
      </c>
      <c r="Y50" s="47">
        <f>P50-U50</f>
        <v>1335359.5984800123</v>
      </c>
      <c r="Z50" s="48" t="s">
        <v>18</v>
      </c>
      <c r="AA50" s="49" t="s">
        <v>19</v>
      </c>
      <c r="AE50" s="65">
        <f>SUM(AE10:AE49)</f>
        <v>-866392208.2299998</v>
      </c>
      <c r="AF50" s="65">
        <f>SUM(AF10:AF49)</f>
        <v>664740508.4300002</v>
      </c>
    </row>
    <row r="51" ht="14.25">
      <c r="V51" s="50"/>
    </row>
    <row r="52" spans="12:22" ht="36.75" customHeight="1">
      <c r="L52" s="78" t="s">
        <v>58</v>
      </c>
      <c r="M52" s="79"/>
      <c r="N52" s="79"/>
      <c r="O52" s="79"/>
      <c r="P52" s="66"/>
      <c r="Q52" s="66"/>
      <c r="R52" s="77" t="s">
        <v>59</v>
      </c>
      <c r="S52" s="77"/>
      <c r="T52" s="77"/>
      <c r="V52" s="50"/>
    </row>
    <row r="53" spans="22:24" ht="12.75">
      <c r="V53" s="67"/>
      <c r="X53" s="51" t="s">
        <v>23</v>
      </c>
    </row>
  </sheetData>
  <sheetProtection/>
  <mergeCells count="7">
    <mergeCell ref="K3:Y3"/>
    <mergeCell ref="L4:Y4"/>
    <mergeCell ref="M6:Q6"/>
    <mergeCell ref="R6:V6"/>
    <mergeCell ref="W6:Y6"/>
    <mergeCell ref="R52:T52"/>
    <mergeCell ref="L52:O52"/>
  </mergeCells>
  <printOptions/>
  <pageMargins left="0.5905511811023623" right="0.5905511811023623" top="0" bottom="0.7874015748031497" header="0.5118110236220472" footer="0.5118110236220472"/>
  <pageSetup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2023-11-17T08:37:28Z</cp:lastPrinted>
  <dcterms:created xsi:type="dcterms:W3CDTF">2007-02-26T07:16:01Z</dcterms:created>
  <dcterms:modified xsi:type="dcterms:W3CDTF">2023-11-17T08:38:02Z</dcterms:modified>
  <cp:category/>
  <cp:version/>
  <cp:contentType/>
  <cp:contentStatus/>
</cp:coreProperties>
</file>